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ri\Downloads\"/>
    </mc:Choice>
  </mc:AlternateContent>
  <xr:revisionPtr revIDLastSave="0" documentId="8_{8D404307-214A-4519-9D66-425C3ADF4CBE}" xr6:coauthVersionLast="47" xr6:coauthVersionMax="47" xr10:uidLastSave="{00000000-0000-0000-0000-000000000000}"/>
  <bookViews>
    <workbookView xWindow="-96" yWindow="-96" windowWidth="23232" windowHeight="12552"/>
  </bookViews>
  <sheets>
    <sheet name="Sheet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" l="1"/>
  <c r="X25" i="1"/>
  <c r="V25" i="1"/>
  <c r="T25" i="1"/>
  <c r="R25" i="1"/>
  <c r="Z24" i="1"/>
  <c r="X24" i="1"/>
  <c r="V24" i="1"/>
  <c r="T24" i="1"/>
  <c r="R24" i="1"/>
  <c r="H24" i="1"/>
  <c r="Z21" i="1"/>
  <c r="X21" i="1"/>
  <c r="V21" i="1"/>
  <c r="T21" i="1"/>
  <c r="R21" i="1"/>
  <c r="H21" i="1"/>
  <c r="Z17" i="1"/>
  <c r="X17" i="1"/>
  <c r="V17" i="1"/>
  <c r="T17" i="1"/>
  <c r="R17" i="1"/>
  <c r="Z16" i="1"/>
  <c r="X16" i="1"/>
  <c r="V16" i="1"/>
  <c r="T16" i="1"/>
  <c r="R16" i="1"/>
  <c r="Z11" i="1"/>
  <c r="X11" i="1"/>
  <c r="V11" i="1"/>
  <c r="T11" i="1"/>
  <c r="R11" i="1"/>
  <c r="Z10" i="1"/>
  <c r="X10" i="1"/>
  <c r="X8" i="1" s="1"/>
  <c r="V10" i="1"/>
  <c r="V8" i="1" s="1"/>
  <c r="T10" i="1"/>
  <c r="T8" i="1" s="1"/>
  <c r="R10" i="1"/>
  <c r="Z9" i="1"/>
  <c r="X9" i="1"/>
  <c r="V9" i="1"/>
  <c r="T9" i="1"/>
  <c r="R9" i="1"/>
  <c r="R8" i="1"/>
  <c r="Z7" i="1"/>
  <c r="Z8" i="1" s="1"/>
  <c r="X7" i="1"/>
  <c r="V7" i="1"/>
  <c r="T7" i="1"/>
  <c r="R7" i="1"/>
  <c r="H7" i="1"/>
  <c r="Z4" i="1"/>
  <c r="X4" i="1"/>
  <c r="V4" i="1"/>
  <c r="T4" i="1"/>
  <c r="R4" i="1"/>
  <c r="H4" i="1"/>
</calcChain>
</file>

<file path=xl/sharedStrings.xml><?xml version="1.0" encoding="utf-8"?>
<sst xmlns="http://schemas.openxmlformats.org/spreadsheetml/2006/main" count="85" uniqueCount="56">
  <si>
    <t>ID</t>
  </si>
  <si>
    <t>Station Name</t>
  </si>
  <si>
    <t>Date</t>
  </si>
  <si>
    <t>Flow</t>
  </si>
  <si>
    <t>Lat</t>
  </si>
  <si>
    <t>Long</t>
  </si>
  <si>
    <t>Area</t>
  </si>
  <si>
    <t>Field Temp</t>
  </si>
  <si>
    <t>Field DO</t>
  </si>
  <si>
    <t>Field Cond</t>
  </si>
  <si>
    <t>Field pH</t>
  </si>
  <si>
    <t>Field Turb</t>
  </si>
  <si>
    <t>Lab pH</t>
  </si>
  <si>
    <t>Lab Cond</t>
  </si>
  <si>
    <t>Alk</t>
  </si>
  <si>
    <t>Acid</t>
  </si>
  <si>
    <t>Acid Load</t>
  </si>
  <si>
    <t>Fe</t>
  </si>
  <si>
    <t>Fe Load</t>
  </si>
  <si>
    <t>Mn</t>
  </si>
  <si>
    <t>Mn Load</t>
  </si>
  <si>
    <t>Al</t>
  </si>
  <si>
    <t>Al Load</t>
  </si>
  <si>
    <r>
      <t>SO</t>
    </r>
    <r>
      <rPr>
        <b/>
        <vertAlign val="subscript"/>
        <sz val="11"/>
        <color rgb="FF000000"/>
        <rFont val="Calibri"/>
        <family val="2"/>
      </rPr>
      <t>4</t>
    </r>
  </si>
  <si>
    <r>
      <t>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</t>
    </r>
  </si>
  <si>
    <t>TSS</t>
  </si>
  <si>
    <t>TDS</t>
  </si>
  <si>
    <t>CFS</t>
  </si>
  <si>
    <t>%</t>
  </si>
  <si>
    <t>mg/l</t>
  </si>
  <si>
    <t>uS/cm</t>
  </si>
  <si>
    <t>SU</t>
  </si>
  <si>
    <t>NTU</t>
  </si>
  <si>
    <t>lbs/day</t>
  </si>
  <si>
    <t>Round 1 July 2020</t>
  </si>
  <si>
    <t>Big Run</t>
  </si>
  <si>
    <t>R1</t>
  </si>
  <si>
    <t>Round 2 Sept 2020</t>
  </si>
  <si>
    <t>R2</t>
  </si>
  <si>
    <t>Big Run not sampled</t>
  </si>
  <si>
    <t>Big Run Discharge Near Highway</t>
  </si>
  <si>
    <t xml:space="preserve"> </t>
  </si>
  <si>
    <t>Big Run Disch at Bucket Line</t>
  </si>
  <si>
    <t>Big Run at Scotch Hollow Road</t>
  </si>
  <si>
    <t>Coal Run Mouth</t>
  </si>
  <si>
    <t>Coal Run Beaver Lane</t>
  </si>
  <si>
    <t>Coal Run higher</t>
  </si>
  <si>
    <t>Whiteside Run near Mouth</t>
  </si>
  <si>
    <t>Whiteside Discharge</t>
  </si>
  <si>
    <t>Round 1 (R1) collected 7-24-20</t>
  </si>
  <si>
    <t>Round 2 (R2) collected 9-25-20</t>
  </si>
  <si>
    <t>R2a collected 11-22-20</t>
  </si>
  <si>
    <t>Round 3 (R3) collected 4-9-21</t>
  </si>
  <si>
    <t>R3a collected 4-5-21</t>
  </si>
  <si>
    <t>Moshannon Tributary Mouth</t>
  </si>
  <si>
    <t>Mine Discharge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</si>
</sst>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09]0"/>
    <numFmt numFmtId="165" formatCode="[$-409]0.0"/>
    <numFmt numFmtId="166" formatCode="0.0"/>
    <numFmt numFmtId="167" formatCode="[$-409]0.00"/>
    <numFmt numFmtId="168" formatCode="[$-409]General"/>
    <numFmt numFmtId="169" formatCode="0.000"/>
    <numFmt numFmtId="170" formatCode="0.0000"/>
    <numFmt numFmtId="171" formatCode="[$$-409]#,##0.00;[Red]&quot;-&quot;[$$-409]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sz val="9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C55A11"/>
        <bgColor rgb="FFC55A11"/>
      </patternFill>
    </fill>
    <fill>
      <patternFill patternType="solid">
        <fgColor rgb="FFFFCC99"/>
        <bgColor rgb="FFFFCC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</cellStyleXfs>
  <cellXfs count="121">
    <xf numFmtId="0" fontId="0" fillId="0" borderId="0" xfId="0"/>
    <xf numFmtId="164" fontId="4" fillId="0" borderId="1" xfId="1" applyNumberFormat="1" applyFont="1" applyBorder="1" applyAlignment="1">
      <alignment horizontal="center"/>
    </xf>
    <xf numFmtId="168" fontId="4" fillId="2" borderId="1" xfId="1" applyFont="1" applyFill="1" applyBorder="1" applyAlignment="1">
      <alignment horizontal="center"/>
    </xf>
    <xf numFmtId="168" fontId="4" fillId="0" borderId="1" xfId="1" applyFont="1" applyFill="1" applyBorder="1" applyAlignment="1">
      <alignment horizontal="center"/>
    </xf>
    <xf numFmtId="169" fontId="4" fillId="0" borderId="1" xfId="1" applyNumberFormat="1" applyFont="1" applyBorder="1" applyAlignment="1">
      <alignment horizontal="center"/>
    </xf>
    <xf numFmtId="170" fontId="4" fillId="0" borderId="1" xfId="1" applyNumberFormat="1" applyFont="1" applyBorder="1" applyAlignment="1">
      <alignment horizontal="center"/>
    </xf>
    <xf numFmtId="168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8" fontId="4" fillId="3" borderId="1" xfId="1" applyFont="1" applyFill="1" applyBorder="1" applyAlignment="1">
      <alignment horizontal="center"/>
    </xf>
    <xf numFmtId="168" fontId="4" fillId="4" borderId="1" xfId="1" applyFont="1" applyFill="1" applyBorder="1" applyAlignment="1">
      <alignment horizontal="center"/>
    </xf>
    <xf numFmtId="168" fontId="4" fillId="5" borderId="1" xfId="1" applyFont="1" applyFill="1" applyBorder="1" applyAlignment="1">
      <alignment horizontal="center"/>
    </xf>
    <xf numFmtId="168" fontId="4" fillId="6" borderId="1" xfId="1" applyFont="1" applyFill="1" applyBorder="1" applyAlignment="1">
      <alignment horizontal="center"/>
    </xf>
    <xf numFmtId="168" fontId="4" fillId="7" borderId="1" xfId="1" applyFont="1" applyFill="1" applyBorder="1" applyAlignment="1">
      <alignment horizontal="center"/>
    </xf>
    <xf numFmtId="168" fontId="4" fillId="0" borderId="0" xfId="1" applyFont="1"/>
    <xf numFmtId="169" fontId="4" fillId="2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8" fontId="1" fillId="0" borderId="2" xfId="1" applyFont="1" applyFill="1" applyBorder="1" applyAlignment="1" applyProtection="1">
      <alignment horizontal="center"/>
    </xf>
    <xf numFmtId="169" fontId="1" fillId="0" borderId="2" xfId="1" applyNumberFormat="1" applyFont="1" applyFill="1" applyBorder="1" applyAlignment="1" applyProtection="1">
      <alignment horizontal="center"/>
    </xf>
    <xf numFmtId="170" fontId="1" fillId="0" borderId="2" xfId="1" applyNumberFormat="1" applyFont="1" applyFill="1" applyBorder="1" applyAlignment="1" applyProtection="1">
      <alignment horizontal="center"/>
    </xf>
    <xf numFmtId="167" fontId="1" fillId="0" borderId="2" xfId="1" applyNumberFormat="1" applyFont="1" applyFill="1" applyBorder="1" applyAlignment="1" applyProtection="1">
      <alignment horizontal="center"/>
    </xf>
    <xf numFmtId="166" fontId="1" fillId="0" borderId="2" xfId="1" applyNumberFormat="1" applyFont="1" applyFill="1" applyBorder="1" applyAlignment="1" applyProtection="1">
      <alignment horizontal="center"/>
    </xf>
    <xf numFmtId="2" fontId="1" fillId="0" borderId="2" xfId="1" applyNumberFormat="1" applyFont="1" applyFill="1" applyBorder="1" applyAlignment="1" applyProtection="1">
      <alignment horizontal="center"/>
    </xf>
    <xf numFmtId="164" fontId="1" fillId="0" borderId="2" xfId="1" applyNumberFormat="1" applyFont="1" applyFill="1" applyBorder="1" applyAlignment="1" applyProtection="1">
      <alignment horizontal="center"/>
    </xf>
    <xf numFmtId="168" fontId="1" fillId="0" borderId="0" xfId="1" applyFont="1" applyFill="1" applyAlignment="1" applyProtection="1"/>
    <xf numFmtId="168" fontId="4" fillId="0" borderId="0" xfId="1" applyFont="1" applyFill="1"/>
    <xf numFmtId="164" fontId="1" fillId="0" borderId="1" xfId="1" applyNumberFormat="1" applyFont="1" applyBorder="1" applyAlignment="1">
      <alignment horizontal="center"/>
    </xf>
    <xf numFmtId="168" fontId="1" fillId="8" borderId="1" xfId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9" fontId="1" fillId="2" borderId="1" xfId="1" applyNumberFormat="1" applyFill="1" applyBorder="1" applyAlignment="1">
      <alignment horizontal="center"/>
    </xf>
    <xf numFmtId="170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166" fontId="1" fillId="0" borderId="1" xfId="1" applyNumberFormat="1" applyFill="1" applyBorder="1" applyAlignment="1">
      <alignment horizontal="center"/>
    </xf>
    <xf numFmtId="167" fontId="1" fillId="0" borderId="1" xfId="1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164" fontId="1" fillId="5" borderId="1" xfId="1" applyNumberFormat="1" applyFill="1" applyBorder="1" applyAlignment="1">
      <alignment horizontal="center"/>
    </xf>
    <xf numFmtId="164" fontId="1" fillId="6" borderId="1" xfId="1" applyNumberFormat="1" applyFill="1" applyBorder="1" applyAlignment="1">
      <alignment horizontal="center"/>
    </xf>
    <xf numFmtId="164" fontId="1" fillId="7" borderId="1" xfId="1" applyNumberFormat="1" applyFill="1" applyBorder="1" applyAlignment="1">
      <alignment horizontal="center"/>
    </xf>
    <xf numFmtId="168" fontId="1" fillId="0" borderId="1" xfId="1" applyFill="1" applyBorder="1" applyAlignment="1">
      <alignment horizontal="center"/>
    </xf>
    <xf numFmtId="168" fontId="1" fillId="0" borderId="0" xfId="1"/>
    <xf numFmtId="164" fontId="1" fillId="0" borderId="3" xfId="1" applyNumberFormat="1" applyFont="1" applyFill="1" applyBorder="1" applyAlignment="1">
      <alignment horizontal="center"/>
    </xf>
    <xf numFmtId="168" fontId="1" fillId="0" borderId="3" xfId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169" fontId="1" fillId="0" borderId="3" xfId="1" applyNumberFormat="1" applyFill="1" applyBorder="1" applyAlignment="1">
      <alignment horizontal="center"/>
    </xf>
    <xf numFmtId="170" fontId="1" fillId="0" borderId="3" xfId="1" applyNumberFormat="1" applyFill="1" applyBorder="1" applyAlignment="1">
      <alignment horizontal="center"/>
    </xf>
    <xf numFmtId="167" fontId="1" fillId="0" borderId="3" xfId="1" applyNumberFormat="1" applyFill="1" applyBorder="1" applyAlignment="1">
      <alignment horizontal="center"/>
    </xf>
    <xf numFmtId="166" fontId="1" fillId="0" borderId="3" xfId="1" applyNumberFormat="1" applyFill="1" applyBorder="1" applyAlignment="1">
      <alignment horizontal="center"/>
    </xf>
    <xf numFmtId="2" fontId="1" fillId="0" borderId="3" xfId="1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8" fontId="1" fillId="0" borderId="0" xfId="1" applyFill="1"/>
    <xf numFmtId="49" fontId="1" fillId="0" borderId="2" xfId="1" applyNumberFormat="1" applyFont="1" applyFill="1" applyBorder="1" applyAlignment="1">
      <alignment horizontal="center"/>
    </xf>
    <xf numFmtId="169" fontId="1" fillId="0" borderId="2" xfId="1" applyNumberFormat="1" applyFill="1" applyBorder="1" applyAlignment="1">
      <alignment horizontal="center"/>
    </xf>
    <xf numFmtId="170" fontId="1" fillId="0" borderId="2" xfId="1" applyNumberFormat="1" applyFill="1" applyBorder="1" applyAlignment="1">
      <alignment horizontal="center"/>
    </xf>
    <xf numFmtId="167" fontId="1" fillId="0" borderId="2" xfId="1" applyNumberFormat="1" applyFill="1" applyBorder="1" applyAlignment="1">
      <alignment horizontal="center"/>
    </xf>
    <xf numFmtId="166" fontId="1" fillId="0" borderId="2" xfId="1" applyNumberFormat="1" applyFill="1" applyBorder="1" applyAlignment="1">
      <alignment horizontal="center"/>
    </xf>
    <xf numFmtId="2" fontId="1" fillId="0" borderId="2" xfId="1" applyNumberFormat="1" applyFill="1" applyBorder="1" applyAlignment="1">
      <alignment horizontal="center"/>
    </xf>
    <xf numFmtId="164" fontId="1" fillId="0" borderId="2" xfId="1" applyNumberFormat="1" applyFill="1" applyBorder="1" applyAlignment="1">
      <alignment horizontal="center"/>
    </xf>
    <xf numFmtId="168" fontId="1" fillId="0" borderId="2" xfId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68" fontId="1" fillId="0" borderId="1" xfId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8" fontId="1" fillId="9" borderId="1" xfId="1" applyFill="1" applyBorder="1" applyAlignment="1">
      <alignment horizontal="center"/>
    </xf>
    <xf numFmtId="170" fontId="1" fillId="2" borderId="1" xfId="1" applyNumberForma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168" fontId="1" fillId="2" borderId="1" xfId="1" applyFill="1" applyBorder="1" applyAlignment="1">
      <alignment horizontal="center"/>
    </xf>
    <xf numFmtId="168" fontId="1" fillId="2" borderId="0" xfId="1" applyFill="1"/>
    <xf numFmtId="168" fontId="1" fillId="10" borderId="1" xfId="1" applyFill="1" applyBorder="1" applyAlignment="1">
      <alignment horizontal="center"/>
    </xf>
    <xf numFmtId="170" fontId="1" fillId="0" borderId="1" xfId="1" applyNumberFormat="1" applyFont="1" applyBorder="1" applyAlignment="1">
      <alignment horizontal="center" vertical="top"/>
    </xf>
    <xf numFmtId="2" fontId="1" fillId="0" borderId="1" xfId="1" applyNumberFormat="1" applyBorder="1" applyAlignment="1">
      <alignment horizontal="center"/>
    </xf>
    <xf numFmtId="169" fontId="1" fillId="0" borderId="1" xfId="1" applyNumberForma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8" fontId="1" fillId="0" borderId="3" xfId="1" applyFont="1" applyFill="1" applyBorder="1" applyAlignment="1">
      <alignment vertical="top"/>
    </xf>
    <xf numFmtId="168" fontId="1" fillId="0" borderId="3" xfId="1" applyFont="1" applyFill="1" applyBorder="1" applyAlignment="1">
      <alignment horizontal="center" vertical="top"/>
    </xf>
    <xf numFmtId="167" fontId="1" fillId="0" borderId="0" xfId="1" applyNumberFormat="1" applyFill="1" applyAlignment="1">
      <alignment horizontal="center"/>
    </xf>
    <xf numFmtId="165" fontId="1" fillId="0" borderId="3" xfId="1" applyNumberFormat="1" applyFill="1" applyBorder="1" applyAlignment="1">
      <alignment horizontal="center"/>
    </xf>
    <xf numFmtId="168" fontId="1" fillId="0" borderId="0" xfId="1" applyFill="1" applyAlignment="1">
      <alignment horizontal="center"/>
    </xf>
    <xf numFmtId="165" fontId="1" fillId="0" borderId="0" xfId="1" applyNumberFormat="1" applyFill="1" applyAlignment="1">
      <alignment horizontal="center"/>
    </xf>
    <xf numFmtId="169" fontId="1" fillId="0" borderId="1" xfId="1" applyNumberFormat="1" applyFill="1" applyBorder="1" applyAlignment="1">
      <alignment horizontal="center"/>
    </xf>
    <xf numFmtId="170" fontId="1" fillId="0" borderId="1" xfId="1" applyNumberFormat="1" applyFont="1" applyFill="1" applyBorder="1" applyAlignment="1">
      <alignment horizontal="center" vertical="top"/>
    </xf>
    <xf numFmtId="165" fontId="1" fillId="0" borderId="1" xfId="1" applyNumberFormat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170" fontId="1" fillId="0" borderId="1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8" fontId="1" fillId="2" borderId="3" xfId="1" applyFill="1" applyBorder="1" applyAlignment="1">
      <alignment horizontal="center"/>
    </xf>
    <xf numFmtId="169" fontId="1" fillId="0" borderId="3" xfId="1" applyNumberFormat="1" applyBorder="1" applyAlignment="1">
      <alignment horizontal="center"/>
    </xf>
    <xf numFmtId="170" fontId="1" fillId="0" borderId="3" xfId="1" applyNumberFormat="1" applyFont="1" applyBorder="1" applyAlignment="1">
      <alignment horizontal="center"/>
    </xf>
    <xf numFmtId="167" fontId="1" fillId="0" borderId="3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164" fontId="1" fillId="3" borderId="3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center"/>
    </xf>
    <xf numFmtId="164" fontId="1" fillId="5" borderId="3" xfId="1" applyNumberFormat="1" applyFill="1" applyBorder="1" applyAlignment="1">
      <alignment horizontal="center"/>
    </xf>
    <xf numFmtId="164" fontId="1" fillId="6" borderId="3" xfId="1" applyNumberFormat="1" applyFill="1" applyBorder="1" applyAlignment="1">
      <alignment horizontal="center"/>
    </xf>
    <xf numFmtId="164" fontId="1" fillId="7" borderId="3" xfId="1" applyNumberFormat="1" applyFill="1" applyBorder="1" applyAlignment="1">
      <alignment horizontal="center"/>
    </xf>
    <xf numFmtId="168" fontId="1" fillId="0" borderId="3" xfId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8" fontId="1" fillId="0" borderId="0" xfId="1" applyFill="1" applyBorder="1" applyAlignment="1">
      <alignment horizontal="center"/>
    </xf>
    <xf numFmtId="169" fontId="1" fillId="0" borderId="0" xfId="1" applyNumberFormat="1" applyFill="1" applyBorder="1" applyAlignment="1">
      <alignment horizontal="center"/>
    </xf>
    <xf numFmtId="168" fontId="1" fillId="0" borderId="0" xfId="1" applyFont="1" applyFill="1" applyBorder="1" applyAlignment="1">
      <alignment horizontal="center"/>
    </xf>
    <xf numFmtId="167" fontId="1" fillId="0" borderId="0" xfId="1" applyNumberFormat="1" applyFill="1" applyBorder="1" applyAlignment="1">
      <alignment horizontal="center"/>
    </xf>
    <xf numFmtId="165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8" fontId="1" fillId="0" borderId="0" xfId="1" applyFont="1" applyFill="1" applyBorder="1" applyAlignment="1">
      <alignment vertical="top"/>
    </xf>
    <xf numFmtId="168" fontId="1" fillId="0" borderId="0" xfId="1" applyFont="1" applyFill="1" applyBorder="1" applyAlignment="1">
      <alignment horizontal="center" vertical="top"/>
    </xf>
    <xf numFmtId="168" fontId="1" fillId="0" borderId="3" xfId="1" applyBorder="1"/>
    <xf numFmtId="168" fontId="1" fillId="0" borderId="2" xfId="1" applyBorder="1"/>
    <xf numFmtId="168" fontId="1" fillId="2" borderId="0" xfId="1" applyFill="1" applyAlignment="1">
      <alignment horizontal="left"/>
    </xf>
    <xf numFmtId="169" fontId="1" fillId="0" borderId="0" xfId="1" applyNumberFormat="1"/>
    <xf numFmtId="168" fontId="1" fillId="0" borderId="0" xfId="1" applyAlignment="1">
      <alignment horizontal="center"/>
    </xf>
    <xf numFmtId="165" fontId="1" fillId="0" borderId="0" xfId="1" applyNumberFormat="1"/>
    <xf numFmtId="167" fontId="1" fillId="0" borderId="0" xfId="1" applyNumberFormat="1"/>
    <xf numFmtId="168" fontId="1" fillId="2" borderId="0" xfId="1" applyFont="1" applyFill="1" applyAlignment="1" applyProtection="1">
      <alignment horizontal="left"/>
    </xf>
    <xf numFmtId="164" fontId="1" fillId="0" borderId="2" xfId="1" applyNumberFormat="1" applyFont="1" applyFill="1" applyBorder="1" applyAlignment="1" applyProtection="1">
      <alignment horizontal="left"/>
    </xf>
    <xf numFmtId="164" fontId="1" fillId="0" borderId="1" xfId="1" applyNumberFormat="1" applyFont="1" applyFill="1" applyBorder="1" applyAlignment="1" applyProtection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/>
  </sheetViews>
  <sheetFormatPr defaultRowHeight="14.05" x14ac:dyDescent="0.55000000000000004"/>
  <cols>
    <col min="1" max="1" width="7.6640625" style="43" customWidth="1"/>
    <col min="2" max="2" width="32.80859375" style="43" customWidth="1"/>
    <col min="3" max="3" width="7.6640625" style="53" customWidth="1"/>
    <col min="4" max="4" width="7.6640625" style="114" customWidth="1"/>
    <col min="5" max="5" width="7.6640625" style="43" customWidth="1"/>
    <col min="6" max="6" width="7.6640625" style="115" customWidth="1"/>
    <col min="7" max="10" width="7.6640625" style="43" customWidth="1"/>
    <col min="11" max="11" width="7.6640625" style="116" customWidth="1"/>
    <col min="12" max="14" width="7.6640625" style="43" customWidth="1"/>
    <col min="15" max="16" width="7.6640625" style="116" customWidth="1"/>
    <col min="17" max="17" width="7.6640625" style="117" customWidth="1"/>
    <col min="18" max="24" width="7.6640625" style="43" customWidth="1"/>
    <col min="25" max="25" width="7.6640625" style="116" customWidth="1"/>
    <col min="26" max="26" width="7.6640625" style="43" customWidth="1"/>
    <col min="27" max="27" width="7.6640625" style="116" customWidth="1"/>
    <col min="28" max="1024" width="7.6640625" style="43" customWidth="1"/>
  </cols>
  <sheetData>
    <row r="1" spans="1:1024" s="14" customFormat="1" ht="16.8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6</v>
      </c>
      <c r="I1" s="6" t="s">
        <v>7</v>
      </c>
      <c r="J1" s="6" t="s">
        <v>8</v>
      </c>
      <c r="K1" s="7" t="s">
        <v>9</v>
      </c>
      <c r="L1" s="6" t="s">
        <v>10</v>
      </c>
      <c r="M1" s="6" t="s">
        <v>11</v>
      </c>
      <c r="N1" s="6" t="s">
        <v>12</v>
      </c>
      <c r="O1" s="7" t="s">
        <v>13</v>
      </c>
      <c r="P1" s="7" t="s">
        <v>14</v>
      </c>
      <c r="Q1" s="8" t="s">
        <v>15</v>
      </c>
      <c r="R1" s="9" t="s">
        <v>16</v>
      </c>
      <c r="S1" s="6" t="s">
        <v>17</v>
      </c>
      <c r="T1" s="10" t="s">
        <v>18</v>
      </c>
      <c r="U1" s="6" t="s">
        <v>19</v>
      </c>
      <c r="V1" s="11" t="s">
        <v>20</v>
      </c>
      <c r="W1" s="6" t="s">
        <v>21</v>
      </c>
      <c r="X1" s="12" t="s">
        <v>22</v>
      </c>
      <c r="Y1" s="7" t="s">
        <v>23</v>
      </c>
      <c r="Z1" s="13" t="s">
        <v>24</v>
      </c>
      <c r="AA1" s="7" t="s">
        <v>25</v>
      </c>
      <c r="AB1" s="6" t="s">
        <v>26</v>
      </c>
    </row>
    <row r="2" spans="1:1024" s="14" customFormat="1" ht="14.4" x14ac:dyDescent="0.55000000000000004">
      <c r="A2" s="1"/>
      <c r="B2" s="2"/>
      <c r="C2" s="3"/>
      <c r="D2" s="15" t="s">
        <v>27</v>
      </c>
      <c r="E2" s="5"/>
      <c r="F2" s="5"/>
      <c r="G2" s="5"/>
      <c r="H2" s="5" t="s">
        <v>28</v>
      </c>
      <c r="I2" s="6"/>
      <c r="J2" s="6" t="s">
        <v>29</v>
      </c>
      <c r="K2" s="7" t="s">
        <v>30</v>
      </c>
      <c r="L2" s="8" t="s">
        <v>31</v>
      </c>
      <c r="M2" s="6" t="s">
        <v>32</v>
      </c>
      <c r="N2" s="16" t="s">
        <v>31</v>
      </c>
      <c r="O2" s="17" t="s">
        <v>30</v>
      </c>
      <c r="P2" s="3" t="s">
        <v>29</v>
      </c>
      <c r="Q2" s="16" t="s">
        <v>29</v>
      </c>
      <c r="R2" s="9" t="s">
        <v>33</v>
      </c>
      <c r="S2" s="3" t="s">
        <v>29</v>
      </c>
      <c r="T2" s="10" t="s">
        <v>33</v>
      </c>
      <c r="U2" s="3" t="s">
        <v>29</v>
      </c>
      <c r="V2" s="11" t="s">
        <v>33</v>
      </c>
      <c r="W2" s="3" t="s">
        <v>29</v>
      </c>
      <c r="X2" s="12" t="s">
        <v>33</v>
      </c>
      <c r="Y2" s="3" t="s">
        <v>29</v>
      </c>
      <c r="Z2" s="13" t="s">
        <v>33</v>
      </c>
      <c r="AA2" s="3" t="s">
        <v>29</v>
      </c>
      <c r="AB2" s="3" t="s">
        <v>29</v>
      </c>
    </row>
    <row r="3" spans="1:1024" s="26" customFormat="1" ht="14.4" x14ac:dyDescent="0.55000000000000004">
      <c r="A3" s="119" t="s">
        <v>34</v>
      </c>
      <c r="B3" s="119"/>
      <c r="C3" s="18"/>
      <c r="D3" s="19"/>
      <c r="E3" s="20"/>
      <c r="F3" s="20"/>
      <c r="G3" s="21"/>
      <c r="H3" s="21"/>
      <c r="I3" s="21"/>
      <c r="J3" s="21"/>
      <c r="K3" s="22"/>
      <c r="L3" s="21"/>
      <c r="M3" s="21"/>
      <c r="N3" s="23"/>
      <c r="O3" s="22"/>
      <c r="P3" s="22"/>
      <c r="Q3" s="23"/>
      <c r="R3" s="24"/>
      <c r="S3" s="21"/>
      <c r="T3" s="24"/>
      <c r="U3" s="21"/>
      <c r="V3" s="24"/>
      <c r="W3" s="21"/>
      <c r="X3" s="24"/>
      <c r="Y3" s="22"/>
      <c r="Z3" s="24"/>
      <c r="AA3" s="22"/>
      <c r="AB3" s="18"/>
      <c r="AC3" s="25"/>
    </row>
    <row r="4" spans="1:1024" ht="14.4" x14ac:dyDescent="0.55000000000000004">
      <c r="A4" s="27">
        <v>53</v>
      </c>
      <c r="B4" s="28" t="s">
        <v>35</v>
      </c>
      <c r="C4" s="29" t="s">
        <v>36</v>
      </c>
      <c r="D4" s="30">
        <v>0.9</v>
      </c>
      <c r="E4" s="31">
        <v>40.852699999999999</v>
      </c>
      <c r="F4" s="31">
        <v>-78.283799999999999</v>
      </c>
      <c r="G4" s="32">
        <v>2.2200000000000002</v>
      </c>
      <c r="H4" s="32">
        <f>G4/274*100</f>
        <v>0.8102189781021899</v>
      </c>
      <c r="I4" s="32">
        <v>20.72</v>
      </c>
      <c r="J4" s="32">
        <v>7.82</v>
      </c>
      <c r="K4" s="33">
        <v>1184</v>
      </c>
      <c r="L4" s="32">
        <v>3.39</v>
      </c>
      <c r="M4" s="32">
        <v>1.7</v>
      </c>
      <c r="N4" s="34">
        <v>3.5</v>
      </c>
      <c r="O4" s="35">
        <v>1250</v>
      </c>
      <c r="P4" s="35">
        <v>0</v>
      </c>
      <c r="Q4" s="36">
        <v>61</v>
      </c>
      <c r="R4" s="37">
        <f>D4*448.8*Q4*0.01202</f>
        <v>296.16222240000002</v>
      </c>
      <c r="S4" s="36">
        <v>2.67</v>
      </c>
      <c r="T4" s="38">
        <f>D4*448.8*S4*0.01202</f>
        <v>12.963166127999999</v>
      </c>
      <c r="U4" s="36">
        <v>8.5</v>
      </c>
      <c r="V4" s="39">
        <f>D4*448.8*U4*0.01202</f>
        <v>41.2685064</v>
      </c>
      <c r="W4" s="36">
        <v>3.35</v>
      </c>
      <c r="X4" s="40">
        <f>D4*448.8*W4*0.01202</f>
        <v>16.264646639999999</v>
      </c>
      <c r="Y4" s="35">
        <v>622</v>
      </c>
      <c r="Z4" s="41">
        <f>D4*448.8*Y4*0.01202</f>
        <v>3019.8836448000002</v>
      </c>
      <c r="AA4" s="35">
        <v>2</v>
      </c>
      <c r="AB4" s="42">
        <v>925</v>
      </c>
    </row>
    <row r="5" spans="1:1024" s="53" customFormat="1" ht="14.4" x14ac:dyDescent="0.55000000000000004">
      <c r="A5" s="44"/>
      <c r="B5" s="45"/>
      <c r="C5" s="46"/>
      <c r="D5" s="47"/>
      <c r="E5" s="48"/>
      <c r="F5" s="48"/>
      <c r="G5" s="49"/>
      <c r="H5" s="49"/>
      <c r="I5" s="49"/>
      <c r="J5" s="49"/>
      <c r="K5" s="50"/>
      <c r="L5" s="49"/>
      <c r="M5" s="49"/>
      <c r="N5" s="51"/>
      <c r="O5" s="50"/>
      <c r="P5" s="50"/>
      <c r="Q5" s="49"/>
      <c r="R5" s="52"/>
      <c r="S5" s="49"/>
      <c r="T5" s="52"/>
      <c r="U5" s="49"/>
      <c r="V5" s="52"/>
      <c r="W5" s="49"/>
      <c r="X5" s="52"/>
      <c r="Y5" s="50"/>
      <c r="Z5" s="52"/>
      <c r="AA5" s="50"/>
      <c r="AB5" s="45"/>
    </row>
    <row r="6" spans="1:1024" s="53" customFormat="1" ht="14.4" x14ac:dyDescent="0.55000000000000004">
      <c r="A6" s="120" t="s">
        <v>37</v>
      </c>
      <c r="B6" s="120"/>
      <c r="C6" s="54"/>
      <c r="D6" s="55"/>
      <c r="E6" s="56"/>
      <c r="F6" s="56"/>
      <c r="G6" s="57"/>
      <c r="H6" s="57"/>
      <c r="I6" s="57"/>
      <c r="J6" s="57"/>
      <c r="K6" s="58"/>
      <c r="L6" s="57"/>
      <c r="M6" s="57"/>
      <c r="N6" s="59"/>
      <c r="O6" s="58"/>
      <c r="P6" s="58"/>
      <c r="Q6" s="57"/>
      <c r="R6" s="60"/>
      <c r="S6" s="57"/>
      <c r="T6" s="60"/>
      <c r="U6" s="57"/>
      <c r="V6" s="60"/>
      <c r="W6" s="57"/>
      <c r="X6" s="60"/>
      <c r="Y6" s="58"/>
      <c r="Z6" s="60"/>
      <c r="AA6" s="58"/>
      <c r="AB6" s="61"/>
    </row>
    <row r="7" spans="1:1024" ht="14.4" x14ac:dyDescent="0.55000000000000004">
      <c r="A7" s="62">
        <v>53</v>
      </c>
      <c r="B7" s="28" t="s">
        <v>35</v>
      </c>
      <c r="C7" s="42" t="s">
        <v>38</v>
      </c>
      <c r="D7" s="30">
        <v>0.58021</v>
      </c>
      <c r="E7" s="31">
        <v>40.852699999999999</v>
      </c>
      <c r="F7" s="31">
        <v>-78.283799999999999</v>
      </c>
      <c r="G7" s="32">
        <v>2.2200000000000002</v>
      </c>
      <c r="H7" s="32">
        <f>G7/274*100</f>
        <v>0.8102189781021899</v>
      </c>
      <c r="I7" s="32">
        <v>12.4</v>
      </c>
      <c r="J7" s="32"/>
      <c r="K7" s="63">
        <v>1497</v>
      </c>
      <c r="L7" s="32">
        <v>3.48</v>
      </c>
      <c r="M7" s="32"/>
      <c r="N7" s="32">
        <v>3.5</v>
      </c>
      <c r="O7" s="33">
        <v>1480</v>
      </c>
      <c r="P7" s="33">
        <v>0</v>
      </c>
      <c r="Q7" s="32">
        <v>67</v>
      </c>
      <c r="R7" s="37">
        <f>D7*448.8*Q7*0.01202</f>
        <v>209.70912504432002</v>
      </c>
      <c r="S7" s="32">
        <v>4.92</v>
      </c>
      <c r="T7" s="38">
        <f>D7*448.8*S7*0.01202</f>
        <v>15.399535749523201</v>
      </c>
      <c r="U7" s="32">
        <v>9.5399999999999991</v>
      </c>
      <c r="V7" s="39">
        <f>D7*448.8*U7*0.01202</f>
        <v>29.860075416758399</v>
      </c>
      <c r="W7" s="32">
        <v>3.56</v>
      </c>
      <c r="X7" s="40">
        <f>D7*448.8*W7*0.01202</f>
        <v>11.1427535098176</v>
      </c>
      <c r="Y7" s="33">
        <v>663</v>
      </c>
      <c r="Z7" s="41">
        <f>D7*448.8*Y7*0.01202</f>
        <v>2075.1813418564802</v>
      </c>
      <c r="AA7" s="63">
        <v>6</v>
      </c>
      <c r="AB7" s="64">
        <v>1017</v>
      </c>
    </row>
    <row r="8" spans="1:1024" s="72" customFormat="1" ht="14.4" x14ac:dyDescent="0.55000000000000004">
      <c r="A8" s="65"/>
      <c r="B8" s="66" t="s">
        <v>39</v>
      </c>
      <c r="C8" s="42"/>
      <c r="D8" s="30"/>
      <c r="E8" s="67"/>
      <c r="F8" s="67"/>
      <c r="G8" s="68"/>
      <c r="H8" s="68"/>
      <c r="I8" s="68"/>
      <c r="J8" s="68"/>
      <c r="K8" s="69"/>
      <c r="L8" s="68"/>
      <c r="M8" s="68"/>
      <c r="N8" s="70"/>
      <c r="O8" s="69"/>
      <c r="P8" s="69"/>
      <c r="Q8" s="68"/>
      <c r="R8" s="37">
        <f>R7-R9-R10-R11</f>
        <v>114.31511137200002</v>
      </c>
      <c r="S8" s="68"/>
      <c r="T8" s="38">
        <f>T7-T9-T10-T11</f>
        <v>10.218491093500802</v>
      </c>
      <c r="U8" s="68"/>
      <c r="V8" s="39">
        <f>V7-V9-V10-V11</f>
        <v>16.143862622817601</v>
      </c>
      <c r="W8" s="68"/>
      <c r="X8" s="40">
        <f>X7-X9-X10-X11</f>
        <v>2.2971086420832005</v>
      </c>
      <c r="Y8" s="69"/>
      <c r="Z8" s="41">
        <f>Z7-Z9-Z10-Z11</f>
        <v>889.52339681568037</v>
      </c>
      <c r="AA8" s="69"/>
      <c r="AB8" s="71"/>
    </row>
    <row r="9" spans="1:1024" ht="14.4" x14ac:dyDescent="0.55000000000000004">
      <c r="A9" s="27">
        <v>85</v>
      </c>
      <c r="B9" s="73" t="s">
        <v>40</v>
      </c>
      <c r="C9" s="42" t="s">
        <v>38</v>
      </c>
      <c r="D9" s="30">
        <v>2.6900000000000001E-3</v>
      </c>
      <c r="E9" s="74">
        <v>40.855618999999997</v>
      </c>
      <c r="F9" s="74">
        <v>-78.283703000000003</v>
      </c>
      <c r="G9" s="32"/>
      <c r="H9" s="32" t="s">
        <v>41</v>
      </c>
      <c r="I9" s="32">
        <v>14.1</v>
      </c>
      <c r="J9" s="32"/>
      <c r="K9" s="33">
        <v>1086</v>
      </c>
      <c r="L9" s="32">
        <v>3.84</v>
      </c>
      <c r="M9" s="32"/>
      <c r="N9" s="75">
        <v>3.9</v>
      </c>
      <c r="O9" s="33">
        <v>1040</v>
      </c>
      <c r="P9" s="33">
        <v>0</v>
      </c>
      <c r="Q9" s="32">
        <v>48</v>
      </c>
      <c r="R9" s="37">
        <f>D9*448.8*Q9*0.01202</f>
        <v>0.69654765312</v>
      </c>
      <c r="S9" s="32">
        <v>0.66</v>
      </c>
      <c r="T9" s="38">
        <f>D9*448.8*S9*0.01202</f>
        <v>9.5775302304000002E-3</v>
      </c>
      <c r="U9" s="32">
        <v>7.07</v>
      </c>
      <c r="V9" s="39">
        <f>D9*448.8*U9*0.01202</f>
        <v>0.10259566474080002</v>
      </c>
      <c r="W9" s="32">
        <v>3.96</v>
      </c>
      <c r="X9" s="40">
        <f>D9*448.8*W9*0.01202</f>
        <v>5.7465181382400005E-2</v>
      </c>
      <c r="Y9" s="33">
        <v>445</v>
      </c>
      <c r="Z9" s="41">
        <f>D9*448.8*Y9*0.01202</f>
        <v>6.4575772007999994</v>
      </c>
      <c r="AA9" s="33">
        <v>38</v>
      </c>
      <c r="AB9" s="64">
        <v>723</v>
      </c>
      <c r="AMJ9"/>
    </row>
    <row r="10" spans="1:1024" ht="14.4" x14ac:dyDescent="0.55000000000000004">
      <c r="A10" s="27">
        <v>84</v>
      </c>
      <c r="B10" s="73" t="s">
        <v>42</v>
      </c>
      <c r="C10" s="42" t="s">
        <v>38</v>
      </c>
      <c r="D10" s="76">
        <v>2.7000000000000001E-3</v>
      </c>
      <c r="E10" s="74">
        <v>40.869577</v>
      </c>
      <c r="F10" s="74">
        <v>-78.292479999999998</v>
      </c>
      <c r="G10" s="32"/>
      <c r="H10" s="32"/>
      <c r="I10" s="32">
        <v>11.9</v>
      </c>
      <c r="J10" s="32"/>
      <c r="K10" s="33">
        <v>1289</v>
      </c>
      <c r="L10" s="32">
        <v>3.22</v>
      </c>
      <c r="M10" s="32"/>
      <c r="N10" s="75">
        <v>3.2</v>
      </c>
      <c r="O10" s="33">
        <v>1280</v>
      </c>
      <c r="P10" s="33">
        <v>0</v>
      </c>
      <c r="Q10" s="32">
        <v>102</v>
      </c>
      <c r="R10" s="37">
        <f>D10*448.8*Q10*0.01202</f>
        <v>1.4856662304000001</v>
      </c>
      <c r="S10" s="32">
        <v>21.5</v>
      </c>
      <c r="T10" s="38">
        <f>D10*448.8*S10*0.01202</f>
        <v>0.31315513680000001</v>
      </c>
      <c r="U10" s="32">
        <v>11.57</v>
      </c>
      <c r="V10" s="39">
        <f>D10*448.8*U10*0.01202</f>
        <v>0.16852115966400003</v>
      </c>
      <c r="W10" s="32">
        <v>6.07</v>
      </c>
      <c r="X10" s="40">
        <f>D10*448.8*W10*0.01202</f>
        <v>8.8411706064000006E-2</v>
      </c>
      <c r="Y10" s="33">
        <v>480</v>
      </c>
      <c r="Z10" s="41">
        <f>D10*448.8*Y10*0.01202</f>
        <v>6.991370496</v>
      </c>
      <c r="AA10" s="33">
        <v>68</v>
      </c>
      <c r="AB10" s="64">
        <v>777</v>
      </c>
      <c r="AMJ10"/>
    </row>
    <row r="11" spans="1:1024" ht="14.4" x14ac:dyDescent="0.55000000000000004">
      <c r="A11" s="27">
        <v>83</v>
      </c>
      <c r="B11" s="71" t="s">
        <v>43</v>
      </c>
      <c r="C11" s="42" t="s">
        <v>38</v>
      </c>
      <c r="D11" s="76">
        <v>0.26179999999999998</v>
      </c>
      <c r="E11" s="74">
        <v>40.871308999999997</v>
      </c>
      <c r="F11" s="74">
        <v>-78.294189000000003</v>
      </c>
      <c r="G11" s="32"/>
      <c r="H11" s="32" t="s">
        <v>41</v>
      </c>
      <c r="I11" s="32">
        <v>11.4</v>
      </c>
      <c r="J11" s="32"/>
      <c r="K11" s="33">
        <v>1676</v>
      </c>
      <c r="L11" s="32">
        <v>4.12</v>
      </c>
      <c r="M11" s="32"/>
      <c r="N11" s="75">
        <v>3.8</v>
      </c>
      <c r="O11" s="33">
        <v>1700</v>
      </c>
      <c r="P11" s="33">
        <v>0</v>
      </c>
      <c r="Q11" s="32">
        <v>66</v>
      </c>
      <c r="R11" s="37">
        <f>D11*448.8*Q11*0.01202</f>
        <v>93.211799788799993</v>
      </c>
      <c r="S11" s="32">
        <v>3.44</v>
      </c>
      <c r="T11" s="38">
        <f>D11*448.8*S11*0.01202</f>
        <v>4.858311988991999</v>
      </c>
      <c r="U11" s="32">
        <v>9.52</v>
      </c>
      <c r="V11" s="39">
        <f>D11*448.8*U11*0.01202</f>
        <v>13.445095969535997</v>
      </c>
      <c r="W11" s="32">
        <v>6.16</v>
      </c>
      <c r="X11" s="40">
        <f>D11*448.8*W11*0.01202</f>
        <v>8.6997679802879997</v>
      </c>
      <c r="Y11" s="33">
        <v>830</v>
      </c>
      <c r="Z11" s="41">
        <f>D11*448.8*Y11*0.01202</f>
        <v>1172.2089973439997</v>
      </c>
      <c r="AA11" s="33">
        <v>5</v>
      </c>
      <c r="AB11" s="64">
        <v>1270</v>
      </c>
      <c r="AMJ11"/>
    </row>
    <row r="12" spans="1:1024" ht="14.4" x14ac:dyDescent="0.55000000000000004">
      <c r="A12" s="77"/>
      <c r="B12" s="45"/>
      <c r="C12" s="45"/>
      <c r="D12" s="47"/>
      <c r="E12" s="78"/>
      <c r="F12" s="79"/>
      <c r="G12" s="49"/>
      <c r="H12" s="49"/>
      <c r="I12" s="80"/>
      <c r="J12" s="49"/>
      <c r="K12" s="81"/>
      <c r="L12" s="49"/>
      <c r="M12" s="49"/>
      <c r="N12" s="82"/>
      <c r="O12" s="83"/>
      <c r="P12" s="81"/>
      <c r="Q12" s="80"/>
      <c r="R12" s="52"/>
      <c r="S12" s="80"/>
      <c r="T12" s="52"/>
      <c r="U12" s="80"/>
      <c r="V12" s="52"/>
      <c r="W12" s="80"/>
      <c r="X12" s="52"/>
      <c r="Y12" s="83"/>
      <c r="Z12" s="52"/>
      <c r="AA12" s="81"/>
      <c r="AB12" s="82"/>
    </row>
    <row r="13" spans="1:1024" ht="14.4" x14ac:dyDescent="0.55000000000000004">
      <c r="A13" s="77"/>
      <c r="B13" s="45"/>
      <c r="C13" s="45"/>
      <c r="D13" s="47"/>
      <c r="E13" s="78"/>
      <c r="F13" s="79"/>
      <c r="G13" s="49"/>
      <c r="H13" s="49"/>
      <c r="I13" s="80"/>
      <c r="J13" s="49"/>
      <c r="K13" s="81"/>
      <c r="L13" s="49"/>
      <c r="M13" s="49"/>
      <c r="N13" s="82"/>
      <c r="O13" s="83"/>
      <c r="P13" s="81"/>
      <c r="Q13" s="80"/>
      <c r="R13" s="52"/>
      <c r="S13" s="80"/>
      <c r="T13" s="52"/>
      <c r="U13" s="80"/>
      <c r="V13" s="52"/>
      <c r="W13" s="80"/>
      <c r="X13" s="52"/>
      <c r="Y13" s="83"/>
      <c r="Z13" s="52"/>
      <c r="AA13" s="81"/>
      <c r="AB13" s="82"/>
    </row>
    <row r="14" spans="1:1024" s="53" customFormat="1" ht="14.4" x14ac:dyDescent="0.55000000000000004">
      <c r="A14" s="120" t="s">
        <v>37</v>
      </c>
      <c r="B14" s="120"/>
      <c r="C14" s="46"/>
      <c r="D14" s="47"/>
      <c r="E14" s="48"/>
      <c r="F14" s="48"/>
      <c r="G14" s="49"/>
      <c r="H14" s="49"/>
      <c r="I14" s="49"/>
      <c r="J14" s="49"/>
      <c r="K14" s="50"/>
      <c r="L14" s="49"/>
      <c r="M14" s="49"/>
      <c r="N14" s="51"/>
      <c r="O14" s="50"/>
      <c r="P14" s="50"/>
      <c r="Q14" s="49"/>
      <c r="R14" s="52"/>
      <c r="S14" s="49"/>
      <c r="T14" s="52"/>
      <c r="U14" s="49"/>
      <c r="V14" s="52"/>
      <c r="W14" s="49"/>
      <c r="X14" s="52"/>
      <c r="Y14" s="50"/>
      <c r="Z14" s="52"/>
      <c r="AA14" s="50"/>
      <c r="AB14" s="45"/>
    </row>
    <row r="15" spans="1:1024" s="53" customFormat="1" ht="14.4" x14ac:dyDescent="0.55000000000000004">
      <c r="A15" s="62"/>
      <c r="B15" s="28" t="s">
        <v>44</v>
      </c>
      <c r="C15" s="42"/>
      <c r="D15" s="84"/>
      <c r="E15" s="85"/>
      <c r="F15" s="85"/>
      <c r="G15" s="36"/>
      <c r="H15" s="36"/>
      <c r="I15" s="36"/>
      <c r="J15" s="36"/>
      <c r="K15" s="86"/>
      <c r="L15" s="36"/>
      <c r="M15" s="36"/>
      <c r="N15" s="34"/>
      <c r="O15" s="35"/>
      <c r="P15" s="35"/>
      <c r="Q15" s="36"/>
      <c r="R15" s="87"/>
      <c r="S15" s="36"/>
      <c r="T15" s="87"/>
      <c r="U15" s="36"/>
      <c r="V15" s="87"/>
      <c r="W15" s="36"/>
      <c r="X15" s="87"/>
      <c r="Y15" s="35"/>
      <c r="Z15" s="87"/>
      <c r="AA15" s="86"/>
      <c r="AB15" s="42"/>
    </row>
    <row r="16" spans="1:1024" ht="14.4" x14ac:dyDescent="0.55000000000000004">
      <c r="A16" s="27">
        <v>82</v>
      </c>
      <c r="B16" s="71" t="s">
        <v>45</v>
      </c>
      <c r="C16" s="42" t="s">
        <v>38</v>
      </c>
      <c r="D16" s="30">
        <v>0.8246</v>
      </c>
      <c r="E16" s="88">
        <v>40.852800000000002</v>
      </c>
      <c r="F16" s="88">
        <v>-78.301100000000005</v>
      </c>
      <c r="G16" s="32"/>
      <c r="H16" s="32"/>
      <c r="I16" s="32">
        <v>14.9</v>
      </c>
      <c r="J16" s="32"/>
      <c r="K16" s="33">
        <v>1106</v>
      </c>
      <c r="L16" s="32">
        <v>3.3</v>
      </c>
      <c r="M16" s="32"/>
      <c r="N16" s="75">
        <v>3.4</v>
      </c>
      <c r="O16" s="33">
        <v>1070</v>
      </c>
      <c r="P16" s="33">
        <v>0</v>
      </c>
      <c r="Q16" s="32">
        <v>66</v>
      </c>
      <c r="R16" s="37">
        <f>D16*448.8*Q16*0.01202</f>
        <v>293.59224639360002</v>
      </c>
      <c r="S16" s="32">
        <v>5.27</v>
      </c>
      <c r="T16" s="38">
        <f>D16*448.8*S16*0.01202</f>
        <v>23.442896037791996</v>
      </c>
      <c r="U16" s="32">
        <v>8.3699999999999992</v>
      </c>
      <c r="V16" s="39">
        <f>D16*448.8*U16*0.01202</f>
        <v>37.232834883552002</v>
      </c>
      <c r="W16" s="32">
        <v>2.42</v>
      </c>
      <c r="X16" s="40">
        <f>D16*448.8*W16*0.01202</f>
        <v>10.765049034432</v>
      </c>
      <c r="Y16" s="33">
        <v>425</v>
      </c>
      <c r="Z16" s="41">
        <f>D16*448.8*Y16*0.01202</f>
        <v>1890.55613208</v>
      </c>
      <c r="AA16" s="33">
        <v>3</v>
      </c>
      <c r="AB16" s="64">
        <v>670</v>
      </c>
    </row>
    <row r="17" spans="1:28" ht="14.4" x14ac:dyDescent="0.55000000000000004">
      <c r="A17" s="27">
        <v>81</v>
      </c>
      <c r="B17" s="71" t="s">
        <v>46</v>
      </c>
      <c r="C17" s="42" t="s">
        <v>38</v>
      </c>
      <c r="D17" s="76">
        <v>0.53120000000000001</v>
      </c>
      <c r="E17" s="88">
        <v>40.8611</v>
      </c>
      <c r="F17" s="88">
        <v>-78.306200000000004</v>
      </c>
      <c r="G17" s="32"/>
      <c r="H17" s="32"/>
      <c r="I17" s="32">
        <v>15.7</v>
      </c>
      <c r="J17" s="32"/>
      <c r="K17" s="33">
        <v>1213</v>
      </c>
      <c r="L17" s="32">
        <v>3.21</v>
      </c>
      <c r="M17" s="32"/>
      <c r="N17" s="75">
        <v>3.3</v>
      </c>
      <c r="O17" s="33">
        <v>1110</v>
      </c>
      <c r="P17" s="33">
        <v>0</v>
      </c>
      <c r="Q17" s="32">
        <v>76</v>
      </c>
      <c r="R17" s="37">
        <f>D17*448.8*Q17*0.01202</f>
        <v>217.78550661120002</v>
      </c>
      <c r="S17" s="32">
        <v>4.18</v>
      </c>
      <c r="T17" s="38">
        <f>D17*448.8*S17*0.01202</f>
        <v>11.978202863616</v>
      </c>
      <c r="U17" s="32">
        <v>7.58</v>
      </c>
      <c r="V17" s="39">
        <f>D17*448.8*U17*0.01202</f>
        <v>21.721238685696001</v>
      </c>
      <c r="W17" s="32">
        <v>2.06</v>
      </c>
      <c r="X17" s="40">
        <f>D17*448.8*W17*0.01202</f>
        <v>5.9031334686720003</v>
      </c>
      <c r="Y17" s="33">
        <v>451</v>
      </c>
      <c r="Z17" s="41">
        <f>D17*448.8*Y17*0.01202</f>
        <v>1292.3850458111999</v>
      </c>
      <c r="AA17" s="33">
        <v>2</v>
      </c>
      <c r="AB17" s="64">
        <v>671</v>
      </c>
    </row>
    <row r="18" spans="1:28" ht="14.4" x14ac:dyDescent="0.55000000000000004">
      <c r="A18" s="89"/>
      <c r="B18" s="90"/>
      <c r="C18" s="45"/>
      <c r="D18" s="91"/>
      <c r="E18" s="92"/>
      <c r="F18" s="92"/>
      <c r="G18" s="93"/>
      <c r="H18" s="93"/>
      <c r="I18" s="93"/>
      <c r="J18" s="93"/>
      <c r="K18" s="94"/>
      <c r="L18" s="93"/>
      <c r="M18" s="93"/>
      <c r="N18" s="95"/>
      <c r="O18" s="94"/>
      <c r="P18" s="94"/>
      <c r="Q18" s="93"/>
      <c r="R18" s="96"/>
      <c r="S18" s="93"/>
      <c r="T18" s="97"/>
      <c r="U18" s="93"/>
      <c r="V18" s="98"/>
      <c r="W18" s="93"/>
      <c r="X18" s="99"/>
      <c r="Y18" s="94"/>
      <c r="Z18" s="100"/>
      <c r="AA18" s="94"/>
      <c r="AB18" s="101"/>
    </row>
    <row r="19" spans="1:28" s="53" customFormat="1" ht="14.4" x14ac:dyDescent="0.55000000000000004">
      <c r="A19" s="102"/>
      <c r="B19" s="103"/>
      <c r="C19" s="103"/>
      <c r="D19" s="104"/>
      <c r="E19" s="105"/>
      <c r="F19" s="105"/>
      <c r="G19" s="106"/>
      <c r="H19" s="106"/>
      <c r="I19" s="106"/>
      <c r="J19" s="106"/>
      <c r="K19" s="107"/>
      <c r="L19" s="106"/>
      <c r="M19" s="106"/>
      <c r="N19" s="103"/>
      <c r="O19" s="107"/>
      <c r="P19" s="107"/>
      <c r="Q19" s="106"/>
      <c r="R19" s="108"/>
      <c r="S19" s="106"/>
      <c r="T19" s="108"/>
      <c r="U19" s="106"/>
      <c r="V19" s="108"/>
      <c r="W19" s="106"/>
      <c r="X19" s="108"/>
      <c r="Y19" s="107"/>
      <c r="Z19" s="108"/>
      <c r="AA19" s="107"/>
      <c r="AB19" s="103"/>
    </row>
    <row r="20" spans="1:28" s="53" customFormat="1" ht="14.4" x14ac:dyDescent="0.55000000000000004">
      <c r="A20" s="120" t="s">
        <v>34</v>
      </c>
      <c r="B20" s="120"/>
      <c r="C20" s="103"/>
      <c r="D20" s="104"/>
      <c r="E20" s="109"/>
      <c r="F20" s="110"/>
      <c r="G20" s="106"/>
      <c r="H20" s="106"/>
      <c r="I20" s="80"/>
      <c r="J20" s="106"/>
      <c r="K20" s="107"/>
      <c r="L20" s="106"/>
      <c r="M20" s="106"/>
      <c r="N20" s="82"/>
      <c r="O20" s="83"/>
      <c r="P20" s="107"/>
      <c r="Q20" s="80"/>
      <c r="R20" s="108"/>
      <c r="S20" s="80"/>
      <c r="T20" s="108"/>
      <c r="U20" s="80"/>
      <c r="V20" s="108"/>
      <c r="W20" s="80"/>
      <c r="X20" s="108"/>
      <c r="Y20" s="83"/>
      <c r="Z20" s="108"/>
      <c r="AA20" s="107"/>
      <c r="AB20" s="82"/>
    </row>
    <row r="21" spans="1:28" ht="14.4" x14ac:dyDescent="0.55000000000000004">
      <c r="A21" s="62">
        <v>59</v>
      </c>
      <c r="B21" s="28" t="s">
        <v>47</v>
      </c>
      <c r="C21" s="29" t="s">
        <v>36</v>
      </c>
      <c r="D21" s="76">
        <v>3.4609999999999999</v>
      </c>
      <c r="E21" s="31">
        <v>40.808</v>
      </c>
      <c r="F21" s="31">
        <v>-78.329400000000007</v>
      </c>
      <c r="G21" s="32">
        <v>5.05</v>
      </c>
      <c r="H21" s="32">
        <f>G21/274*100</f>
        <v>1.8430656934306571</v>
      </c>
      <c r="I21" s="32">
        <v>26.5</v>
      </c>
      <c r="J21" s="32"/>
      <c r="K21" s="33">
        <v>334.2</v>
      </c>
      <c r="L21" s="32">
        <v>7.19</v>
      </c>
      <c r="M21" s="32">
        <v>10.14</v>
      </c>
      <c r="N21" s="34">
        <v>7.3</v>
      </c>
      <c r="O21" s="35">
        <v>346</v>
      </c>
      <c r="P21" s="35">
        <v>97</v>
      </c>
      <c r="Q21" s="36">
        <v>-81</v>
      </c>
      <c r="R21" s="37">
        <f>D21*448.8*Q21*0.01202</f>
        <v>-1512.320830416</v>
      </c>
      <c r="S21" s="36">
        <v>4.17</v>
      </c>
      <c r="T21" s="38">
        <f>D21*448.8*S21*0.01202</f>
        <v>77.856516825119996</v>
      </c>
      <c r="U21" s="36">
        <v>1.05</v>
      </c>
      <c r="V21" s="39">
        <f>D21*448.8*U21*0.01202</f>
        <v>19.604158912800003</v>
      </c>
      <c r="W21" s="36">
        <v>0.08</v>
      </c>
      <c r="X21" s="40">
        <f>D21*448.8*W21*0.01202</f>
        <v>1.4936502028800001</v>
      </c>
      <c r="Y21" s="35">
        <v>7</v>
      </c>
      <c r="Z21" s="41">
        <f>D21*448.8*Y21*0.01202</f>
        <v>130.694392752</v>
      </c>
      <c r="AA21" s="35">
        <v>8</v>
      </c>
      <c r="AB21" s="42">
        <v>194</v>
      </c>
    </row>
    <row r="22" spans="1:28" s="111" customFormat="1" ht="14.4" x14ac:dyDescent="0.55000000000000004"/>
    <row r="23" spans="1:28" s="112" customFormat="1" ht="14.4" x14ac:dyDescent="0.55000000000000004">
      <c r="A23" s="120" t="s">
        <v>37</v>
      </c>
      <c r="B23" s="120"/>
    </row>
    <row r="24" spans="1:28" ht="14.4" x14ac:dyDescent="0.55000000000000004">
      <c r="A24" s="62">
        <v>59</v>
      </c>
      <c r="B24" s="28" t="s">
        <v>47</v>
      </c>
      <c r="C24" s="42" t="s">
        <v>38</v>
      </c>
      <c r="D24" s="76">
        <v>0.47499999999999998</v>
      </c>
      <c r="E24" s="31">
        <v>40.808</v>
      </c>
      <c r="F24" s="31">
        <v>-78.329400000000007</v>
      </c>
      <c r="G24" s="32">
        <v>5.05</v>
      </c>
      <c r="H24" s="32">
        <f>G24/274*100</f>
        <v>1.8430656934306571</v>
      </c>
      <c r="I24" s="32">
        <v>15.9</v>
      </c>
      <c r="J24" s="32"/>
      <c r="K24" s="33">
        <v>393</v>
      </c>
      <c r="L24" s="32">
        <v>7.14</v>
      </c>
      <c r="M24" s="32"/>
      <c r="N24" s="32">
        <v>7.1</v>
      </c>
      <c r="O24" s="33">
        <v>393</v>
      </c>
      <c r="P24" s="33">
        <v>82</v>
      </c>
      <c r="Q24" s="32">
        <v>-61</v>
      </c>
      <c r="R24" s="37">
        <f>D24*448.8*Q24*0.01202</f>
        <v>-156.30783959999999</v>
      </c>
      <c r="S24" s="32">
        <v>1.78</v>
      </c>
      <c r="T24" s="38">
        <f>D24*448.8*S24*0.01202</f>
        <v>4.5611140079999997</v>
      </c>
      <c r="U24" s="32">
        <v>0.33</v>
      </c>
      <c r="V24" s="39">
        <f>D24*448.8*U24*0.01202</f>
        <v>0.84559978800000002</v>
      </c>
      <c r="W24" s="32">
        <v>0.08</v>
      </c>
      <c r="X24" s="40">
        <f>D24*448.8*W24*0.01202</f>
        <v>0.20499388800000001</v>
      </c>
      <c r="Y24" s="33">
        <v>18</v>
      </c>
      <c r="Z24" s="41">
        <f>D24*448.8*Y24*0.01202</f>
        <v>46.123624800000002</v>
      </c>
      <c r="AA24" s="33">
        <v>5</v>
      </c>
      <c r="AB24" s="64">
        <v>204</v>
      </c>
    </row>
    <row r="25" spans="1:28" s="53" customFormat="1" ht="14.4" x14ac:dyDescent="0.55000000000000004">
      <c r="A25" s="62">
        <v>77</v>
      </c>
      <c r="B25" s="73" t="s">
        <v>48</v>
      </c>
      <c r="C25" s="42" t="s">
        <v>38</v>
      </c>
      <c r="D25" s="30">
        <v>7.6899999999999998E-3</v>
      </c>
      <c r="E25" s="88">
        <v>40.806399999999996</v>
      </c>
      <c r="F25" s="88">
        <v>-78.3279</v>
      </c>
      <c r="G25" s="32"/>
      <c r="H25" s="32"/>
      <c r="I25" s="32">
        <v>12.6</v>
      </c>
      <c r="J25" s="32"/>
      <c r="K25" s="33">
        <v>405</v>
      </c>
      <c r="L25" s="32">
        <v>6.57</v>
      </c>
      <c r="M25" s="32"/>
      <c r="N25" s="32">
        <v>6.6</v>
      </c>
      <c r="O25" s="33">
        <v>356</v>
      </c>
      <c r="P25" s="33">
        <v>39</v>
      </c>
      <c r="Q25" s="32">
        <v>-21</v>
      </c>
      <c r="R25" s="37">
        <f>D25*448.8*Q25*0.01202</f>
        <v>-0.87117007823999981</v>
      </c>
      <c r="S25" s="32">
        <v>23.12</v>
      </c>
      <c r="T25" s="38">
        <f>D25*448.8*S25*0.01202</f>
        <v>0.95911677185279987</v>
      </c>
      <c r="U25" s="32">
        <v>0.9</v>
      </c>
      <c r="V25" s="39">
        <f>D25*448.8*U25*0.01202</f>
        <v>3.7335860495999997E-2</v>
      </c>
      <c r="W25" s="32">
        <v>0.05</v>
      </c>
      <c r="X25" s="40">
        <f>D25*448.8*W25*0.01202</f>
        <v>2.0742144719999999E-3</v>
      </c>
      <c r="Y25" s="33">
        <v>93</v>
      </c>
      <c r="Z25" s="41">
        <f>D25*448.8*Y25*0.01202</f>
        <v>3.8580389179200001</v>
      </c>
      <c r="AA25" s="33">
        <v>33</v>
      </c>
      <c r="AB25" s="64">
        <v>205</v>
      </c>
    </row>
    <row r="26" spans="1:28" s="53" customFormat="1" ht="14.4" x14ac:dyDescent="0.55000000000000004">
      <c r="A26" s="102"/>
      <c r="B26" s="103"/>
      <c r="C26" s="103"/>
      <c r="D26" s="104"/>
      <c r="E26" s="105"/>
      <c r="F26" s="105"/>
      <c r="G26" s="106"/>
      <c r="H26" s="106"/>
      <c r="I26" s="106"/>
      <c r="J26" s="106"/>
      <c r="K26" s="107"/>
      <c r="L26" s="106"/>
      <c r="M26" s="106"/>
      <c r="N26" s="103"/>
      <c r="O26" s="107"/>
      <c r="P26" s="107"/>
      <c r="Q26" s="106"/>
      <c r="R26" s="108"/>
      <c r="S26" s="106"/>
      <c r="T26" s="108"/>
      <c r="U26" s="106"/>
      <c r="V26" s="108"/>
      <c r="W26" s="106"/>
      <c r="X26" s="108"/>
      <c r="Y26" s="107"/>
      <c r="Z26" s="108"/>
      <c r="AA26" s="107"/>
      <c r="AB26" s="103"/>
    </row>
    <row r="27" spans="1:28" ht="14.4" x14ac:dyDescent="0.55000000000000004">
      <c r="B27" s="113" t="s">
        <v>49</v>
      </c>
    </row>
    <row r="28" spans="1:28" ht="14.4" x14ac:dyDescent="0.55000000000000004">
      <c r="B28" s="113" t="s">
        <v>50</v>
      </c>
    </row>
    <row r="29" spans="1:28" ht="14.4" x14ac:dyDescent="0.55000000000000004">
      <c r="B29" s="113" t="s">
        <v>51</v>
      </c>
    </row>
    <row r="30" spans="1:28" ht="14.4" x14ac:dyDescent="0.55000000000000004">
      <c r="B30" s="118" t="s">
        <v>52</v>
      </c>
    </row>
    <row r="31" spans="1:28" ht="14.4" x14ac:dyDescent="0.55000000000000004">
      <c r="B31" s="118" t="s">
        <v>53</v>
      </c>
    </row>
    <row r="32" spans="1:28" ht="14.4" x14ac:dyDescent="0.55000000000000004">
      <c r="B32" s="28" t="s">
        <v>54</v>
      </c>
    </row>
    <row r="33" spans="2:2" ht="14.4" x14ac:dyDescent="0.55000000000000004">
      <c r="B33" s="73" t="s">
        <v>55</v>
      </c>
    </row>
  </sheetData>
  <mergeCells count="5">
    <mergeCell ref="A3:B3"/>
    <mergeCell ref="A6:B6"/>
    <mergeCell ref="A14:B14"/>
    <mergeCell ref="A20:B20"/>
    <mergeCell ref="A23:B23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Skrivseth</cp:lastModifiedBy>
  <cp:revision>16</cp:revision>
  <dcterms:created xsi:type="dcterms:W3CDTF">2021-10-26T18:03:15Z</dcterms:created>
  <dcterms:modified xsi:type="dcterms:W3CDTF">2021-10-26T18:03:15Z</dcterms:modified>
</cp:coreProperties>
</file>