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brielcasillasolvera/Desktop/"/>
    </mc:Choice>
  </mc:AlternateContent>
  <xr:revisionPtr revIDLastSave="0" documentId="13_ncr:40009_{44A66B8B-0C7E-7E4C-9924-7ED5F6B19E4E}" xr6:coauthVersionLast="46" xr6:coauthVersionMax="46" xr10:uidLastSave="{00000000-0000-0000-0000-000000000000}"/>
  <bookViews>
    <workbookView xWindow="0" yWindow="0" windowWidth="51200" windowHeight="28800"/>
  </bookViews>
  <sheets>
    <sheet name="Tabla" sheetId="3" r:id="rId1"/>
    <sheet name="PIB_DA" sheetId="1" r:id="rId2"/>
    <sheet name="PIB_OA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C11" i="3"/>
  <c r="C15" i="3"/>
  <c r="C17" i="3"/>
  <c r="C16" i="3"/>
  <c r="C14" i="3"/>
  <c r="C13" i="3"/>
  <c r="C12" i="3"/>
  <c r="C10" i="3"/>
  <c r="C9" i="3"/>
  <c r="C8" i="3"/>
  <c r="C7" i="3"/>
  <c r="F117" i="2"/>
  <c r="E136" i="2"/>
  <c r="B136" i="2"/>
  <c r="F134" i="2"/>
  <c r="F136" i="2" s="1"/>
  <c r="E134" i="2"/>
  <c r="D134" i="2"/>
  <c r="D136" i="2" s="1"/>
  <c r="C134" i="2"/>
  <c r="C136" i="2" s="1"/>
  <c r="B144" i="1"/>
  <c r="B134" i="2"/>
  <c r="D139" i="2" s="1"/>
  <c r="C130" i="2"/>
  <c r="C127" i="2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M142" i="1"/>
  <c r="M141" i="1"/>
  <c r="M140" i="1"/>
  <c r="M139" i="1"/>
  <c r="M138" i="1"/>
  <c r="J142" i="1"/>
  <c r="J141" i="1"/>
  <c r="J140" i="1"/>
  <c r="J139" i="1"/>
  <c r="J138" i="1"/>
  <c r="B138" i="1"/>
  <c r="B150" i="1"/>
  <c r="B154" i="1"/>
  <c r="D138" i="1"/>
  <c r="G141" i="1"/>
  <c r="F141" i="1"/>
  <c r="H141" i="1" s="1"/>
  <c r="E141" i="1"/>
  <c r="D141" i="1"/>
  <c r="C141" i="1"/>
  <c r="G140" i="1"/>
  <c r="F140" i="1"/>
  <c r="E140" i="1"/>
  <c r="D140" i="1"/>
  <c r="C140" i="1"/>
  <c r="G139" i="1"/>
  <c r="F139" i="1"/>
  <c r="E139" i="1"/>
  <c r="D139" i="1"/>
  <c r="D142" i="1" s="1"/>
  <c r="C139" i="1"/>
  <c r="G138" i="1"/>
  <c r="F138" i="1"/>
  <c r="E138" i="1"/>
  <c r="E142" i="1" s="1"/>
  <c r="C138" i="1"/>
  <c r="B141" i="1"/>
  <c r="B140" i="1"/>
  <c r="B139" i="1"/>
  <c r="B142" i="1" s="1"/>
  <c r="B146" i="1" s="1"/>
  <c r="E134" i="1"/>
  <c r="C134" i="1"/>
  <c r="B134" i="1"/>
  <c r="C130" i="1"/>
  <c r="B130" i="1"/>
  <c r="C128" i="1"/>
  <c r="B128" i="1"/>
  <c r="C126" i="1"/>
  <c r="B126" i="1"/>
  <c r="G136" i="2" l="1"/>
  <c r="F142" i="1"/>
  <c r="G142" i="1"/>
  <c r="I148" i="1" s="1"/>
  <c r="H139" i="1"/>
  <c r="C142" i="1"/>
  <c r="H140" i="1"/>
  <c r="E146" i="1"/>
  <c r="G146" i="1"/>
  <c r="D146" i="1"/>
  <c r="F146" i="1"/>
  <c r="F144" i="1"/>
  <c r="C146" i="1"/>
  <c r="H138" i="1"/>
  <c r="H142" i="1" l="1"/>
  <c r="H146" i="1" s="1"/>
</calcChain>
</file>

<file path=xl/sharedStrings.xml><?xml version="1.0" encoding="utf-8"?>
<sst xmlns="http://schemas.openxmlformats.org/spreadsheetml/2006/main" count="366" uniqueCount="219">
  <si>
    <t>Unidad de medida:Millones de pesos a precios de 2013.</t>
  </si>
  <si>
    <t>Periodicidad: Trimestral</t>
  </si>
  <si>
    <t>Periodo</t>
  </si>
  <si>
    <t xml:space="preserve">Indicadores económicos de coyuntura &gt; Oferta y demanda global de bienes y servicios, base 2013 &gt; Series Originales &gt; A precios constantes &gt; Oferta &gt; Valores absolutos Producto interno bruto </t>
  </si>
  <si>
    <t xml:space="preserve">Indicadores económicos de coyuntura &gt; Oferta y demanda global de bienes y servicios, base 2013 &gt; Series Originales &gt; A precios constantes &gt; Oferta &gt; Valores absolutos Total </t>
  </si>
  <si>
    <t xml:space="preserve">Indicadores económicos de coyuntura &gt; Oferta y demanda global de bienes y servicios, base 2013 &gt; Series Originales &gt; A precios constantes &gt; Oferta &gt; Valores absolutos Importación de bienes y servicios </t>
  </si>
  <si>
    <t xml:space="preserve">Indicadores económicos de coyuntura &gt; Oferta y demanda global de bienes y servicios, base 2013 &gt; Series Originales &gt; A precios constantes &gt; Demanda &gt; Valores absolutos Total </t>
  </si>
  <si>
    <t xml:space="preserve">Indicadores económicos de coyuntura &gt; Oferta y demanda global de bienes y servicios, base 2013 &gt; Series Originales &gt; A precios constantes &gt; Demanda &gt; Valores absolutos Consumo privado </t>
  </si>
  <si>
    <t xml:space="preserve">Indicadores económicos de coyuntura &gt; Oferta y demanda global de bienes y servicios, base 2013 &gt; Series Originales &gt; A precios constantes &gt; Demanda &gt; Valores absolutos Consumo de gobierno </t>
  </si>
  <si>
    <t xml:space="preserve">Indicadores económicos de coyuntura &gt; Oferta y demanda global de bienes y servicios, base 2013 &gt; Series Originales &gt; A precios constantes &gt; Demanda &gt; Valores absolutos Formación bruta de capital fijo </t>
  </si>
  <si>
    <t xml:space="preserve">Indicadores económicos de coyuntura &gt; Oferta y demanda global de bienes y servicios, base 2013 &gt; Series Originales &gt; A precios constantes &gt; Demanda &gt; Valores absolutos Exportación de bienes y servicios </t>
  </si>
  <si>
    <t xml:space="preserve">Indicadores económicos de coyuntura &gt; Oferta y demanda global de bienes y servicios, base 2013 &gt; Series Originales &gt; A precios constantes &gt; Demanda &gt; Valores absolutos Discrepancia estadística </t>
  </si>
  <si>
    <t xml:space="preserve">Indicadores económicos de coyuntura &gt; Oferta y demanda global de bienes y servicios, base 2013 &gt; Series Originales &gt; A precios constantes &gt; Demanda &gt; Valores absolutos Variación de existencias </t>
  </si>
  <si>
    <t>1993/01</t>
  </si>
  <si>
    <t>1993/02</t>
  </si>
  <si>
    <t>1993/03</t>
  </si>
  <si>
    <t>1993/04</t>
  </si>
  <si>
    <t>1994/01</t>
  </si>
  <si>
    <t>1994/02</t>
  </si>
  <si>
    <t>1994/03</t>
  </si>
  <si>
    <t>1994/04</t>
  </si>
  <si>
    <t>1995/01</t>
  </si>
  <si>
    <t>1995/02</t>
  </si>
  <si>
    <t>1995/03</t>
  </si>
  <si>
    <t>1995/04</t>
  </si>
  <si>
    <t>1996/01</t>
  </si>
  <si>
    <t>1996/02</t>
  </si>
  <si>
    <t>1996/03</t>
  </si>
  <si>
    <t>1996/04</t>
  </si>
  <si>
    <t>1997/01</t>
  </si>
  <si>
    <t>1997/02</t>
  </si>
  <si>
    <t>1997/03</t>
  </si>
  <si>
    <t>1997/04</t>
  </si>
  <si>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</si>
  <si>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</si>
  <si>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</si>
  <si>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</si>
  <si>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</si>
  <si>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</si>
  <si>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</si>
  <si>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</si>
  <si>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</si>
  <si>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</si>
  <si>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</si>
  <si>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</si>
  <si>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</si>
  <si>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</si>
  <si>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</si>
  <si>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</si>
  <si>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</si>
  <si>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</si>
  <si>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</si>
  <si>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</si>
  <si>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</si>
  <si>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</si>
  <si>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</si>
  <si>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</si>
  <si>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</si>
  <si>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</si>
  <si>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</si>
  <si>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</si>
  <si>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</si>
  <si>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</si>
  <si>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</si>
  <si>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</si>
  <si>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</si>
  <si>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</si>
  <si>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</si>
  <si>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</si>
  <si>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</si>
  <si>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</si>
  <si>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</si>
  <si>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</si>
  <si>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</si>
  <si>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</si>
  <si>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</si>
  <si>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</si>
  <si>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</si>
  <si>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</si>
  <si>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</si>
  <si>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</si>
  <si>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</si>
  <si>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</si>
  <si>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</si>
  <si>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</si>
  <si>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</si>
  <si>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</si>
  <si>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</si>
  <si>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</si>
  <si>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</si>
  <si>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</si>
  <si>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</si>
  <si>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2012/04</t>
  </si>
  <si>
    <t>2013/01</t>
  </si>
  <si>
    <t>2013/02</t>
  </si>
  <si>
    <t>2013/03</t>
  </si>
  <si>
    <t>2013/04</t>
  </si>
  <si>
    <t>2014/01</t>
  </si>
  <si>
    <t>2014/02</t>
  </si>
  <si>
    <t>2014/03</t>
  </si>
  <si>
    <t>2014/04</t>
  </si>
  <si>
    <t>2015/01</t>
  </si>
  <si>
    <t>2015/02</t>
  </si>
  <si>
    <t>2015/03</t>
  </si>
  <si>
    <t>2015/04</t>
  </si>
  <si>
    <t>2016/01</t>
  </si>
  <si>
    <t>2016/02</t>
  </si>
  <si>
    <t>2016/03</t>
  </si>
  <si>
    <t>2016/04</t>
  </si>
  <si>
    <t>2017/01</t>
  </si>
  <si>
    <t>2017/02</t>
  </si>
  <si>
    <t>2017/03</t>
  </si>
  <si>
    <t>2017/04</t>
  </si>
  <si>
    <t>2018/01p/</t>
  </si>
  <si>
    <t>2018/02</t>
  </si>
  <si>
    <t>2018/03</t>
  </si>
  <si>
    <t>2018/04</t>
  </si>
  <si>
    <t>2019/01</t>
  </si>
  <si>
    <t>2019/02</t>
  </si>
  <si>
    <t>2019/03</t>
  </si>
  <si>
    <t>2019/04</t>
  </si>
  <si>
    <t>2020/01</t>
  </si>
  <si>
    <t>2020/02</t>
  </si>
  <si>
    <t>2020/03</t>
  </si>
  <si>
    <t>2020/04</t>
  </si>
  <si>
    <t>Cifras preliminares: p/ A partir de 2018/01</t>
  </si>
  <si>
    <t>Fuente: INEGI. Sistema de Cuentas Nacionales de México.</t>
  </si>
  <si>
    <t>Fecha de consulta: 12/04/2021 16:17:04</t>
  </si>
  <si>
    <t>PIB</t>
  </si>
  <si>
    <t>OFERTA_AG</t>
  </si>
  <si>
    <t>M</t>
  </si>
  <si>
    <t>DEMANDA_AG</t>
  </si>
  <si>
    <t>C</t>
  </si>
  <si>
    <t>G</t>
  </si>
  <si>
    <t>INV</t>
  </si>
  <si>
    <t>X</t>
  </si>
  <si>
    <t>DISC_EST</t>
  </si>
  <si>
    <t>D_INVENTARIOS</t>
  </si>
  <si>
    <t>(1) Calcular la oferta y demanda agregada a partir de sus componentes</t>
  </si>
  <si>
    <t>OFERTA_AG_CALC</t>
  </si>
  <si>
    <t>=B116+D116</t>
  </si>
  <si>
    <t>DEMANDA_AG_CALC</t>
  </si>
  <si>
    <t>=F116+G116+H116+I116</t>
  </si>
  <si>
    <t>En esta falta el cambio en inventarios y la discrepancia estadística</t>
  </si>
  <si>
    <t>=F116+(H116+K116)+G116+I116+J116</t>
  </si>
  <si>
    <t>(2) Calcular el PIB de lado de la oferta y demanda agregada</t>
  </si>
  <si>
    <t>PIB_OA</t>
  </si>
  <si>
    <t>PIB_DA</t>
  </si>
  <si>
    <t>=C116-D116</t>
  </si>
  <si>
    <t>=F116+G116+(H116+K116)+I116-D116+J116</t>
  </si>
  <si>
    <t>(3) Calcular la ponderación de cada componente del PIB de lado de la DA</t>
  </si>
  <si>
    <t>I + D_INVENTARIOS</t>
  </si>
  <si>
    <t>X - M</t>
  </si>
  <si>
    <t>=AVERAGE(B138:B141)</t>
  </si>
  <si>
    <t>millones de pesos</t>
  </si>
  <si>
    <t>=B142/4</t>
  </si>
  <si>
    <t>(4) Lo que se produjo en el cuarto trimestre de 2020 a precios de 2013</t>
  </si>
  <si>
    <t>(Se divide entre 4 porque se presenta anualizado)</t>
  </si>
  <si>
    <t>Diferencia de los promedios de X y de M</t>
  </si>
  <si>
    <t>El promedio de las diferencias:</t>
  </si>
  <si>
    <t>=AVERAGE(H138:H141)</t>
  </si>
  <si>
    <t>=F142-G142</t>
  </si>
  <si>
    <t>En este caso la diferencia de los promedios es igual al promedio de las diferencias</t>
  </si>
  <si>
    <t>=(B142/$B$142)*100</t>
  </si>
  <si>
    <t>Coeficiente de apertura</t>
  </si>
  <si>
    <t>(X+M) / Y</t>
  </si>
  <si>
    <t>=C146+D146+E146+F146-G146</t>
  </si>
  <si>
    <t>¿Suma cien?</t>
  </si>
  <si>
    <t>PIB CONSTRUÍDO A PARTIR DE COMPONENTES</t>
  </si>
  <si>
    <t>=C138+D138+E138+F138-G138</t>
  </si>
  <si>
    <t>SÍ, porque en el año base, el promedio de las discrepancias estadísticas es cero</t>
  </si>
  <si>
    <t xml:space="preserve">Indicadores económicos de coyuntura &gt; Producto interno bruto trimestral, base 2013 &gt; Series Originales &gt; Valores a precios de 2013 Producto Interno Bruto, a precios de mercado p1 / r1 / </t>
  </si>
  <si>
    <t xml:space="preserve">Indicadores económicos de coyuntura &gt; Producto interno bruto trimestral, base 2013 &gt; Series Originales &gt; Valores a precios de 2013 Impuestos a los productos, netos p1 / r1 / </t>
  </si>
  <si>
    <t xml:space="preserve">Indicadores económicos de coyuntura &gt; Producto interno bruto trimestral, base 2013 &gt; Series Originales &gt; Valores a precios de 2013 &gt; Actividades primarias 11 Agricultura, cría y explotación de animales, aprovechamiento forestal, pesca y caza p1 / r1 / </t>
  </si>
  <si>
    <t xml:space="preserve">Indicadores económicos de coyuntura &gt; Producto interno bruto trimestral, base 2013 &gt; Series Originales &gt; Valores a precios de 2013 &gt; Actividades secundarias Total actividades secundarias p1 / r1 / </t>
  </si>
  <si>
    <t xml:space="preserve">Indicadores económicos de coyuntura &gt; Producto interno bruto trimestral, base 2013 &gt; Series Originales &gt; Valores a precios de 2013 &gt; Actividades secundarias 23 Construcción p1 / r1 / </t>
  </si>
  <si>
    <t xml:space="preserve">Indicadores económicos de coyuntura &gt; Producto interno bruto trimestral, base 2013 &gt; Series Originales &gt; Valores a precios de 2013 &gt; Actividades secundarias 21 Minería p1 / r1 / </t>
  </si>
  <si>
    <t xml:space="preserve">Indicadores económicos de coyuntura &gt; Producto interno bruto trimestral, base 2013 &gt; Series Originales &gt; Valores a precios de 2013 &gt; Actividades secundarias 22 Generación, transmisión y distribución de energía eléctrica, suministro de  agua y de gas por ductos al consumidor final p1 / r1 / </t>
  </si>
  <si>
    <t xml:space="preserve">Indicadores económicos de coyuntura &gt; Producto interno bruto trimestral, base 2013 &gt; Series Originales &gt; Valores a precios de 2013 &gt; Actividades secundarias 31-33 Industrias manufactureras p1 / r1 / </t>
  </si>
  <si>
    <t xml:space="preserve">Indicadores económicos de coyuntura &gt; Producto interno bruto trimestral, base 2013 &gt; Series Originales &gt; Valores a precios de 2013 &gt; Actividades terciarias Total actividades terciarias p1 / r1 / </t>
  </si>
  <si>
    <t>2018/01</t>
  </si>
  <si>
    <t>Cifras preliminares:  p1/ A partir de 2018/01Cifras revisadas:  r1/ A partir de 2020/01</t>
  </si>
  <si>
    <t>Fecha de consulta: 12/04/2021 17:25:58</t>
  </si>
  <si>
    <t>T</t>
  </si>
  <si>
    <t>AG</t>
  </si>
  <si>
    <t>IND</t>
  </si>
  <si>
    <t>CONST</t>
  </si>
  <si>
    <t>MINERÍA</t>
  </si>
  <si>
    <t>AGUA_GAS_ETC</t>
  </si>
  <si>
    <t>MANUF</t>
  </si>
  <si>
    <t>SERVICIOS</t>
  </si>
  <si>
    <t>(5) Calcula el PIB de lado de la Oferta Agregada para 2020/04</t>
  </si>
  <si>
    <t>PIB_OA_CALC</t>
  </si>
  <si>
    <t>=D116+E116+J116</t>
  </si>
  <si>
    <t>Faltan los impuestos netos</t>
  </si>
  <si>
    <t>=D116+E116+J116+C116</t>
  </si>
  <si>
    <t>(6) Calcula la ponderación de cada componente del PIB por el lado de la Oferta Agregado</t>
  </si>
  <si>
    <t>IMPUESTOS_NETOS</t>
  </si>
  <si>
    <t>Ponderación</t>
  </si>
  <si>
    <t>=(B134/$B$134)*100</t>
  </si>
  <si>
    <t>SUMA</t>
  </si>
  <si>
    <t>=((AVERAGE(F113:F116)/AVERAGE(B113:B116))*100)</t>
  </si>
  <si>
    <t xml:space="preserve">        Agropecuario</t>
  </si>
  <si>
    <t xml:space="preserve">        Industrial</t>
  </si>
  <si>
    <t xml:space="preserve">        Servicios</t>
  </si>
  <si>
    <t xml:space="preserve">        Impuestos netos</t>
  </si>
  <si>
    <t xml:space="preserve">        Consumo privado</t>
  </si>
  <si>
    <t xml:space="preserve">        Gasto público</t>
  </si>
  <si>
    <t xml:space="preserve">        Exportaciones netas</t>
  </si>
  <si>
    <t xml:space="preserve">            Exportaciones</t>
  </si>
  <si>
    <t xml:space="preserve">            Importaciones</t>
  </si>
  <si>
    <t>Fuente: Elaboración propia con datos del INEGI</t>
  </si>
  <si>
    <t xml:space="preserve">    PIB (Oferta Agregada)</t>
  </si>
  <si>
    <t xml:space="preserve">    PIB (Demanda Agregada)</t>
  </si>
  <si>
    <t>%PIB</t>
  </si>
  <si>
    <t>Ponderaciones de los componentes del PIB por el lado de la Oferta y Demanda Agregada*</t>
  </si>
  <si>
    <t xml:space="preserve">        Inversión**</t>
  </si>
  <si>
    <t>**Incluye variación de inventarios</t>
  </si>
  <si>
    <t>*Año base (1993)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</si>
</sst>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0.0"/>
    <numFmt numFmtId="173" formatCode="#,##0.0"/>
  </numFmts>
  <fonts count="9" x14ac:knownFonts="1">
    <font>
      <sz val="10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quotePrefix="1" applyNumberFormat="1" applyFont="1" applyAlignment="1">
      <alignment horizontal="center"/>
    </xf>
    <xf numFmtId="3" fontId="2" fillId="0" borderId="0" xfId="0" quotePrefix="1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3" fillId="0" borderId="0" xfId="0" quotePrefix="1" applyNumberFormat="1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left"/>
    </xf>
    <xf numFmtId="3" fontId="0" fillId="3" borderId="0" xfId="0" applyNumberFormat="1" applyFill="1" applyAlignment="1">
      <alignment horizontal="center"/>
    </xf>
    <xf numFmtId="0" fontId="1" fillId="2" borderId="2" xfId="0" applyFont="1" applyFill="1" applyBorder="1" applyAlignment="1">
      <alignment horizontal="left" vertical="center" wrapText="1"/>
    </xf>
    <xf numFmtId="3" fontId="0" fillId="0" borderId="3" xfId="0" applyNumberFormat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3" xfId="0" applyBorder="1"/>
    <xf numFmtId="3" fontId="2" fillId="0" borderId="3" xfId="0" quotePrefix="1" applyNumberFormat="1" applyFont="1" applyBorder="1" applyAlignment="1">
      <alignment horizontal="center"/>
    </xf>
    <xf numFmtId="0" fontId="5" fillId="0" borderId="3" xfId="0" applyFont="1" applyBorder="1"/>
    <xf numFmtId="0" fontId="0" fillId="0" borderId="3" xfId="0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0" fontId="2" fillId="0" borderId="3" xfId="0" applyFont="1" applyBorder="1"/>
    <xf numFmtId="168" fontId="0" fillId="0" borderId="3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168" fontId="2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2" fillId="0" borderId="0" xfId="0" quotePrefix="1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0" fontId="0" fillId="0" borderId="4" xfId="0" applyBorder="1"/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1"/>
    <xf numFmtId="0" fontId="6" fillId="2" borderId="1" xfId="1" applyFont="1" applyFill="1" applyBorder="1" applyAlignment="1">
      <alignment horizontal="left" vertical="center" wrapText="1"/>
    </xf>
    <xf numFmtId="3" fontId="6" fillId="2" borderId="0" xfId="1" applyNumberFormat="1" applyFont="1" applyFill="1" applyBorder="1" applyAlignment="1">
      <alignment horizontal="center" vertical="center" wrapText="1"/>
    </xf>
    <xf numFmtId="3" fontId="2" fillId="0" borderId="0" xfId="1" applyNumberFormat="1" applyAlignment="1">
      <alignment horizontal="center"/>
    </xf>
    <xf numFmtId="0" fontId="4" fillId="0" borderId="0" xfId="1" applyFont="1"/>
    <xf numFmtId="0" fontId="2" fillId="0" borderId="0" xfId="1" applyAlignment="1">
      <alignment horizontal="center"/>
    </xf>
    <xf numFmtId="3" fontId="6" fillId="4" borderId="0" xfId="1" applyNumberFormat="1" applyFont="1" applyFill="1" applyBorder="1" applyAlignment="1">
      <alignment horizontal="center" vertical="center" wrapText="1"/>
    </xf>
    <xf numFmtId="3" fontId="7" fillId="4" borderId="0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Alignment="1">
      <alignment horizontal="center"/>
    </xf>
    <xf numFmtId="3" fontId="2" fillId="0" borderId="0" xfId="1" quotePrefix="1" applyNumberForma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left" vertical="center" wrapText="1"/>
    </xf>
    <xf numFmtId="3" fontId="3" fillId="0" borderId="0" xfId="1" applyNumberFormat="1" applyFont="1" applyAlignment="1">
      <alignment horizontal="center"/>
    </xf>
    <xf numFmtId="3" fontId="3" fillId="0" borderId="0" xfId="1" quotePrefix="1" applyNumberFormat="1" applyFont="1" applyAlignment="1">
      <alignment horizontal="center"/>
    </xf>
    <xf numFmtId="3" fontId="2" fillId="0" borderId="0" xfId="1" quotePrefix="1" applyNumberFormat="1" applyAlignment="1">
      <alignment horizontal="left"/>
    </xf>
    <xf numFmtId="0" fontId="8" fillId="2" borderId="0" xfId="0" applyFont="1" applyFill="1" applyBorder="1" applyAlignment="1">
      <alignment horizontal="left" vertical="center" wrapText="1"/>
    </xf>
    <xf numFmtId="3" fontId="8" fillId="0" borderId="0" xfId="0" quotePrefix="1" applyNumberFormat="1" applyFont="1" applyAlignment="1">
      <alignment horizontal="center"/>
    </xf>
    <xf numFmtId="0" fontId="2" fillId="0" borderId="0" xfId="1" quotePrefix="1" applyAlignment="1">
      <alignment horizontal="center"/>
    </xf>
    <xf numFmtId="168" fontId="2" fillId="0" borderId="0" xfId="1" quotePrefix="1" applyNumberFormat="1" applyAlignment="1">
      <alignment horizontal="center"/>
    </xf>
    <xf numFmtId="168" fontId="2" fillId="0" borderId="0" xfId="1" applyNumberFormat="1" applyAlignment="1">
      <alignment horizontal="center"/>
    </xf>
    <xf numFmtId="0" fontId="4" fillId="0" borderId="0" xfId="1" applyFont="1" applyAlignment="1">
      <alignment horizontal="center"/>
    </xf>
    <xf numFmtId="168" fontId="4" fillId="0" borderId="0" xfId="1" applyNumberFormat="1" applyFont="1" applyAlignment="1">
      <alignment horizontal="center"/>
    </xf>
    <xf numFmtId="168" fontId="4" fillId="0" borderId="0" xfId="1" quotePrefix="1" applyNumberFormat="1" applyFont="1" applyAlignment="1">
      <alignment horizontal="center"/>
    </xf>
    <xf numFmtId="168" fontId="2" fillId="0" borderId="0" xfId="1" quotePrefix="1" applyNumberFormat="1" applyFont="1" applyAlignment="1">
      <alignment horizontal="left"/>
    </xf>
    <xf numFmtId="0" fontId="4" fillId="0" borderId="3" xfId="0" applyFont="1" applyBorder="1" applyAlignment="1">
      <alignment horizontal="center"/>
    </xf>
    <xf numFmtId="173" fontId="0" fillId="0" borderId="3" xfId="0" applyNumberFormat="1" applyBorder="1" applyAlignment="1">
      <alignment horizontal="center"/>
    </xf>
    <xf numFmtId="0" fontId="2" fillId="0" borderId="0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0"/>
  <sheetViews>
    <sheetView tabSelected="1" zoomScale="252" zoomScaleNormal="252" workbookViewId="0">
      <selection activeCell="B3" sqref="B3"/>
    </sheetView>
  </sheetViews>
  <sheetFormatPr baseColWidth="10" defaultRowHeight="13" x14ac:dyDescent="0.15"/>
  <cols>
    <col min="2" max="2" width="26.1640625" customWidth="1"/>
  </cols>
  <sheetData>
    <row r="3" spans="2:3" x14ac:dyDescent="0.15">
      <c r="B3" s="15" t="s">
        <v>215</v>
      </c>
    </row>
    <row r="4" spans="2:3" x14ac:dyDescent="0.15">
      <c r="B4" s="29" t="s">
        <v>214</v>
      </c>
      <c r="C4" s="66"/>
    </row>
    <row r="5" spans="2:3" x14ac:dyDescent="0.15">
      <c r="B5" s="29" t="s">
        <v>128</v>
      </c>
      <c r="C5" s="67"/>
    </row>
    <row r="6" spans="2:3" x14ac:dyDescent="0.15">
      <c r="B6" s="5" t="s">
        <v>212</v>
      </c>
      <c r="C6" s="35">
        <f>SUM(C7:C10)</f>
        <v>99.999999999999986</v>
      </c>
    </row>
    <row r="7" spans="2:3" x14ac:dyDescent="0.15">
      <c r="B7" s="5" t="s">
        <v>202</v>
      </c>
      <c r="C7" s="35">
        <f>PIB_OA!C136</f>
        <v>3.138783693457571</v>
      </c>
    </row>
    <row r="8" spans="2:3" x14ac:dyDescent="0.15">
      <c r="B8" s="5" t="s">
        <v>203</v>
      </c>
      <c r="C8" s="35">
        <f>PIB_OA!D136</f>
        <v>31.856317564157198</v>
      </c>
    </row>
    <row r="9" spans="2:3" x14ac:dyDescent="0.15">
      <c r="B9" s="5" t="s">
        <v>204</v>
      </c>
      <c r="C9" s="35">
        <f>PIB_OA!E136</f>
        <v>61.106392016567604</v>
      </c>
    </row>
    <row r="10" spans="2:3" x14ac:dyDescent="0.15">
      <c r="B10" s="5" t="s">
        <v>205</v>
      </c>
      <c r="C10" s="35">
        <f>PIB_OA!F136</f>
        <v>3.8985067258176178</v>
      </c>
    </row>
    <row r="11" spans="2:3" x14ac:dyDescent="0.15">
      <c r="B11" s="5" t="s">
        <v>213</v>
      </c>
      <c r="C11" s="35">
        <f>SUM(C12:C15)</f>
        <v>100.00000000153588</v>
      </c>
    </row>
    <row r="12" spans="2:3" x14ac:dyDescent="0.15">
      <c r="B12" s="5" t="s">
        <v>206</v>
      </c>
      <c r="C12" s="35">
        <f>PIB_DA!C146</f>
        <v>66.468800096235952</v>
      </c>
    </row>
    <row r="13" spans="2:3" x14ac:dyDescent="0.15">
      <c r="B13" s="5" t="s">
        <v>216</v>
      </c>
      <c r="C13" s="35">
        <f>PIB_DA!D146</f>
        <v>22.493383333136087</v>
      </c>
    </row>
    <row r="14" spans="2:3" x14ac:dyDescent="0.15">
      <c r="B14" s="5" t="s">
        <v>207</v>
      </c>
      <c r="C14" s="35">
        <f>PIB_DA!E146</f>
        <v>12.191387292664244</v>
      </c>
    </row>
    <row r="15" spans="2:3" x14ac:dyDescent="0.15">
      <c r="B15" s="5" t="s">
        <v>208</v>
      </c>
      <c r="C15" s="35">
        <f>C16-C17</f>
        <v>-1.1535707205003973</v>
      </c>
    </row>
    <row r="16" spans="2:3" x14ac:dyDescent="0.15">
      <c r="B16" s="5" t="s">
        <v>209</v>
      </c>
      <c r="C16" s="35">
        <f>PIB_DA!F146</f>
        <v>31.305652946420381</v>
      </c>
    </row>
    <row r="17" spans="2:3" x14ac:dyDescent="0.15">
      <c r="B17" s="29" t="s">
        <v>210</v>
      </c>
      <c r="C17" s="67">
        <f>PIB_DA!G146</f>
        <v>32.459223666920778</v>
      </c>
    </row>
    <row r="18" spans="2:3" x14ac:dyDescent="0.15">
      <c r="B18" s="68" t="s">
        <v>211</v>
      </c>
    </row>
    <row r="19" spans="2:3" x14ac:dyDescent="0.15">
      <c r="B19" s="68" t="s">
        <v>218</v>
      </c>
    </row>
    <row r="20" spans="2:3" x14ac:dyDescent="0.15">
      <c r="B20" s="5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zoomScale="190" zoomScaleNormal="190" workbookViewId="0">
      <pane xSplit="1" ySplit="4" topLeftCell="B126" activePane="bottomRight" state="frozen"/>
      <selection pane="topRight" activeCell="B1" sqref="B1"/>
      <selection pane="bottomLeft" activeCell="A5" sqref="A5"/>
      <selection pane="bottomRight" activeCell="B144" sqref="B144"/>
    </sheetView>
  </sheetViews>
  <sheetFormatPr baseColWidth="10" defaultRowHeight="13" x14ac:dyDescent="0.15"/>
  <cols>
    <col min="1" max="1" width="15.5" customWidth="1"/>
    <col min="2" max="2" width="25" customWidth="1"/>
    <col min="3" max="3" width="18.5" customWidth="1"/>
    <col min="4" max="4" width="21.83203125" customWidth="1"/>
    <col min="5" max="11" width="15.5" customWidth="1"/>
    <col min="12" max="12" width="15.5" style="21" customWidth="1"/>
    <col min="13" max="256" width="15.5" customWidth="1"/>
  </cols>
  <sheetData>
    <row r="1" spans="1:12" x14ac:dyDescent="0.15">
      <c r="A1" t="s">
        <v>0</v>
      </c>
    </row>
    <row r="2" spans="1:12" x14ac:dyDescent="0.15">
      <c r="A2" t="s">
        <v>1</v>
      </c>
    </row>
    <row r="3" spans="1:12" ht="71" customHeight="1" x14ac:dyDescent="0.1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2" ht="14" x14ac:dyDescent="0.15">
      <c r="A4" s="1"/>
      <c r="B4" s="3" t="s">
        <v>128</v>
      </c>
      <c r="C4" s="3" t="s">
        <v>129</v>
      </c>
      <c r="D4" s="3" t="s">
        <v>130</v>
      </c>
      <c r="E4" s="3" t="s">
        <v>131</v>
      </c>
      <c r="F4" s="3" t="s">
        <v>132</v>
      </c>
      <c r="G4" s="3" t="s">
        <v>133</v>
      </c>
      <c r="H4" s="3" t="s">
        <v>134</v>
      </c>
      <c r="I4" s="3" t="s">
        <v>135</v>
      </c>
      <c r="J4" s="3" t="s">
        <v>136</v>
      </c>
      <c r="K4" s="3" t="s">
        <v>137</v>
      </c>
      <c r="L4" s="3" t="s">
        <v>136</v>
      </c>
    </row>
    <row r="5" spans="1:12" ht="14" x14ac:dyDescent="0.15">
      <c r="A5" s="1" t="s">
        <v>13</v>
      </c>
      <c r="B5" s="4">
        <v>10008894.663000001</v>
      </c>
      <c r="C5" s="4">
        <v>11467308.062999999</v>
      </c>
      <c r="D5" s="4">
        <v>1458413.4</v>
      </c>
      <c r="E5" s="4">
        <v>11467308.062999999</v>
      </c>
      <c r="F5" s="4">
        <v>6094267.8430000003</v>
      </c>
      <c r="G5" s="4">
        <v>1410454.426</v>
      </c>
      <c r="H5" s="4">
        <v>2146409.4109999998</v>
      </c>
      <c r="I5" s="4">
        <v>1421049.1370000001</v>
      </c>
      <c r="J5" s="4">
        <v>229949.45199999999</v>
      </c>
      <c r="K5" s="4">
        <v>165177.79399999999</v>
      </c>
    </row>
    <row r="6" spans="1:12" ht="14" x14ac:dyDescent="0.15">
      <c r="A6" s="1" t="s">
        <v>14</v>
      </c>
      <c r="B6" s="4">
        <v>10171035.407</v>
      </c>
      <c r="C6" s="4">
        <v>11745541.564999999</v>
      </c>
      <c r="D6" s="4">
        <v>1574506.1580000001</v>
      </c>
      <c r="E6" s="4">
        <v>11745541.564999999</v>
      </c>
      <c r="F6" s="4">
        <v>6304694.4000000004</v>
      </c>
      <c r="G6" s="4">
        <v>1428916.551</v>
      </c>
      <c r="H6" s="4">
        <v>1991671.9080000001</v>
      </c>
      <c r="I6" s="4">
        <v>1477720.814</v>
      </c>
      <c r="J6" s="4">
        <v>335037.28899999999</v>
      </c>
      <c r="K6" s="4">
        <v>207500.603</v>
      </c>
    </row>
    <row r="7" spans="1:12" ht="14" x14ac:dyDescent="0.15">
      <c r="A7" s="1" t="s">
        <v>15</v>
      </c>
      <c r="B7" s="4">
        <v>10066258.405999999</v>
      </c>
      <c r="C7" s="4">
        <v>11624474.444</v>
      </c>
      <c r="D7" s="4">
        <v>1558216.0379999999</v>
      </c>
      <c r="E7" s="4">
        <v>11624474.444</v>
      </c>
      <c r="F7" s="4">
        <v>6243678.7929999996</v>
      </c>
      <c r="G7" s="4">
        <v>1376521.0519999999</v>
      </c>
      <c r="H7" s="4">
        <v>2139381.6510000001</v>
      </c>
      <c r="I7" s="4">
        <v>1465345.74</v>
      </c>
      <c r="J7" s="4">
        <v>324269.15500000003</v>
      </c>
      <c r="K7" s="4">
        <v>75278.054000000004</v>
      </c>
    </row>
    <row r="8" spans="1:12" ht="14" x14ac:dyDescent="0.15">
      <c r="A8" s="1" t="s">
        <v>16</v>
      </c>
      <c r="B8" s="4">
        <v>10416096.231000001</v>
      </c>
      <c r="C8" s="4">
        <v>12133939.471000001</v>
      </c>
      <c r="D8" s="4">
        <v>1717843.24</v>
      </c>
      <c r="E8" s="4">
        <v>12133939.471000001</v>
      </c>
      <c r="F8" s="4">
        <v>6598254.3720000004</v>
      </c>
      <c r="G8" s="4">
        <v>1423995.1270000001</v>
      </c>
      <c r="H8" s="4">
        <v>2304905.094</v>
      </c>
      <c r="I8" s="4">
        <v>1588555.6129999999</v>
      </c>
      <c r="J8" s="4">
        <v>167306.55499999999</v>
      </c>
      <c r="K8" s="4">
        <v>50922.709000000003</v>
      </c>
      <c r="L8" s="4">
        <f>IF(RIGHT(A8,1)="4",AVERAGE(J5:J8),"")</f>
        <v>264140.61274999997</v>
      </c>
    </row>
    <row r="9" spans="1:12" ht="14" x14ac:dyDescent="0.15">
      <c r="A9" s="1" t="s">
        <v>17</v>
      </c>
      <c r="B9" s="4">
        <v>10343388.49</v>
      </c>
      <c r="C9" s="4">
        <v>12072446.749</v>
      </c>
      <c r="D9" s="4">
        <v>1729058.2590000001</v>
      </c>
      <c r="E9" s="4">
        <v>12072446.749</v>
      </c>
      <c r="F9" s="4">
        <v>6258157.9730000002</v>
      </c>
      <c r="G9" s="4">
        <v>1453656.689</v>
      </c>
      <c r="H9" s="4">
        <v>2478995.9559999998</v>
      </c>
      <c r="I9" s="4">
        <v>1576502.879</v>
      </c>
      <c r="J9" s="4">
        <v>118411.86500000001</v>
      </c>
      <c r="K9" s="4">
        <v>186721.38800000001</v>
      </c>
      <c r="L9" s="4" t="str">
        <f t="shared" ref="L9:L72" si="0">IF(RIGHT(A9,1)="4",AVERAGE(J6:J9),"")</f>
        <v/>
      </c>
    </row>
    <row r="10" spans="1:12" ht="14" x14ac:dyDescent="0.15">
      <c r="A10" s="1" t="s">
        <v>18</v>
      </c>
      <c r="B10" s="4">
        <v>10772526.228</v>
      </c>
      <c r="C10" s="4">
        <v>12619227.821</v>
      </c>
      <c r="D10" s="4">
        <v>1846701.5930000001</v>
      </c>
      <c r="E10" s="4">
        <v>12619227.821</v>
      </c>
      <c r="F10" s="4">
        <v>6643071.5439999998</v>
      </c>
      <c r="G10" s="4">
        <v>1483317.2590000001</v>
      </c>
      <c r="H10" s="4">
        <v>2400018.7379999999</v>
      </c>
      <c r="I10" s="4">
        <v>1594674.149</v>
      </c>
      <c r="J10" s="4">
        <v>293046.42099999997</v>
      </c>
      <c r="K10" s="4">
        <v>205099.71</v>
      </c>
      <c r="L10" s="4" t="str">
        <f t="shared" si="0"/>
        <v/>
      </c>
    </row>
    <row r="11" spans="1:12" ht="14" x14ac:dyDescent="0.15">
      <c r="A11" s="1" t="s">
        <v>19</v>
      </c>
      <c r="B11" s="4">
        <v>10602752.886</v>
      </c>
      <c r="C11" s="4">
        <v>12466996.869999999</v>
      </c>
      <c r="D11" s="4">
        <v>1864243.9839999999</v>
      </c>
      <c r="E11" s="4">
        <v>12466996.869999999</v>
      </c>
      <c r="F11" s="4">
        <v>6683956.7740000002</v>
      </c>
      <c r="G11" s="4">
        <v>1419088.6329999999</v>
      </c>
      <c r="H11" s="4">
        <v>2515698.1170000001</v>
      </c>
      <c r="I11" s="4">
        <v>1593227.3189999999</v>
      </c>
      <c r="J11" s="4">
        <v>168634.24100000001</v>
      </c>
      <c r="K11" s="4">
        <v>86391.785000000003</v>
      </c>
      <c r="L11" s="4" t="str">
        <f t="shared" si="0"/>
        <v/>
      </c>
    </row>
    <row r="12" spans="1:12" ht="14" x14ac:dyDescent="0.15">
      <c r="A12" s="1" t="s">
        <v>20</v>
      </c>
      <c r="B12" s="4">
        <v>10952773.398</v>
      </c>
      <c r="C12" s="4">
        <v>12941250.149</v>
      </c>
      <c r="D12" s="4">
        <v>1988476.7509999999</v>
      </c>
      <c r="E12" s="4">
        <v>12941250.149</v>
      </c>
      <c r="F12" s="4">
        <v>6993989.4890000001</v>
      </c>
      <c r="G12" s="4">
        <v>1453210.0319999999</v>
      </c>
      <c r="H12" s="4">
        <v>2447022.3130000001</v>
      </c>
      <c r="I12" s="4">
        <v>1711814.6240000001</v>
      </c>
      <c r="J12" s="4">
        <v>262101.04199999999</v>
      </c>
      <c r="K12" s="4">
        <v>73112.649000000005</v>
      </c>
      <c r="L12" s="4">
        <f t="shared" si="0"/>
        <v>210548.39225</v>
      </c>
    </row>
    <row r="13" spans="1:12" ht="14" x14ac:dyDescent="0.15">
      <c r="A13" s="1" t="s">
        <v>21</v>
      </c>
      <c r="B13" s="4">
        <v>10189745.482999999</v>
      </c>
      <c r="C13" s="4">
        <v>11641884.706</v>
      </c>
      <c r="D13" s="4">
        <v>1452139.223</v>
      </c>
      <c r="E13" s="4">
        <v>11641884.706</v>
      </c>
      <c r="F13" s="4">
        <v>6175112.898</v>
      </c>
      <c r="G13" s="4">
        <v>1452851.9350000001</v>
      </c>
      <c r="H13" s="4">
        <v>1725272.263</v>
      </c>
      <c r="I13" s="4">
        <v>1768776.2690000001</v>
      </c>
      <c r="J13" s="4">
        <v>245657.99900000001</v>
      </c>
      <c r="K13" s="4">
        <v>274213.34100000001</v>
      </c>
      <c r="L13" s="4" t="str">
        <f t="shared" si="0"/>
        <v/>
      </c>
    </row>
    <row r="14" spans="1:12" ht="14" x14ac:dyDescent="0.15">
      <c r="A14" s="1" t="s">
        <v>22</v>
      </c>
      <c r="B14" s="4">
        <v>9795718.9969999995</v>
      </c>
      <c r="C14" s="4">
        <v>11334523.175000001</v>
      </c>
      <c r="D14" s="4">
        <v>1538804.1780000001</v>
      </c>
      <c r="E14" s="4">
        <v>11334523.175000001</v>
      </c>
      <c r="F14" s="4">
        <v>6181258.426</v>
      </c>
      <c r="G14" s="4">
        <v>1453734.2579999999</v>
      </c>
      <c r="H14" s="4">
        <v>1405907.193</v>
      </c>
      <c r="I14" s="4">
        <v>1949234.15</v>
      </c>
      <c r="J14" s="4">
        <v>159794.856</v>
      </c>
      <c r="K14" s="4">
        <v>184594.29199999999</v>
      </c>
      <c r="L14" s="4" t="str">
        <f t="shared" si="0"/>
        <v/>
      </c>
    </row>
    <row r="15" spans="1:12" ht="14" x14ac:dyDescent="0.15">
      <c r="A15" s="1" t="s">
        <v>23</v>
      </c>
      <c r="B15" s="4">
        <v>9802904.3719999995</v>
      </c>
      <c r="C15" s="4">
        <v>11392502.069</v>
      </c>
      <c r="D15" s="4">
        <v>1589597.6969999999</v>
      </c>
      <c r="E15" s="4">
        <v>11392502.069</v>
      </c>
      <c r="F15" s="4">
        <v>6211964.4749999996</v>
      </c>
      <c r="G15" s="4">
        <v>1408869.523</v>
      </c>
      <c r="H15" s="4">
        <v>1514971.68</v>
      </c>
      <c r="I15" s="4">
        <v>2041292.567</v>
      </c>
      <c r="J15" s="4">
        <v>57313.997000000003</v>
      </c>
      <c r="K15" s="4">
        <v>158089.826</v>
      </c>
      <c r="L15" s="4" t="str">
        <f t="shared" si="0"/>
        <v/>
      </c>
    </row>
    <row r="16" spans="1:12" ht="14" x14ac:dyDescent="0.15">
      <c r="A16" s="1" t="s">
        <v>24</v>
      </c>
      <c r="B16" s="4">
        <v>10198513.301000001</v>
      </c>
      <c r="C16" s="4">
        <v>11862186.938999999</v>
      </c>
      <c r="D16" s="4">
        <v>1663673.638</v>
      </c>
      <c r="E16" s="4">
        <v>11862186.938999999</v>
      </c>
      <c r="F16" s="4">
        <v>6448569.4249999998</v>
      </c>
      <c r="G16" s="4">
        <v>1430926.027</v>
      </c>
      <c r="H16" s="4">
        <v>1667669.8629999999</v>
      </c>
      <c r="I16" s="4">
        <v>2024980.398</v>
      </c>
      <c r="J16" s="4">
        <v>76854.221000000005</v>
      </c>
      <c r="K16" s="4">
        <v>213187.005</v>
      </c>
      <c r="L16" s="4">
        <f t="shared" si="0"/>
        <v>134905.26824999999</v>
      </c>
    </row>
    <row r="17" spans="1:12" ht="14" x14ac:dyDescent="0.15">
      <c r="A17" s="1" t="s">
        <v>25</v>
      </c>
      <c r="B17" s="4">
        <v>10426430.907</v>
      </c>
      <c r="C17" s="4">
        <v>12126422.513</v>
      </c>
      <c r="D17" s="4">
        <v>1699991.6059999999</v>
      </c>
      <c r="E17" s="4">
        <v>12126422.513</v>
      </c>
      <c r="F17" s="4">
        <v>6291062.4069999997</v>
      </c>
      <c r="G17" s="4">
        <v>1433876.56</v>
      </c>
      <c r="H17" s="4">
        <v>1751939.014</v>
      </c>
      <c r="I17" s="4">
        <v>2184272.2149999999</v>
      </c>
      <c r="J17" s="4">
        <v>192282.46299999999</v>
      </c>
      <c r="K17" s="4">
        <v>272989.85399999999</v>
      </c>
      <c r="L17" s="4" t="str">
        <f t="shared" si="0"/>
        <v/>
      </c>
    </row>
    <row r="18" spans="1:12" ht="14" x14ac:dyDescent="0.15">
      <c r="A18" s="1" t="s">
        <v>26</v>
      </c>
      <c r="B18" s="4">
        <v>10569227.512</v>
      </c>
      <c r="C18" s="4">
        <v>12328979.129000001</v>
      </c>
      <c r="D18" s="4">
        <v>1759751.6170000001</v>
      </c>
      <c r="E18" s="4">
        <v>12328979.129000001</v>
      </c>
      <c r="F18" s="4">
        <v>6402541.642</v>
      </c>
      <c r="G18" s="4">
        <v>1450384.03</v>
      </c>
      <c r="H18" s="4">
        <v>1719741.081</v>
      </c>
      <c r="I18" s="4">
        <v>2253289.7609999999</v>
      </c>
      <c r="J18" s="4">
        <v>319498.185</v>
      </c>
      <c r="K18" s="4">
        <v>183524.429</v>
      </c>
      <c r="L18" s="4" t="str">
        <f t="shared" si="0"/>
        <v/>
      </c>
    </row>
    <row r="19" spans="1:12" ht="14" x14ac:dyDescent="0.15">
      <c r="A19" s="1" t="s">
        <v>27</v>
      </c>
      <c r="B19" s="4">
        <v>10583112.1</v>
      </c>
      <c r="C19" s="4">
        <v>12395304.615</v>
      </c>
      <c r="D19" s="4">
        <v>1812192.5149999999</v>
      </c>
      <c r="E19" s="4">
        <v>12395304.615</v>
      </c>
      <c r="F19" s="4">
        <v>6521076.3530000001</v>
      </c>
      <c r="G19" s="4">
        <v>1407539.1159999999</v>
      </c>
      <c r="H19" s="4">
        <v>1975752.2919999999</v>
      </c>
      <c r="I19" s="4">
        <v>2225044.0649999999</v>
      </c>
      <c r="J19" s="4">
        <v>109171.48699999999</v>
      </c>
      <c r="K19" s="4">
        <v>156721.30100000001</v>
      </c>
      <c r="L19" s="4" t="str">
        <f t="shared" si="0"/>
        <v/>
      </c>
    </row>
    <row r="20" spans="1:12" ht="14" x14ac:dyDescent="0.15">
      <c r="A20" s="1" t="s">
        <v>28</v>
      </c>
      <c r="B20" s="4">
        <v>11116526.604</v>
      </c>
      <c r="C20" s="4">
        <v>13180166.778999999</v>
      </c>
      <c r="D20" s="4">
        <v>2063640.175</v>
      </c>
      <c r="E20" s="4">
        <v>13180166.778999999</v>
      </c>
      <c r="F20" s="4">
        <v>6936202.5209999997</v>
      </c>
      <c r="G20" s="4">
        <v>1453413.0859999999</v>
      </c>
      <c r="H20" s="4">
        <v>2091456.9739999999</v>
      </c>
      <c r="I20" s="4">
        <v>2324188.139</v>
      </c>
      <c r="J20" s="4">
        <v>257471.89199999999</v>
      </c>
      <c r="K20" s="4">
        <v>117434.167</v>
      </c>
      <c r="L20" s="4">
        <f t="shared" si="0"/>
        <v>219606.00675</v>
      </c>
    </row>
    <row r="21" spans="1:12" ht="14" x14ac:dyDescent="0.15">
      <c r="A21" s="1" t="s">
        <v>29</v>
      </c>
      <c r="B21" s="4">
        <v>10862932.039000001</v>
      </c>
      <c r="C21" s="4">
        <v>12751198.530999999</v>
      </c>
      <c r="D21" s="4">
        <v>1888266.4920000001</v>
      </c>
      <c r="E21" s="4">
        <v>12751198.530999999</v>
      </c>
      <c r="F21" s="4">
        <v>6569604.7920000004</v>
      </c>
      <c r="G21" s="4">
        <v>1483782.36</v>
      </c>
      <c r="H21" s="4">
        <v>1991848.7250000001</v>
      </c>
      <c r="I21" s="4">
        <v>2331357.2659999998</v>
      </c>
      <c r="J21" s="4">
        <v>86974.353000000003</v>
      </c>
      <c r="K21" s="4">
        <v>287631.03499999997</v>
      </c>
      <c r="L21" s="4" t="str">
        <f t="shared" si="0"/>
        <v/>
      </c>
    </row>
    <row r="22" spans="1:12" ht="14" x14ac:dyDescent="0.15">
      <c r="A22" s="1" t="s">
        <v>30</v>
      </c>
      <c r="B22" s="4">
        <v>11460068.096999999</v>
      </c>
      <c r="C22" s="4">
        <v>13654929.343</v>
      </c>
      <c r="D22" s="4">
        <v>2194861.2459999998</v>
      </c>
      <c r="E22" s="4">
        <v>13654929.343</v>
      </c>
      <c r="F22" s="4">
        <v>7017809.2079999996</v>
      </c>
      <c r="G22" s="4">
        <v>1532725.125</v>
      </c>
      <c r="H22" s="4">
        <v>2072015.2720000001</v>
      </c>
      <c r="I22" s="4">
        <v>2451667.409</v>
      </c>
      <c r="J22" s="4">
        <v>386804.88099999999</v>
      </c>
      <c r="K22" s="4">
        <v>193907.44699999999</v>
      </c>
      <c r="L22" s="4" t="str">
        <f t="shared" si="0"/>
        <v/>
      </c>
    </row>
    <row r="23" spans="1:12" ht="14" x14ac:dyDescent="0.15">
      <c r="A23" s="1" t="s">
        <v>31</v>
      </c>
      <c r="B23" s="4">
        <v>11408200.828</v>
      </c>
      <c r="C23" s="4">
        <v>13790995.149</v>
      </c>
      <c r="D23" s="4">
        <v>2382794.321</v>
      </c>
      <c r="E23" s="4">
        <v>13790995.149</v>
      </c>
      <c r="F23" s="4">
        <v>7048660.0319999997</v>
      </c>
      <c r="G23" s="4">
        <v>1482552.39</v>
      </c>
      <c r="H23" s="4">
        <v>2301964.7620000001</v>
      </c>
      <c r="I23" s="4">
        <v>2478449.6770000001</v>
      </c>
      <c r="J23" s="4">
        <v>344098.20299999998</v>
      </c>
      <c r="K23" s="4">
        <v>135270.084</v>
      </c>
      <c r="L23" s="4" t="str">
        <f t="shared" si="0"/>
        <v/>
      </c>
    </row>
    <row r="24" spans="1:12" ht="14" x14ac:dyDescent="0.15">
      <c r="A24" s="1" t="s">
        <v>32</v>
      </c>
      <c r="B24" s="4">
        <v>11887380.083000001</v>
      </c>
      <c r="C24" s="4">
        <v>14452515.592</v>
      </c>
      <c r="D24" s="4">
        <v>2565135.5090000001</v>
      </c>
      <c r="E24" s="4">
        <v>14452515.592</v>
      </c>
      <c r="F24" s="4">
        <v>7471269.7850000001</v>
      </c>
      <c r="G24" s="4">
        <v>1524271.3529999999</v>
      </c>
      <c r="H24" s="4">
        <v>2316884.9649999999</v>
      </c>
      <c r="I24" s="4">
        <v>2568750.3829999999</v>
      </c>
      <c r="J24" s="4">
        <v>435873.97399999999</v>
      </c>
      <c r="K24" s="4">
        <v>135465.133</v>
      </c>
      <c r="L24" s="4">
        <f t="shared" si="0"/>
        <v>313437.85274999996</v>
      </c>
    </row>
    <row r="25" spans="1:12" ht="14" x14ac:dyDescent="0.15">
      <c r="A25" s="1" t="s">
        <v>33</v>
      </c>
      <c r="B25" s="4">
        <v>11827638.014</v>
      </c>
      <c r="C25" s="4">
        <v>14276191.189999999</v>
      </c>
      <c r="D25" s="4">
        <v>2448553.176</v>
      </c>
      <c r="E25" s="4">
        <v>14276191.189999999</v>
      </c>
      <c r="F25" s="4">
        <v>7184235.7980000004</v>
      </c>
      <c r="G25" s="4">
        <v>1514404.9639999999</v>
      </c>
      <c r="H25" s="4">
        <v>2368174.3139999998</v>
      </c>
      <c r="I25" s="4">
        <v>2613023.338</v>
      </c>
      <c r="J25" s="4">
        <v>293042.67099999997</v>
      </c>
      <c r="K25" s="4">
        <v>303310.10499999998</v>
      </c>
      <c r="L25" s="4" t="str">
        <f t="shared" si="0"/>
        <v/>
      </c>
    </row>
    <row r="26" spans="1:12" ht="14" x14ac:dyDescent="0.15">
      <c r="A26" s="1" t="s">
        <v>34</v>
      </c>
      <c r="B26" s="4">
        <v>12034464.210000001</v>
      </c>
      <c r="C26" s="4">
        <v>14632724.887</v>
      </c>
      <c r="D26" s="4">
        <v>2598260.6770000001</v>
      </c>
      <c r="E26" s="4">
        <v>14632724.887</v>
      </c>
      <c r="F26" s="4">
        <v>7465643.6380000003</v>
      </c>
      <c r="G26" s="4">
        <v>1540743.9639999999</v>
      </c>
      <c r="H26" s="4">
        <v>2260212.182</v>
      </c>
      <c r="I26" s="4">
        <v>2650380.6150000002</v>
      </c>
      <c r="J26" s="4">
        <v>516055.37599999999</v>
      </c>
      <c r="K26" s="4">
        <v>199689.11199999999</v>
      </c>
      <c r="L26" s="4" t="str">
        <f t="shared" si="0"/>
        <v/>
      </c>
    </row>
    <row r="27" spans="1:12" ht="14" x14ac:dyDescent="0.15">
      <c r="A27" s="1" t="s">
        <v>35</v>
      </c>
      <c r="B27" s="4">
        <v>11972371.607000001</v>
      </c>
      <c r="C27" s="4">
        <v>14550514.967</v>
      </c>
      <c r="D27" s="4">
        <v>2578143.36</v>
      </c>
      <c r="E27" s="4">
        <v>14550514.967</v>
      </c>
      <c r="F27" s="4">
        <v>7504538.1890000002</v>
      </c>
      <c r="G27" s="4">
        <v>1504404.5190000001</v>
      </c>
      <c r="H27" s="4">
        <v>2513002.6839999999</v>
      </c>
      <c r="I27" s="4">
        <v>2540661.142</v>
      </c>
      <c r="J27" s="4">
        <v>337788.22700000001</v>
      </c>
      <c r="K27" s="4">
        <v>150120.20600000001</v>
      </c>
      <c r="L27" s="4" t="str">
        <f t="shared" si="0"/>
        <v/>
      </c>
    </row>
    <row r="28" spans="1:12" ht="14" x14ac:dyDescent="0.15">
      <c r="A28" s="1" t="s">
        <v>36</v>
      </c>
      <c r="B28" s="4">
        <v>12139816.605</v>
      </c>
      <c r="C28" s="4">
        <v>14882899.619999999</v>
      </c>
      <c r="D28" s="4">
        <v>2743083.0150000001</v>
      </c>
      <c r="E28" s="4">
        <v>14882899.619999999</v>
      </c>
      <c r="F28" s="4">
        <v>7755476.0029999996</v>
      </c>
      <c r="G28" s="4">
        <v>1548390.585</v>
      </c>
      <c r="H28" s="4">
        <v>2450289.2489999998</v>
      </c>
      <c r="I28" s="4">
        <v>2753173.605</v>
      </c>
      <c r="J28" s="4">
        <v>215075.71400000001</v>
      </c>
      <c r="K28" s="4">
        <v>160494.465</v>
      </c>
      <c r="L28" s="4">
        <f t="shared" si="0"/>
        <v>340490.49699999997</v>
      </c>
    </row>
    <row r="29" spans="1:12" ht="14" x14ac:dyDescent="0.15">
      <c r="A29" s="1" t="s">
        <v>37</v>
      </c>
      <c r="B29" s="4">
        <v>12100154.549000001</v>
      </c>
      <c r="C29" s="4">
        <v>14664623.85</v>
      </c>
      <c r="D29" s="4">
        <v>2564469.301</v>
      </c>
      <c r="E29" s="4">
        <v>14664623.85</v>
      </c>
      <c r="F29" s="4">
        <v>7494211.7209999999</v>
      </c>
      <c r="G29" s="4">
        <v>1589245.1869999999</v>
      </c>
      <c r="H29" s="4">
        <v>2535906.2069999999</v>
      </c>
      <c r="I29" s="4">
        <v>2672973.2149999999</v>
      </c>
      <c r="J29" s="4">
        <v>199691.47899999999</v>
      </c>
      <c r="K29" s="4">
        <v>172596.041</v>
      </c>
      <c r="L29" s="4" t="str">
        <f t="shared" si="0"/>
        <v/>
      </c>
    </row>
    <row r="30" spans="1:12" ht="14" x14ac:dyDescent="0.15">
      <c r="A30" s="1" t="s">
        <v>38</v>
      </c>
      <c r="B30" s="4">
        <v>12315219.075999999</v>
      </c>
      <c r="C30" s="4">
        <v>15151410.789999999</v>
      </c>
      <c r="D30" s="4">
        <v>2836191.7140000002</v>
      </c>
      <c r="E30" s="4">
        <v>15151410.789999999</v>
      </c>
      <c r="F30" s="4">
        <v>7778286.3219999997</v>
      </c>
      <c r="G30" s="4">
        <v>1633150.844</v>
      </c>
      <c r="H30" s="4">
        <v>2395245.483</v>
      </c>
      <c r="I30" s="4">
        <v>2766198.9440000001</v>
      </c>
      <c r="J30" s="4">
        <v>402581.70500000002</v>
      </c>
      <c r="K30" s="4">
        <v>175947.49299999999</v>
      </c>
      <c r="L30" s="4" t="str">
        <f t="shared" si="0"/>
        <v/>
      </c>
    </row>
    <row r="31" spans="1:12" ht="14" x14ac:dyDescent="0.15">
      <c r="A31" s="1" t="s">
        <v>39</v>
      </c>
      <c r="B31" s="4">
        <v>12325229.130000001</v>
      </c>
      <c r="C31" s="4">
        <v>15287000.403000001</v>
      </c>
      <c r="D31" s="4">
        <v>2961771.273</v>
      </c>
      <c r="E31" s="4">
        <v>15287000.403000001</v>
      </c>
      <c r="F31" s="4">
        <v>7891798.551</v>
      </c>
      <c r="G31" s="4">
        <v>1585550.6459999999</v>
      </c>
      <c r="H31" s="4">
        <v>2610863.6889999998</v>
      </c>
      <c r="I31" s="4">
        <v>2783516.4909999999</v>
      </c>
      <c r="J31" s="4">
        <v>318411.00300000003</v>
      </c>
      <c r="K31" s="4">
        <v>96860.023000000001</v>
      </c>
      <c r="L31" s="4" t="str">
        <f t="shared" si="0"/>
        <v/>
      </c>
    </row>
    <row r="32" spans="1:12" ht="14" x14ac:dyDescent="0.15">
      <c r="A32" s="1" t="s">
        <v>40</v>
      </c>
      <c r="B32" s="4">
        <v>12554685.793</v>
      </c>
      <c r="C32" s="4">
        <v>15754008.040999999</v>
      </c>
      <c r="D32" s="4">
        <v>3199322.2480000001</v>
      </c>
      <c r="E32" s="4">
        <v>15754008.040999999</v>
      </c>
      <c r="F32" s="4">
        <v>8191297.6310000001</v>
      </c>
      <c r="G32" s="4">
        <v>1619420.9750000001</v>
      </c>
      <c r="H32" s="4">
        <v>2583020.5929999999</v>
      </c>
      <c r="I32" s="4">
        <v>2907831.9619999998</v>
      </c>
      <c r="J32" s="4">
        <v>316127.45400000003</v>
      </c>
      <c r="K32" s="4">
        <v>136309.427</v>
      </c>
      <c r="L32" s="4">
        <f t="shared" si="0"/>
        <v>309202.91025000002</v>
      </c>
    </row>
    <row r="33" spans="1:12" ht="14" x14ac:dyDescent="0.15">
      <c r="A33" s="1" t="s">
        <v>41</v>
      </c>
      <c r="B33" s="4">
        <v>12725022.062999999</v>
      </c>
      <c r="C33" s="4">
        <v>15891899.972999999</v>
      </c>
      <c r="D33" s="4">
        <v>3166877.91</v>
      </c>
      <c r="E33" s="4">
        <v>15891899.972999999</v>
      </c>
      <c r="F33" s="4">
        <v>7995278.8399999999</v>
      </c>
      <c r="G33" s="4">
        <v>1667399.091</v>
      </c>
      <c r="H33" s="4">
        <v>2681753.7140000002</v>
      </c>
      <c r="I33" s="4">
        <v>2939385.0060000001</v>
      </c>
      <c r="J33" s="4">
        <v>364574.18099999998</v>
      </c>
      <c r="K33" s="4">
        <v>243509.139</v>
      </c>
      <c r="L33" s="4" t="str">
        <f t="shared" si="0"/>
        <v/>
      </c>
    </row>
    <row r="34" spans="1:12" ht="14" x14ac:dyDescent="0.15">
      <c r="A34" s="1" t="s">
        <v>42</v>
      </c>
      <c r="B34" s="4">
        <v>12994568.899</v>
      </c>
      <c r="C34" s="4">
        <v>16373736.367000001</v>
      </c>
      <c r="D34" s="4">
        <v>3379167.4679999999</v>
      </c>
      <c r="E34" s="4">
        <v>16373736.367000001</v>
      </c>
      <c r="F34" s="4">
        <v>8327865.4050000003</v>
      </c>
      <c r="G34" s="4">
        <v>1683189.6769999999</v>
      </c>
      <c r="H34" s="4">
        <v>2560297.247</v>
      </c>
      <c r="I34" s="4">
        <v>3084995.9750000001</v>
      </c>
      <c r="J34" s="4">
        <v>496396.576</v>
      </c>
      <c r="K34" s="4">
        <v>220991.486</v>
      </c>
      <c r="L34" s="4" t="str">
        <f t="shared" si="0"/>
        <v/>
      </c>
    </row>
    <row r="35" spans="1:12" ht="14" x14ac:dyDescent="0.15">
      <c r="A35" s="1" t="s">
        <v>43</v>
      </c>
      <c r="B35" s="4">
        <v>13008792.244000001</v>
      </c>
      <c r="C35" s="4">
        <v>16591921.593</v>
      </c>
      <c r="D35" s="4">
        <v>3583129.3489999999</v>
      </c>
      <c r="E35" s="4">
        <v>16591921.593</v>
      </c>
      <c r="F35" s="4">
        <v>8464172.5700000003</v>
      </c>
      <c r="G35" s="4">
        <v>1627789.111</v>
      </c>
      <c r="H35" s="4">
        <v>2778376.7379999999</v>
      </c>
      <c r="I35" s="4">
        <v>3131073.0350000001</v>
      </c>
      <c r="J35" s="4">
        <v>497999.98800000001</v>
      </c>
      <c r="K35" s="4">
        <v>92510.150999999998</v>
      </c>
      <c r="L35" s="4" t="str">
        <f t="shared" si="0"/>
        <v/>
      </c>
    </row>
    <row r="36" spans="1:12" ht="14" x14ac:dyDescent="0.15">
      <c r="A36" s="1" t="s">
        <v>44</v>
      </c>
      <c r="B36" s="4">
        <v>13003302.161</v>
      </c>
      <c r="C36" s="4">
        <v>16782517.138999999</v>
      </c>
      <c r="D36" s="4">
        <v>3779214.9780000001</v>
      </c>
      <c r="E36" s="4">
        <v>16782517.138999999</v>
      </c>
      <c r="F36" s="4">
        <v>8803110.1050000004</v>
      </c>
      <c r="G36" s="4">
        <v>1649555.8729999999</v>
      </c>
      <c r="H36" s="4">
        <v>2634550.6529999999</v>
      </c>
      <c r="I36" s="4">
        <v>3262487.395</v>
      </c>
      <c r="J36" s="4">
        <v>363975.08500000002</v>
      </c>
      <c r="K36" s="4">
        <v>68838.028000000006</v>
      </c>
      <c r="L36" s="4">
        <f t="shared" si="0"/>
        <v>430736.45750000002</v>
      </c>
    </row>
    <row r="37" spans="1:12" ht="14" x14ac:dyDescent="0.15">
      <c r="A37" s="1" t="s">
        <v>45</v>
      </c>
      <c r="B37" s="4">
        <v>12796119.499</v>
      </c>
      <c r="C37" s="4">
        <v>16160952.354</v>
      </c>
      <c r="D37" s="4">
        <v>3364832.855</v>
      </c>
      <c r="E37" s="4">
        <v>16160952.354</v>
      </c>
      <c r="F37" s="4">
        <v>8333669.5159999998</v>
      </c>
      <c r="G37" s="4">
        <v>1608971.875</v>
      </c>
      <c r="H37" s="4">
        <v>2523247.662</v>
      </c>
      <c r="I37" s="4">
        <v>3101740.1690000002</v>
      </c>
      <c r="J37" s="4">
        <v>407020.82299999997</v>
      </c>
      <c r="K37" s="4">
        <v>186302.30799999999</v>
      </c>
      <c r="L37" s="4" t="str">
        <f t="shared" si="0"/>
        <v/>
      </c>
    </row>
    <row r="38" spans="1:12" ht="14" x14ac:dyDescent="0.15">
      <c r="A38" s="1" t="s">
        <v>46</v>
      </c>
      <c r="B38" s="4">
        <v>12967530.185000001</v>
      </c>
      <c r="C38" s="4">
        <v>16461308.239</v>
      </c>
      <c r="D38" s="4">
        <v>3493778.054</v>
      </c>
      <c r="E38" s="4">
        <v>16461308.239</v>
      </c>
      <c r="F38" s="4">
        <v>8589455.4940000009</v>
      </c>
      <c r="G38" s="4">
        <v>1633207.4739999999</v>
      </c>
      <c r="H38" s="4">
        <v>2322266.3199999998</v>
      </c>
      <c r="I38" s="4">
        <v>3153688.031</v>
      </c>
      <c r="J38" s="4">
        <v>611534.56099999999</v>
      </c>
      <c r="K38" s="4">
        <v>151156.359</v>
      </c>
      <c r="L38" s="4" t="str">
        <f t="shared" si="0"/>
        <v/>
      </c>
    </row>
    <row r="39" spans="1:12" ht="14" x14ac:dyDescent="0.15">
      <c r="A39" s="1" t="s">
        <v>47</v>
      </c>
      <c r="B39" s="4">
        <v>12857408.646</v>
      </c>
      <c r="C39" s="4">
        <v>16231946.828</v>
      </c>
      <c r="D39" s="4">
        <v>3374538.182</v>
      </c>
      <c r="E39" s="4">
        <v>16231946.828</v>
      </c>
      <c r="F39" s="4">
        <v>8598756.8220000006</v>
      </c>
      <c r="G39" s="4">
        <v>1586065.763</v>
      </c>
      <c r="H39" s="4">
        <v>2566704.8450000002</v>
      </c>
      <c r="I39" s="4">
        <v>3015505.557</v>
      </c>
      <c r="J39" s="4">
        <v>422303.70600000001</v>
      </c>
      <c r="K39" s="4">
        <v>42610.133999999998</v>
      </c>
      <c r="L39" s="4" t="str">
        <f t="shared" si="0"/>
        <v/>
      </c>
    </row>
    <row r="40" spans="1:12" ht="14" x14ac:dyDescent="0.15">
      <c r="A40" s="1" t="s">
        <v>48</v>
      </c>
      <c r="B40" s="4">
        <v>12901429.210000001</v>
      </c>
      <c r="C40" s="4">
        <v>16459697.26</v>
      </c>
      <c r="D40" s="4">
        <v>3558268.05</v>
      </c>
      <c r="E40" s="4">
        <v>16459697.26</v>
      </c>
      <c r="F40" s="4">
        <v>8910446.9039999992</v>
      </c>
      <c r="G40" s="4">
        <v>1618815.7520000001</v>
      </c>
      <c r="H40" s="4">
        <v>2467866.9130000002</v>
      </c>
      <c r="I40" s="4">
        <v>3082272.2239999999</v>
      </c>
      <c r="J40" s="4">
        <v>346646.34899999999</v>
      </c>
      <c r="K40" s="4">
        <v>33649.118000000002</v>
      </c>
      <c r="L40" s="4">
        <f t="shared" si="0"/>
        <v>446876.35974999995</v>
      </c>
    </row>
    <row r="41" spans="1:12" ht="14" x14ac:dyDescent="0.15">
      <c r="A41" s="1" t="s">
        <v>49</v>
      </c>
      <c r="B41" s="4">
        <v>12415541.447000001</v>
      </c>
      <c r="C41" s="4">
        <v>15652832.482999999</v>
      </c>
      <c r="D41" s="4">
        <v>3237291.0359999998</v>
      </c>
      <c r="E41" s="4">
        <v>15652832.482999999</v>
      </c>
      <c r="F41" s="4">
        <v>8368227.2199999997</v>
      </c>
      <c r="G41" s="4">
        <v>1604492.331</v>
      </c>
      <c r="H41" s="4">
        <v>2341839.1060000001</v>
      </c>
      <c r="I41" s="4">
        <v>2963998.9679999999</v>
      </c>
      <c r="J41" s="4">
        <v>283126.28600000002</v>
      </c>
      <c r="K41" s="4">
        <v>91148.572</v>
      </c>
      <c r="L41" s="4" t="str">
        <f t="shared" si="0"/>
        <v/>
      </c>
    </row>
    <row r="42" spans="1:12" ht="14" x14ac:dyDescent="0.15">
      <c r="A42" s="1" t="s">
        <v>50</v>
      </c>
      <c r="B42" s="4">
        <v>13112362.762</v>
      </c>
      <c r="C42" s="4">
        <v>16774148.353</v>
      </c>
      <c r="D42" s="4">
        <v>3661785.591</v>
      </c>
      <c r="E42" s="4">
        <v>16774148.353</v>
      </c>
      <c r="F42" s="4">
        <v>8872558</v>
      </c>
      <c r="G42" s="4">
        <v>1646079.007</v>
      </c>
      <c r="H42" s="4">
        <v>2371656.4249999998</v>
      </c>
      <c r="I42" s="4">
        <v>3133495.0529999998</v>
      </c>
      <c r="J42" s="4">
        <v>528570.77</v>
      </c>
      <c r="K42" s="4">
        <v>221789.098</v>
      </c>
      <c r="L42" s="4" t="str">
        <f t="shared" si="0"/>
        <v/>
      </c>
    </row>
    <row r="43" spans="1:12" ht="14" x14ac:dyDescent="0.15">
      <c r="A43" s="1" t="s">
        <v>51</v>
      </c>
      <c r="B43" s="4">
        <v>12889950.083000001</v>
      </c>
      <c r="C43" s="4">
        <v>16443311.997</v>
      </c>
      <c r="D43" s="4">
        <v>3553361.9139999999</v>
      </c>
      <c r="E43" s="4">
        <v>16443311.997</v>
      </c>
      <c r="F43" s="4">
        <v>8780948.7310000006</v>
      </c>
      <c r="G43" s="4">
        <v>1593892.595</v>
      </c>
      <c r="H43" s="4">
        <v>2499618.9739999999</v>
      </c>
      <c r="I43" s="4">
        <v>3099852.5529999998</v>
      </c>
      <c r="J43" s="4">
        <v>320604.95699999999</v>
      </c>
      <c r="K43" s="4">
        <v>148394.18700000001</v>
      </c>
      <c r="L43" s="4" t="str">
        <f t="shared" si="0"/>
        <v/>
      </c>
    </row>
    <row r="44" spans="1:12" ht="14" x14ac:dyDescent="0.15">
      <c r="A44" s="1" t="s">
        <v>52</v>
      </c>
      <c r="B44" s="4">
        <v>13084104.380000001</v>
      </c>
      <c r="C44" s="4">
        <v>16589656.171</v>
      </c>
      <c r="D44" s="4">
        <v>3505551.7910000002</v>
      </c>
      <c r="E44" s="4">
        <v>16589656.171</v>
      </c>
      <c r="F44" s="4">
        <v>8993780.4010000005</v>
      </c>
      <c r="G44" s="4">
        <v>1624808.1950000001</v>
      </c>
      <c r="H44" s="4">
        <v>2442261.648</v>
      </c>
      <c r="I44" s="4">
        <v>3204793.2820000001</v>
      </c>
      <c r="J44" s="4">
        <v>210406.28700000001</v>
      </c>
      <c r="K44" s="4">
        <v>113606.35799999999</v>
      </c>
      <c r="L44" s="4">
        <f t="shared" si="0"/>
        <v>335677.07500000001</v>
      </c>
    </row>
    <row r="45" spans="1:12" ht="14" x14ac:dyDescent="0.15">
      <c r="A45" s="1" t="s">
        <v>53</v>
      </c>
      <c r="B45" s="4">
        <v>12803323.689999999</v>
      </c>
      <c r="C45" s="4">
        <v>16382334.489</v>
      </c>
      <c r="D45" s="4">
        <v>3579010.7990000001</v>
      </c>
      <c r="E45" s="4">
        <v>16382334.489</v>
      </c>
      <c r="F45" s="4">
        <v>8634776.3269999996</v>
      </c>
      <c r="G45" s="4">
        <v>1622763.1780000001</v>
      </c>
      <c r="H45" s="4">
        <v>2460228.7289999998</v>
      </c>
      <c r="I45" s="4">
        <v>3015724.5550000002</v>
      </c>
      <c r="J45" s="4">
        <v>367952.59899999999</v>
      </c>
      <c r="K45" s="4">
        <v>280889.09999999998</v>
      </c>
      <c r="L45" s="4" t="str">
        <f t="shared" si="0"/>
        <v/>
      </c>
    </row>
    <row r="46" spans="1:12" ht="14" x14ac:dyDescent="0.15">
      <c r="A46" s="1" t="s">
        <v>54</v>
      </c>
      <c r="B46" s="4">
        <v>13182930.047</v>
      </c>
      <c r="C46" s="4">
        <v>16750936.767000001</v>
      </c>
      <c r="D46" s="4">
        <v>3568006.72</v>
      </c>
      <c r="E46" s="4">
        <v>16750936.767000001</v>
      </c>
      <c r="F46" s="4">
        <v>8902168.2149999999</v>
      </c>
      <c r="G46" s="4">
        <v>1668968.865</v>
      </c>
      <c r="H46" s="4">
        <v>2379630.4879999999</v>
      </c>
      <c r="I46" s="4">
        <v>3085761.352</v>
      </c>
      <c r="J46" s="4">
        <v>516864.04800000001</v>
      </c>
      <c r="K46" s="4">
        <v>197543.799</v>
      </c>
      <c r="L46" s="4" t="str">
        <f t="shared" si="0"/>
        <v/>
      </c>
    </row>
    <row r="47" spans="1:12" ht="14" x14ac:dyDescent="0.15">
      <c r="A47" s="1" t="s">
        <v>55</v>
      </c>
      <c r="B47" s="4">
        <v>12954912.939999999</v>
      </c>
      <c r="C47" s="4">
        <v>16459526.589</v>
      </c>
      <c r="D47" s="4">
        <v>3504613.6490000002</v>
      </c>
      <c r="E47" s="4">
        <v>16459526.589</v>
      </c>
      <c r="F47" s="4">
        <v>8938978.8699999992</v>
      </c>
      <c r="G47" s="4">
        <v>1563785.341</v>
      </c>
      <c r="H47" s="4">
        <v>2466516.6129999999</v>
      </c>
      <c r="I47" s="4">
        <v>3175321.3089999999</v>
      </c>
      <c r="J47" s="4">
        <v>270651.90500000003</v>
      </c>
      <c r="K47" s="4">
        <v>44272.550999999999</v>
      </c>
      <c r="L47" s="4" t="str">
        <f t="shared" si="0"/>
        <v/>
      </c>
    </row>
    <row r="48" spans="1:12" ht="14" x14ac:dyDescent="0.15">
      <c r="A48" s="1" t="s">
        <v>56</v>
      </c>
      <c r="B48" s="4">
        <v>13305707.408</v>
      </c>
      <c r="C48" s="4">
        <v>16962500.973000001</v>
      </c>
      <c r="D48" s="4">
        <v>3656793.5649999999</v>
      </c>
      <c r="E48" s="4">
        <v>16962500.973000001</v>
      </c>
      <c r="F48" s="4">
        <v>9320334.8920000009</v>
      </c>
      <c r="G48" s="4">
        <v>1603699.7890000001</v>
      </c>
      <c r="H48" s="4">
        <v>2450595.1129999999</v>
      </c>
      <c r="I48" s="4">
        <v>3361802.1549999998</v>
      </c>
      <c r="J48" s="4">
        <v>92734.678</v>
      </c>
      <c r="K48" s="4">
        <v>133334.34599999999</v>
      </c>
      <c r="L48" s="4">
        <f t="shared" si="0"/>
        <v>312050.80750000005</v>
      </c>
    </row>
    <row r="49" spans="1:12" ht="14" x14ac:dyDescent="0.15">
      <c r="A49" s="1" t="s">
        <v>57</v>
      </c>
      <c r="B49" s="4">
        <v>13252629.581</v>
      </c>
      <c r="C49" s="4">
        <v>16708958.013</v>
      </c>
      <c r="D49" s="4">
        <v>3456328.432</v>
      </c>
      <c r="E49" s="4">
        <v>16708958.013</v>
      </c>
      <c r="F49" s="4">
        <v>8948113.4379999992</v>
      </c>
      <c r="G49" s="4">
        <v>1598444.0490000001</v>
      </c>
      <c r="H49" s="4">
        <v>2580765.0189999999</v>
      </c>
      <c r="I49" s="4">
        <v>3306349.67</v>
      </c>
      <c r="J49" s="4">
        <v>57025.875</v>
      </c>
      <c r="K49" s="4">
        <v>218259.962</v>
      </c>
      <c r="L49" s="4" t="str">
        <f t="shared" si="0"/>
        <v/>
      </c>
    </row>
    <row r="50" spans="1:12" ht="14" x14ac:dyDescent="0.15">
      <c r="A50" s="1" t="s">
        <v>58</v>
      </c>
      <c r="B50" s="4">
        <v>13732336</v>
      </c>
      <c r="C50" s="4">
        <v>17520606.592</v>
      </c>
      <c r="D50" s="4">
        <v>3788270.5920000002</v>
      </c>
      <c r="E50" s="4">
        <v>17520606.592</v>
      </c>
      <c r="F50" s="4">
        <v>9320105.2090000007</v>
      </c>
      <c r="G50" s="4">
        <v>1639816.6359999999</v>
      </c>
      <c r="H50" s="4">
        <v>2556435.84</v>
      </c>
      <c r="I50" s="4">
        <v>3490260.44</v>
      </c>
      <c r="J50" s="4">
        <v>207587.89199999999</v>
      </c>
      <c r="K50" s="4">
        <v>306400.57699999999</v>
      </c>
      <c r="L50" s="4" t="str">
        <f t="shared" si="0"/>
        <v/>
      </c>
    </row>
    <row r="51" spans="1:12" ht="14" x14ac:dyDescent="0.15">
      <c r="A51" s="1" t="s">
        <v>59</v>
      </c>
      <c r="B51" s="4">
        <v>13438260.097999999</v>
      </c>
      <c r="C51" s="4">
        <v>17281573.256999999</v>
      </c>
      <c r="D51" s="4">
        <v>3843313.159</v>
      </c>
      <c r="E51" s="4">
        <v>17281573.256999999</v>
      </c>
      <c r="F51" s="4">
        <v>9436174.8829999994</v>
      </c>
      <c r="G51" s="4">
        <v>1547155.1629999999</v>
      </c>
      <c r="H51" s="4">
        <v>2610939.3330000001</v>
      </c>
      <c r="I51" s="4">
        <v>3465405.0729999999</v>
      </c>
      <c r="J51" s="4">
        <v>48943.508000000002</v>
      </c>
      <c r="K51" s="4">
        <v>172955.29800000001</v>
      </c>
      <c r="L51" s="4" t="str">
        <f t="shared" si="0"/>
        <v/>
      </c>
    </row>
    <row r="52" spans="1:12" ht="14" x14ac:dyDescent="0.15">
      <c r="A52" s="1" t="s">
        <v>60</v>
      </c>
      <c r="B52" s="4">
        <v>13872034.549000001</v>
      </c>
      <c r="C52" s="4">
        <v>18020193.43</v>
      </c>
      <c r="D52" s="4">
        <v>4148158.8810000001</v>
      </c>
      <c r="E52" s="4">
        <v>18020193.43</v>
      </c>
      <c r="F52" s="4">
        <v>9799822.841</v>
      </c>
      <c r="G52" s="4">
        <v>1611077.1810000001</v>
      </c>
      <c r="H52" s="4">
        <v>2700899.9920000001</v>
      </c>
      <c r="I52" s="4">
        <v>3624054.466</v>
      </c>
      <c r="J52" s="4">
        <v>125825.35</v>
      </c>
      <c r="K52" s="4">
        <v>158513.60000000001</v>
      </c>
      <c r="L52" s="4">
        <f t="shared" si="0"/>
        <v>109845.65625</v>
      </c>
    </row>
    <row r="53" spans="1:12" ht="14" x14ac:dyDescent="0.15">
      <c r="A53" s="1" t="s">
        <v>61</v>
      </c>
      <c r="B53" s="4">
        <v>13354787.873</v>
      </c>
      <c r="C53" s="4">
        <v>16977377.309</v>
      </c>
      <c r="D53" s="4">
        <v>3622589.4360000002</v>
      </c>
      <c r="E53" s="4">
        <v>16977377.309</v>
      </c>
      <c r="F53" s="4">
        <v>9203658.7909999993</v>
      </c>
      <c r="G53" s="4">
        <v>1596518.621</v>
      </c>
      <c r="H53" s="4">
        <v>2680262.625</v>
      </c>
      <c r="I53" s="4">
        <v>3448688.2009999999</v>
      </c>
      <c r="J53" s="4">
        <v>-129077.57</v>
      </c>
      <c r="K53" s="4">
        <v>177326.64199999999</v>
      </c>
      <c r="L53" s="4" t="str">
        <f t="shared" si="0"/>
        <v/>
      </c>
    </row>
    <row r="54" spans="1:12" ht="14" x14ac:dyDescent="0.15">
      <c r="A54" s="1" t="s">
        <v>62</v>
      </c>
      <c r="B54" s="4">
        <v>14104833.946</v>
      </c>
      <c r="C54" s="4">
        <v>18091578.682999998</v>
      </c>
      <c r="D54" s="4">
        <v>3986744.7370000002</v>
      </c>
      <c r="E54" s="4">
        <v>18091578.682999998</v>
      </c>
      <c r="F54" s="4">
        <v>9681228.6679999996</v>
      </c>
      <c r="G54" s="4">
        <v>1661201.53</v>
      </c>
      <c r="H54" s="4">
        <v>2723325.1749999998</v>
      </c>
      <c r="I54" s="4">
        <v>3716435.7969999998</v>
      </c>
      <c r="J54" s="4">
        <v>176852.837</v>
      </c>
      <c r="K54" s="4">
        <v>132534.67499999999</v>
      </c>
      <c r="L54" s="4" t="str">
        <f t="shared" si="0"/>
        <v/>
      </c>
    </row>
    <row r="55" spans="1:12" ht="14" x14ac:dyDescent="0.15">
      <c r="A55" s="1" t="s">
        <v>63</v>
      </c>
      <c r="B55" s="4">
        <v>13782144.436000001</v>
      </c>
      <c r="C55" s="4">
        <v>17801956.294</v>
      </c>
      <c r="D55" s="4">
        <v>4019811.858</v>
      </c>
      <c r="E55" s="4">
        <v>17801956.294</v>
      </c>
      <c r="F55" s="4">
        <v>9698133.7809999995</v>
      </c>
      <c r="G55" s="4">
        <v>1603777.754</v>
      </c>
      <c r="H55" s="4">
        <v>2766145.77</v>
      </c>
      <c r="I55" s="4">
        <v>3613310.41</v>
      </c>
      <c r="J55" s="4">
        <v>72179.305999999997</v>
      </c>
      <c r="K55" s="4">
        <v>48409.271999999997</v>
      </c>
      <c r="L55" s="4" t="str">
        <f t="shared" si="0"/>
        <v/>
      </c>
    </row>
    <row r="56" spans="1:12" ht="14" x14ac:dyDescent="0.15">
      <c r="A56" s="1" t="s">
        <v>64</v>
      </c>
      <c r="B56" s="4">
        <v>14306523.823999999</v>
      </c>
      <c r="C56" s="4">
        <v>18733018.737</v>
      </c>
      <c r="D56" s="4">
        <v>4426494.9129999997</v>
      </c>
      <c r="E56" s="4">
        <v>18733018.737</v>
      </c>
      <c r="F56" s="4">
        <v>9955955.1919999998</v>
      </c>
      <c r="G56" s="4">
        <v>1679286.6189999999</v>
      </c>
      <c r="H56" s="4">
        <v>2927996.0049999999</v>
      </c>
      <c r="I56" s="4">
        <v>3984482.28</v>
      </c>
      <c r="J56" s="4">
        <v>51933.09</v>
      </c>
      <c r="K56" s="4">
        <v>133365.55100000001</v>
      </c>
      <c r="L56" s="4">
        <f t="shared" si="0"/>
        <v>42971.91575</v>
      </c>
    </row>
    <row r="57" spans="1:12" ht="14" x14ac:dyDescent="0.15">
      <c r="A57" s="1" t="s">
        <v>65</v>
      </c>
      <c r="B57" s="4">
        <v>14107960.023</v>
      </c>
      <c r="C57" s="4">
        <v>18180132.802999999</v>
      </c>
      <c r="D57" s="4">
        <v>4072172.78</v>
      </c>
      <c r="E57" s="4">
        <v>18180132.802999999</v>
      </c>
      <c r="F57" s="4">
        <v>9642899.1730000004</v>
      </c>
      <c r="G57" s="4">
        <v>1680458.2250000001</v>
      </c>
      <c r="H57" s="4">
        <v>2927578.2510000002</v>
      </c>
      <c r="I57" s="4">
        <v>3919059.6809999999</v>
      </c>
      <c r="J57" s="4">
        <v>-189192.66</v>
      </c>
      <c r="K57" s="4">
        <v>199330.133</v>
      </c>
      <c r="L57" s="4" t="str">
        <f t="shared" si="0"/>
        <v/>
      </c>
    </row>
    <row r="58" spans="1:12" ht="14" x14ac:dyDescent="0.15">
      <c r="A58" s="1" t="s">
        <v>66</v>
      </c>
      <c r="B58" s="4">
        <v>14700503.914999999</v>
      </c>
      <c r="C58" s="4">
        <v>19093219.967</v>
      </c>
      <c r="D58" s="4">
        <v>4392716.0520000001</v>
      </c>
      <c r="E58" s="4">
        <v>19093219.967</v>
      </c>
      <c r="F58" s="4">
        <v>10056979.628</v>
      </c>
      <c r="G58" s="4">
        <v>1724694.0079999999</v>
      </c>
      <c r="H58" s="4">
        <v>2960383.514</v>
      </c>
      <c r="I58" s="4">
        <v>4048295.3169999998</v>
      </c>
      <c r="J58" s="4">
        <v>24172.262999999999</v>
      </c>
      <c r="K58" s="4">
        <v>278695.23700000002</v>
      </c>
      <c r="L58" s="4" t="str">
        <f t="shared" si="0"/>
        <v/>
      </c>
    </row>
    <row r="59" spans="1:12" ht="14" x14ac:dyDescent="0.15">
      <c r="A59" s="1" t="s">
        <v>67</v>
      </c>
      <c r="B59" s="4">
        <v>14435867.706</v>
      </c>
      <c r="C59" s="4">
        <v>18893885.886</v>
      </c>
      <c r="D59" s="4">
        <v>4458018.18</v>
      </c>
      <c r="E59" s="4">
        <v>18893885.886</v>
      </c>
      <c r="F59" s="4">
        <v>10058441.635</v>
      </c>
      <c r="G59" s="4">
        <v>1630981.297</v>
      </c>
      <c r="H59" s="4">
        <v>3064764.4440000001</v>
      </c>
      <c r="I59" s="4">
        <v>3902816.8360000001</v>
      </c>
      <c r="J59" s="4">
        <v>107747.35</v>
      </c>
      <c r="K59" s="4">
        <v>129134.32399999999</v>
      </c>
      <c r="L59" s="4" t="str">
        <f t="shared" si="0"/>
        <v/>
      </c>
    </row>
    <row r="60" spans="1:12" ht="14" x14ac:dyDescent="0.15">
      <c r="A60" s="1" t="s">
        <v>68</v>
      </c>
      <c r="B60" s="4">
        <v>14800897.344000001</v>
      </c>
      <c r="C60" s="4">
        <v>19328159.903999999</v>
      </c>
      <c r="D60" s="4">
        <v>4527262.5599999996</v>
      </c>
      <c r="E60" s="4">
        <v>19328159.903999999</v>
      </c>
      <c r="F60" s="4">
        <v>10344995.936000001</v>
      </c>
      <c r="G60" s="4">
        <v>1681747.3740000001</v>
      </c>
      <c r="H60" s="4">
        <v>3178539.6949999998</v>
      </c>
      <c r="I60" s="4">
        <v>4045943.7059999998</v>
      </c>
      <c r="J60" s="4">
        <v>-19082.253000000001</v>
      </c>
      <c r="K60" s="4">
        <v>96015.445999999996</v>
      </c>
      <c r="L60" s="4">
        <f t="shared" si="0"/>
        <v>-19088.824999999997</v>
      </c>
    </row>
    <row r="61" spans="1:12" ht="14" x14ac:dyDescent="0.15">
      <c r="A61" s="1" t="s">
        <v>69</v>
      </c>
      <c r="B61" s="4">
        <v>14393727.372</v>
      </c>
      <c r="C61" s="4">
        <v>18556268.945</v>
      </c>
      <c r="D61" s="4">
        <v>4162541.5729999999</v>
      </c>
      <c r="E61" s="4">
        <v>18556268.945</v>
      </c>
      <c r="F61" s="4">
        <v>9931866.0930000003</v>
      </c>
      <c r="G61" s="4">
        <v>1668210.71</v>
      </c>
      <c r="H61" s="4">
        <v>3044761.1349999998</v>
      </c>
      <c r="I61" s="4">
        <v>3845145.023</v>
      </c>
      <c r="J61" s="4">
        <v>-135069.22399999999</v>
      </c>
      <c r="K61" s="4">
        <v>201355.20800000001</v>
      </c>
      <c r="L61" s="4" t="str">
        <f t="shared" si="0"/>
        <v/>
      </c>
    </row>
    <row r="62" spans="1:12" ht="14" x14ac:dyDescent="0.15">
      <c r="A62" s="1" t="s">
        <v>70</v>
      </c>
      <c r="B62" s="4">
        <v>14993339.387</v>
      </c>
      <c r="C62" s="4">
        <v>19553088.004999999</v>
      </c>
      <c r="D62" s="4">
        <v>4559748.6179999998</v>
      </c>
      <c r="E62" s="4">
        <v>19553088.004999999</v>
      </c>
      <c r="F62" s="4">
        <v>10334909.786</v>
      </c>
      <c r="G62" s="4">
        <v>1738305.6470000001</v>
      </c>
      <c r="H62" s="4">
        <v>3080037.4879999999</v>
      </c>
      <c r="I62" s="4">
        <v>4091586.6239999998</v>
      </c>
      <c r="J62" s="4">
        <v>95332.504000000001</v>
      </c>
      <c r="K62" s="4">
        <v>212915.95600000001</v>
      </c>
      <c r="L62" s="4" t="str">
        <f t="shared" si="0"/>
        <v/>
      </c>
    </row>
    <row r="63" spans="1:12" ht="14" x14ac:dyDescent="0.15">
      <c r="A63" s="1" t="s">
        <v>71</v>
      </c>
      <c r="B63" s="4">
        <v>14783298.234999999</v>
      </c>
      <c r="C63" s="4">
        <v>19506499.899999999</v>
      </c>
      <c r="D63" s="4">
        <v>4723201.665</v>
      </c>
      <c r="E63" s="4">
        <v>19506499.899999999</v>
      </c>
      <c r="F63" s="4">
        <v>10303253.143999999</v>
      </c>
      <c r="G63" s="4">
        <v>1679116.6229999999</v>
      </c>
      <c r="H63" s="4">
        <v>3233092.83</v>
      </c>
      <c r="I63" s="4">
        <v>4099285.838</v>
      </c>
      <c r="J63" s="4">
        <v>106111.577</v>
      </c>
      <c r="K63" s="4">
        <v>85639.888000000006</v>
      </c>
      <c r="L63" s="4" t="str">
        <f t="shared" si="0"/>
        <v/>
      </c>
    </row>
    <row r="64" spans="1:12" ht="14" x14ac:dyDescent="0.15">
      <c r="A64" s="1" t="s">
        <v>72</v>
      </c>
      <c r="B64" s="4">
        <v>15204938.905999999</v>
      </c>
      <c r="C64" s="4">
        <v>20051835.627</v>
      </c>
      <c r="D64" s="4">
        <v>4846896.7209999999</v>
      </c>
      <c r="E64" s="4">
        <v>20051835.627</v>
      </c>
      <c r="F64" s="4">
        <v>10539647.782</v>
      </c>
      <c r="G64" s="4">
        <v>1754703.4809999999</v>
      </c>
      <c r="H64" s="4">
        <v>3478904.551</v>
      </c>
      <c r="I64" s="4">
        <v>4194291.5430000001</v>
      </c>
      <c r="J64" s="4">
        <v>-61310.457999999999</v>
      </c>
      <c r="K64" s="4">
        <v>145598.728</v>
      </c>
      <c r="L64" s="4">
        <f t="shared" si="0"/>
        <v>1266.0997500000049</v>
      </c>
    </row>
    <row r="65" spans="1:12" ht="14" x14ac:dyDescent="0.15">
      <c r="A65" s="1" t="s">
        <v>73</v>
      </c>
      <c r="B65" s="4">
        <v>14563428.382999999</v>
      </c>
      <c r="C65" s="4">
        <v>18982716.447999999</v>
      </c>
      <c r="D65" s="4">
        <v>4419288.0650000004</v>
      </c>
      <c r="E65" s="4">
        <v>18982716.447999999</v>
      </c>
      <c r="F65" s="4">
        <v>10095495.614</v>
      </c>
      <c r="G65" s="4">
        <v>1696325.3389999999</v>
      </c>
      <c r="H65" s="4">
        <v>3295109.5860000001</v>
      </c>
      <c r="I65" s="4">
        <v>3939279.9419999998</v>
      </c>
      <c r="J65" s="4">
        <v>-158119.48199999999</v>
      </c>
      <c r="K65" s="4">
        <v>114625.448</v>
      </c>
      <c r="L65" s="4" t="str">
        <f t="shared" si="0"/>
        <v/>
      </c>
    </row>
    <row r="66" spans="1:12" ht="14" x14ac:dyDescent="0.15">
      <c r="A66" s="1" t="s">
        <v>74</v>
      </c>
      <c r="B66" s="4">
        <v>15386334.051999999</v>
      </c>
      <c r="C66" s="4">
        <v>20217710.681000002</v>
      </c>
      <c r="D66" s="4">
        <v>4831376.6289999997</v>
      </c>
      <c r="E66" s="4">
        <v>20217710.681000002</v>
      </c>
      <c r="F66" s="4">
        <v>10579436.98</v>
      </c>
      <c r="G66" s="4">
        <v>1800188.9410000001</v>
      </c>
      <c r="H66" s="4">
        <v>3478572.3939999999</v>
      </c>
      <c r="I66" s="4">
        <v>4164645.9670000002</v>
      </c>
      <c r="J66" s="4">
        <v>14962.195</v>
      </c>
      <c r="K66" s="4">
        <v>179904.20300000001</v>
      </c>
      <c r="L66" s="4" t="str">
        <f t="shared" si="0"/>
        <v/>
      </c>
    </row>
    <row r="67" spans="1:12" ht="14" x14ac:dyDescent="0.15">
      <c r="A67" s="1" t="s">
        <v>75</v>
      </c>
      <c r="B67" s="4">
        <v>14979494.721000001</v>
      </c>
      <c r="C67" s="4">
        <v>20029421.517999999</v>
      </c>
      <c r="D67" s="4">
        <v>5049926.7970000003</v>
      </c>
      <c r="E67" s="4">
        <v>20029421.517999999</v>
      </c>
      <c r="F67" s="4">
        <v>10433596.926000001</v>
      </c>
      <c r="G67" s="4">
        <v>1729406.612</v>
      </c>
      <c r="H67" s="4">
        <v>3451517.4410000001</v>
      </c>
      <c r="I67" s="4">
        <v>4055505.423</v>
      </c>
      <c r="J67" s="4">
        <v>291252.84000000003</v>
      </c>
      <c r="K67" s="4">
        <v>68142.274999999994</v>
      </c>
      <c r="L67" s="4" t="str">
        <f t="shared" si="0"/>
        <v/>
      </c>
    </row>
    <row r="68" spans="1:12" ht="14" x14ac:dyDescent="0.15">
      <c r="A68" s="1" t="s">
        <v>76</v>
      </c>
      <c r="B68" s="4">
        <v>15125053.568</v>
      </c>
      <c r="C68" s="4">
        <v>19717111.096999999</v>
      </c>
      <c r="D68" s="4">
        <v>4592057.5290000001</v>
      </c>
      <c r="E68" s="4">
        <v>19717111.096999999</v>
      </c>
      <c r="F68" s="4">
        <v>10292277.220000001</v>
      </c>
      <c r="G68" s="4">
        <v>1814586.2509999999</v>
      </c>
      <c r="H68" s="4">
        <v>3453150.0830000001</v>
      </c>
      <c r="I68" s="4">
        <v>3905743.943</v>
      </c>
      <c r="J68" s="4">
        <v>116259.963</v>
      </c>
      <c r="K68" s="4">
        <v>135093.63699999999</v>
      </c>
      <c r="L68" s="4">
        <f t="shared" si="0"/>
        <v>66088.879000000015</v>
      </c>
    </row>
    <row r="69" spans="1:12" ht="14" x14ac:dyDescent="0.15">
      <c r="A69" s="1" t="s">
        <v>77</v>
      </c>
      <c r="B69" s="4">
        <v>13752148.808</v>
      </c>
      <c r="C69" s="4">
        <v>17397475.688000001</v>
      </c>
      <c r="D69" s="4">
        <v>3645326.88</v>
      </c>
      <c r="E69" s="4">
        <v>17397475.688000001</v>
      </c>
      <c r="F69" s="4">
        <v>9316626.8729999997</v>
      </c>
      <c r="G69" s="4">
        <v>1770479.429</v>
      </c>
      <c r="H69" s="4">
        <v>2952023.2510000002</v>
      </c>
      <c r="I69" s="4">
        <v>3331787.1660000002</v>
      </c>
      <c r="J69" s="4">
        <v>-81564.760999999999</v>
      </c>
      <c r="K69" s="4">
        <v>108123.73</v>
      </c>
      <c r="L69" s="4" t="str">
        <f t="shared" si="0"/>
        <v/>
      </c>
    </row>
    <row r="70" spans="1:12" ht="14" x14ac:dyDescent="0.15">
      <c r="A70" s="1" t="s">
        <v>78</v>
      </c>
      <c r="B70" s="4">
        <v>14012937.562000001</v>
      </c>
      <c r="C70" s="4">
        <v>17599644.675000001</v>
      </c>
      <c r="D70" s="4">
        <v>3586707.1129999999</v>
      </c>
      <c r="E70" s="4">
        <v>17599644.675000001</v>
      </c>
      <c r="F70" s="4">
        <v>9468463.8220000006</v>
      </c>
      <c r="G70" s="4">
        <v>1837453.747</v>
      </c>
      <c r="H70" s="4">
        <v>2958144.3029999998</v>
      </c>
      <c r="I70" s="4">
        <v>3367320.8620000002</v>
      </c>
      <c r="J70" s="4">
        <v>-118611.738</v>
      </c>
      <c r="K70" s="4">
        <v>86873.679000000004</v>
      </c>
      <c r="L70" s="4" t="str">
        <f t="shared" si="0"/>
        <v/>
      </c>
    </row>
    <row r="71" spans="1:12" ht="14" x14ac:dyDescent="0.15">
      <c r="A71" s="1" t="s">
        <v>79</v>
      </c>
      <c r="B71" s="4">
        <v>14231941.453</v>
      </c>
      <c r="C71" s="4">
        <v>18428681.447000001</v>
      </c>
      <c r="D71" s="4">
        <v>4196739.9939999999</v>
      </c>
      <c r="E71" s="4">
        <v>18428681.447000001</v>
      </c>
      <c r="F71" s="4">
        <v>9777813.8090000004</v>
      </c>
      <c r="G71" s="4">
        <v>1785895.433</v>
      </c>
      <c r="H71" s="4">
        <v>3026830.4870000002</v>
      </c>
      <c r="I71" s="4">
        <v>3576997.298</v>
      </c>
      <c r="J71" s="4">
        <v>189589.101</v>
      </c>
      <c r="K71" s="4">
        <v>71555.319000000003</v>
      </c>
      <c r="L71" s="4" t="str">
        <f t="shared" si="0"/>
        <v/>
      </c>
    </row>
    <row r="72" spans="1:12" ht="14" x14ac:dyDescent="0.15">
      <c r="A72" s="1" t="s">
        <v>80</v>
      </c>
      <c r="B72" s="4">
        <v>14882965.693</v>
      </c>
      <c r="C72" s="4">
        <v>19333654.892999999</v>
      </c>
      <c r="D72" s="4">
        <v>4450689.2</v>
      </c>
      <c r="E72" s="4">
        <v>19333654.892999999</v>
      </c>
      <c r="F72" s="4">
        <v>10249888.095000001</v>
      </c>
      <c r="G72" s="4">
        <v>1853629.4029999999</v>
      </c>
      <c r="H72" s="4">
        <v>3145261.6910000001</v>
      </c>
      <c r="I72" s="4">
        <v>4045203.6570000001</v>
      </c>
      <c r="J72" s="4">
        <v>-104919.17</v>
      </c>
      <c r="K72" s="4">
        <v>144591.217</v>
      </c>
      <c r="L72" s="4">
        <f t="shared" si="0"/>
        <v>-28876.642000000003</v>
      </c>
    </row>
    <row r="73" spans="1:12" ht="14" x14ac:dyDescent="0.15">
      <c r="A73" s="1" t="s">
        <v>81</v>
      </c>
      <c r="B73" s="4">
        <v>14371721.489</v>
      </c>
      <c r="C73" s="4">
        <v>18614201.418000001</v>
      </c>
      <c r="D73" s="4">
        <v>4242479.9289999995</v>
      </c>
      <c r="E73" s="4">
        <v>18614201.418000001</v>
      </c>
      <c r="F73" s="4">
        <v>9622182.6569999997</v>
      </c>
      <c r="G73" s="4">
        <v>1799998.1850000001</v>
      </c>
      <c r="H73" s="4">
        <v>3057143.7319999998</v>
      </c>
      <c r="I73" s="4">
        <v>3997930.6570000001</v>
      </c>
      <c r="J73" s="4">
        <v>-91994.235000000001</v>
      </c>
      <c r="K73" s="4">
        <v>228940.42300000001</v>
      </c>
      <c r="L73" s="4" t="str">
        <f t="shared" ref="L73:L116" si="1">IF(RIGHT(A73,1)="4",AVERAGE(J70:J73),"")</f>
        <v/>
      </c>
    </row>
    <row r="74" spans="1:12" ht="14" x14ac:dyDescent="0.15">
      <c r="A74" s="1" t="s">
        <v>82</v>
      </c>
      <c r="B74" s="4">
        <v>14998399.347999999</v>
      </c>
      <c r="C74" s="4">
        <v>19639427.965999998</v>
      </c>
      <c r="D74" s="4">
        <v>4641028.6179999998</v>
      </c>
      <c r="E74" s="4">
        <v>19639427.965999998</v>
      </c>
      <c r="F74" s="4">
        <v>9983655.1410000008</v>
      </c>
      <c r="G74" s="4">
        <v>1883424.4950000001</v>
      </c>
      <c r="H74" s="4">
        <v>3120008.1320000002</v>
      </c>
      <c r="I74" s="4">
        <v>4375603.716</v>
      </c>
      <c r="J74" s="4">
        <v>78636.002999999997</v>
      </c>
      <c r="K74" s="4">
        <v>198100.47899999999</v>
      </c>
      <c r="L74" s="4" t="str">
        <f t="shared" si="1"/>
        <v/>
      </c>
    </row>
    <row r="75" spans="1:12" ht="14" x14ac:dyDescent="0.15">
      <c r="A75" s="1" t="s">
        <v>83</v>
      </c>
      <c r="B75" s="4">
        <v>14921452.799000001</v>
      </c>
      <c r="C75" s="4">
        <v>19717874.723000001</v>
      </c>
      <c r="D75" s="4">
        <v>4796421.9239999996</v>
      </c>
      <c r="E75" s="4">
        <v>19717874.723000001</v>
      </c>
      <c r="F75" s="4">
        <v>10086375.424000001</v>
      </c>
      <c r="G75" s="4">
        <v>1833561.8319999999</v>
      </c>
      <c r="H75" s="4">
        <v>3122131.9479999999</v>
      </c>
      <c r="I75" s="4">
        <v>4440796.591</v>
      </c>
      <c r="J75" s="4">
        <v>150660.245</v>
      </c>
      <c r="K75" s="4">
        <v>84348.682000000001</v>
      </c>
      <c r="L75" s="4" t="str">
        <f t="shared" si="1"/>
        <v/>
      </c>
    </row>
    <row r="76" spans="1:12" ht="14" x14ac:dyDescent="0.15">
      <c r="A76" s="1" t="s">
        <v>84</v>
      </c>
      <c r="B76" s="4">
        <v>15499605.148</v>
      </c>
      <c r="C76" s="4">
        <v>20407429.669</v>
      </c>
      <c r="D76" s="4">
        <v>4907824.5209999997</v>
      </c>
      <c r="E76" s="4">
        <v>20407429.669</v>
      </c>
      <c r="F76" s="4">
        <v>10514570.719000001</v>
      </c>
      <c r="G76" s="4">
        <v>1895948.3640000001</v>
      </c>
      <c r="H76" s="4">
        <v>3352440.912</v>
      </c>
      <c r="I76" s="4">
        <v>4709567.6679999996</v>
      </c>
      <c r="J76" s="4">
        <v>-243235.166</v>
      </c>
      <c r="K76" s="4">
        <v>178137.17199999999</v>
      </c>
      <c r="L76" s="4">
        <f t="shared" si="1"/>
        <v>-26483.288250000005</v>
      </c>
    </row>
    <row r="77" spans="1:12" ht="14" x14ac:dyDescent="0.15">
      <c r="A77" s="1" t="s">
        <v>85</v>
      </c>
      <c r="B77" s="4">
        <v>14902733.117000001</v>
      </c>
      <c r="C77" s="4">
        <v>19503046.795000002</v>
      </c>
      <c r="D77" s="4">
        <v>4600313.6780000003</v>
      </c>
      <c r="E77" s="4">
        <v>19503046.795000002</v>
      </c>
      <c r="F77" s="4">
        <v>9928707.193</v>
      </c>
      <c r="G77" s="4">
        <v>1855309.8729999999</v>
      </c>
      <c r="H77" s="4">
        <v>3147495.227</v>
      </c>
      <c r="I77" s="4">
        <v>4542060.3729999997</v>
      </c>
      <c r="J77" s="4">
        <v>-198061.516</v>
      </c>
      <c r="K77" s="4">
        <v>227535.64600000001</v>
      </c>
      <c r="L77" s="4" t="str">
        <f t="shared" si="1"/>
        <v/>
      </c>
    </row>
    <row r="78" spans="1:12" ht="14" x14ac:dyDescent="0.15">
      <c r="A78" s="1" t="s">
        <v>86</v>
      </c>
      <c r="B78" s="4">
        <v>15413046.441</v>
      </c>
      <c r="C78" s="4">
        <v>20291088.120000001</v>
      </c>
      <c r="D78" s="4">
        <v>4878041.6789999995</v>
      </c>
      <c r="E78" s="4">
        <v>20291088.120000001</v>
      </c>
      <c r="F78" s="4">
        <v>10281380.08</v>
      </c>
      <c r="G78" s="4">
        <v>1908638.388</v>
      </c>
      <c r="H78" s="4">
        <v>3325790.2039999999</v>
      </c>
      <c r="I78" s="4">
        <v>4731099.8830000004</v>
      </c>
      <c r="J78" s="4">
        <v>-122386.334</v>
      </c>
      <c r="K78" s="4">
        <v>166565.899</v>
      </c>
      <c r="L78" s="4" t="str">
        <f t="shared" si="1"/>
        <v/>
      </c>
    </row>
    <row r="79" spans="1:12" ht="14" x14ac:dyDescent="0.15">
      <c r="A79" s="1" t="s">
        <v>87</v>
      </c>
      <c r="B79" s="4">
        <v>15526015.333000001</v>
      </c>
      <c r="C79" s="4">
        <v>20602521.544</v>
      </c>
      <c r="D79" s="4">
        <v>5076506.2110000001</v>
      </c>
      <c r="E79" s="4">
        <v>20602521.544</v>
      </c>
      <c r="F79" s="4">
        <v>10524322.223999999</v>
      </c>
      <c r="G79" s="4">
        <v>1893488.02</v>
      </c>
      <c r="H79" s="4">
        <v>3450021.5729999999</v>
      </c>
      <c r="I79" s="4">
        <v>4711641.9340000004</v>
      </c>
      <c r="J79" s="4">
        <v>-31361.409</v>
      </c>
      <c r="K79" s="4">
        <v>54409.201999999997</v>
      </c>
      <c r="L79" s="4" t="str">
        <f t="shared" si="1"/>
        <v/>
      </c>
    </row>
    <row r="80" spans="1:12" ht="14" x14ac:dyDescent="0.15">
      <c r="A80" s="1" t="s">
        <v>88</v>
      </c>
      <c r="B80" s="4">
        <v>16139539.514</v>
      </c>
      <c r="C80" s="4">
        <v>21216698.552999999</v>
      </c>
      <c r="D80" s="4">
        <v>5077159.0389999999</v>
      </c>
      <c r="E80" s="4">
        <v>21216698.552999999</v>
      </c>
      <c r="F80" s="4">
        <v>10823459.574999999</v>
      </c>
      <c r="G80" s="4">
        <v>1980505.6029999999</v>
      </c>
      <c r="H80" s="4">
        <v>3721288.9720000001</v>
      </c>
      <c r="I80" s="4">
        <v>4890798.1619999995</v>
      </c>
      <c r="J80" s="4">
        <v>-309016.91700000002</v>
      </c>
      <c r="K80" s="4">
        <v>109663.158</v>
      </c>
      <c r="L80" s="4">
        <f t="shared" si="1"/>
        <v>-165206.54399999999</v>
      </c>
    </row>
    <row r="81" spans="1:12" ht="14" x14ac:dyDescent="0.15">
      <c r="A81" s="1" t="s">
        <v>89</v>
      </c>
      <c r="B81" s="4">
        <v>15619752.729</v>
      </c>
      <c r="C81" s="4">
        <v>20517633.594999999</v>
      </c>
      <c r="D81" s="4">
        <v>4897880.8660000004</v>
      </c>
      <c r="E81" s="4">
        <v>20517633.594999999</v>
      </c>
      <c r="F81" s="4">
        <v>10406200.283</v>
      </c>
      <c r="G81" s="4">
        <v>1950898.7890000001</v>
      </c>
      <c r="H81" s="4">
        <v>3441818.426</v>
      </c>
      <c r="I81" s="4">
        <v>4817764.693</v>
      </c>
      <c r="J81" s="4">
        <v>-332163.40600000002</v>
      </c>
      <c r="K81" s="4">
        <v>233114.81</v>
      </c>
      <c r="L81" s="4" t="str">
        <f t="shared" si="1"/>
        <v/>
      </c>
    </row>
    <row r="82" spans="1:12" ht="14" x14ac:dyDescent="0.15">
      <c r="A82" s="1" t="s">
        <v>90</v>
      </c>
      <c r="B82" s="4">
        <v>16027465.374</v>
      </c>
      <c r="C82" s="4">
        <v>21183497.936999999</v>
      </c>
      <c r="D82" s="4">
        <v>5156032.5630000001</v>
      </c>
      <c r="E82" s="4">
        <v>21183497.936999999</v>
      </c>
      <c r="F82" s="4">
        <v>10474014.526000001</v>
      </c>
      <c r="G82" s="4">
        <v>1998162.943</v>
      </c>
      <c r="H82" s="4">
        <v>3520114.284</v>
      </c>
      <c r="I82" s="4">
        <v>5126994.8969999999</v>
      </c>
      <c r="J82" s="4">
        <v>-152275.66399999999</v>
      </c>
      <c r="K82" s="4">
        <v>216486.95</v>
      </c>
      <c r="L82" s="4" t="str">
        <f t="shared" si="1"/>
        <v/>
      </c>
    </row>
    <row r="83" spans="1:12" ht="14" x14ac:dyDescent="0.15">
      <c r="A83" s="1" t="s">
        <v>91</v>
      </c>
      <c r="B83" s="4">
        <v>15952811.26</v>
      </c>
      <c r="C83" s="4">
        <v>21165324.488000002</v>
      </c>
      <c r="D83" s="4">
        <v>5212513.2280000001</v>
      </c>
      <c r="E83" s="4">
        <v>21165324.488000002</v>
      </c>
      <c r="F83" s="4">
        <v>10644928.558</v>
      </c>
      <c r="G83" s="4">
        <v>1935792.4839999999</v>
      </c>
      <c r="H83" s="4">
        <v>3624205.9879999999</v>
      </c>
      <c r="I83" s="4">
        <v>4964113.4890000001</v>
      </c>
      <c r="J83" s="4">
        <v>-50286.684000000001</v>
      </c>
      <c r="K83" s="4">
        <v>46570.652999999998</v>
      </c>
      <c r="L83" s="4" t="str">
        <f t="shared" si="1"/>
        <v/>
      </c>
    </row>
    <row r="84" spans="1:12" ht="14" x14ac:dyDescent="0.15">
      <c r="A84" s="1" t="s">
        <v>92</v>
      </c>
      <c r="B84" s="4">
        <v>16638865.242000001</v>
      </c>
      <c r="C84" s="4">
        <v>22067840.344999999</v>
      </c>
      <c r="D84" s="4">
        <v>5428975.1030000001</v>
      </c>
      <c r="E84" s="4">
        <v>22067840.344999999</v>
      </c>
      <c r="F84" s="4">
        <v>11004872.309</v>
      </c>
      <c r="G84" s="4">
        <v>2009970.3</v>
      </c>
      <c r="H84" s="4">
        <v>3730783.9870000002</v>
      </c>
      <c r="I84" s="4">
        <v>5198272.7960000001</v>
      </c>
      <c r="J84" s="4">
        <v>-24200.933000000001</v>
      </c>
      <c r="K84" s="4">
        <v>148141.886</v>
      </c>
      <c r="L84" s="4">
        <f t="shared" si="1"/>
        <v>-139731.67174999998</v>
      </c>
    </row>
    <row r="85" spans="1:12" ht="14" x14ac:dyDescent="0.15">
      <c r="A85" s="1" t="s">
        <v>93</v>
      </c>
      <c r="B85" s="4">
        <v>15719787.079</v>
      </c>
      <c r="C85" s="4">
        <v>20627796.065000001</v>
      </c>
      <c r="D85" s="4">
        <v>4908008.9859999996</v>
      </c>
      <c r="E85" s="4">
        <v>20627796.065000001</v>
      </c>
      <c r="F85" s="4">
        <v>10466357.460999999</v>
      </c>
      <c r="G85" s="4">
        <v>1936407.2180000001</v>
      </c>
      <c r="H85" s="4">
        <v>3356623.03</v>
      </c>
      <c r="I85" s="4">
        <v>4739707.0350000001</v>
      </c>
      <c r="J85" s="4">
        <v>-16080.629000000001</v>
      </c>
      <c r="K85" s="4">
        <v>144781.95000000001</v>
      </c>
      <c r="L85" s="4" t="str">
        <f t="shared" si="1"/>
        <v/>
      </c>
    </row>
    <row r="86" spans="1:12" ht="14" x14ac:dyDescent="0.15">
      <c r="A86" s="1" t="s">
        <v>94</v>
      </c>
      <c r="B86" s="4">
        <v>16361863.809</v>
      </c>
      <c r="C86" s="4">
        <v>21766642.761999998</v>
      </c>
      <c r="D86" s="4">
        <v>5404778.9529999997</v>
      </c>
      <c r="E86" s="4">
        <v>21766642.761999998</v>
      </c>
      <c r="F86" s="4">
        <v>10748026.384</v>
      </c>
      <c r="G86" s="4">
        <v>1976412.17</v>
      </c>
      <c r="H86" s="4">
        <v>3451124.5649999999</v>
      </c>
      <c r="I86" s="4">
        <v>5164773.5820000004</v>
      </c>
      <c r="J86" s="4">
        <v>116124.906</v>
      </c>
      <c r="K86" s="4">
        <v>310181.15500000003</v>
      </c>
      <c r="L86" s="4" t="str">
        <f t="shared" si="1"/>
        <v/>
      </c>
    </row>
    <row r="87" spans="1:12" ht="14" x14ac:dyDescent="0.15">
      <c r="A87" s="1" t="s">
        <v>95</v>
      </c>
      <c r="B87" s="4">
        <v>16186108.676000001</v>
      </c>
      <c r="C87" s="4">
        <v>21594334.238000002</v>
      </c>
      <c r="D87" s="4">
        <v>5408225.5619999999</v>
      </c>
      <c r="E87" s="4">
        <v>21594334.238000002</v>
      </c>
      <c r="F87" s="4">
        <v>10842252.222999999</v>
      </c>
      <c r="G87" s="4">
        <v>1965438.2660000001</v>
      </c>
      <c r="H87" s="4">
        <v>3414593.5449999999</v>
      </c>
      <c r="I87" s="4">
        <v>5136986.9230000004</v>
      </c>
      <c r="J87" s="4">
        <v>38545.1</v>
      </c>
      <c r="K87" s="4">
        <v>196518.182</v>
      </c>
      <c r="L87" s="4" t="str">
        <f t="shared" si="1"/>
        <v/>
      </c>
    </row>
    <row r="88" spans="1:12" ht="14" x14ac:dyDescent="0.15">
      <c r="A88" s="1" t="s">
        <v>96</v>
      </c>
      <c r="B88" s="4">
        <v>16840988.747000001</v>
      </c>
      <c r="C88" s="4">
        <v>22253769.487</v>
      </c>
      <c r="D88" s="4">
        <v>5412780.7400000002</v>
      </c>
      <c r="E88" s="4">
        <v>22253769.487</v>
      </c>
      <c r="F88" s="4">
        <v>11220367.692</v>
      </c>
      <c r="G88" s="4">
        <v>2059402.014</v>
      </c>
      <c r="H88" s="4">
        <v>3614872.9610000001</v>
      </c>
      <c r="I88" s="4">
        <v>5341251.2439999999</v>
      </c>
      <c r="J88" s="4">
        <v>-138589.37700000001</v>
      </c>
      <c r="K88" s="4">
        <v>156464.95300000001</v>
      </c>
      <c r="L88" s="17">
        <f t="shared" si="1"/>
        <v>0</v>
      </c>
    </row>
    <row r="89" spans="1:12" ht="14" x14ac:dyDescent="0.15">
      <c r="A89" s="1" t="s">
        <v>97</v>
      </c>
      <c r="B89" s="4">
        <v>16162067.938999999</v>
      </c>
      <c r="C89" s="4">
        <v>21277828.370000001</v>
      </c>
      <c r="D89" s="4">
        <v>5115760.4309999999</v>
      </c>
      <c r="E89" s="4">
        <v>21277828.370000001</v>
      </c>
      <c r="F89" s="4">
        <v>10664172.256999999</v>
      </c>
      <c r="G89" s="4">
        <v>2002171.321</v>
      </c>
      <c r="H89" s="4">
        <v>3346933.0789999999</v>
      </c>
      <c r="I89" s="4">
        <v>4939628.5070000002</v>
      </c>
      <c r="J89" s="4">
        <v>158850.70699999999</v>
      </c>
      <c r="K89" s="4">
        <v>166072.49900000001</v>
      </c>
      <c r="L89" s="4" t="str">
        <f t="shared" si="1"/>
        <v/>
      </c>
    </row>
    <row r="90" spans="1:12" ht="14" x14ac:dyDescent="0.15">
      <c r="A90" s="1" t="s">
        <v>98</v>
      </c>
      <c r="B90" s="4">
        <v>16743444.537</v>
      </c>
      <c r="C90" s="4">
        <v>22330934.901000001</v>
      </c>
      <c r="D90" s="4">
        <v>5587490.3640000001</v>
      </c>
      <c r="E90" s="4">
        <v>22330934.901000001</v>
      </c>
      <c r="F90" s="4">
        <v>10958140.130999999</v>
      </c>
      <c r="G90" s="4">
        <v>2019507.4569999999</v>
      </c>
      <c r="H90" s="4">
        <v>3493919.3709999998</v>
      </c>
      <c r="I90" s="4">
        <v>5446967.5489999996</v>
      </c>
      <c r="J90" s="4">
        <v>295611.772</v>
      </c>
      <c r="K90" s="4">
        <v>116788.621</v>
      </c>
      <c r="L90" s="4" t="str">
        <f t="shared" si="1"/>
        <v/>
      </c>
    </row>
    <row r="91" spans="1:12" ht="14" x14ac:dyDescent="0.15">
      <c r="A91" s="1" t="s">
        <v>99</v>
      </c>
      <c r="B91" s="4">
        <v>16649896.216</v>
      </c>
      <c r="C91" s="4">
        <v>22395974.745999999</v>
      </c>
      <c r="D91" s="4">
        <v>5746078.5300000003</v>
      </c>
      <c r="E91" s="4">
        <v>22395974.745999999</v>
      </c>
      <c r="F91" s="4">
        <v>11102659.526000001</v>
      </c>
      <c r="G91" s="4">
        <v>2027613.0519999999</v>
      </c>
      <c r="H91" s="4">
        <v>3554279.2519999999</v>
      </c>
      <c r="I91" s="4">
        <v>5506673.9939999999</v>
      </c>
      <c r="J91" s="4">
        <v>98869.562999999995</v>
      </c>
      <c r="K91" s="4">
        <v>105879.35799999999</v>
      </c>
      <c r="L91" s="4" t="str">
        <f t="shared" si="1"/>
        <v/>
      </c>
    </row>
    <row r="92" spans="1:12" ht="14" x14ac:dyDescent="0.15">
      <c r="A92" s="1" t="s">
        <v>100</v>
      </c>
      <c r="B92" s="4">
        <v>17408791.317000002</v>
      </c>
      <c r="C92" s="4">
        <v>23344537.732000001</v>
      </c>
      <c r="D92" s="4">
        <v>5935746.415</v>
      </c>
      <c r="E92" s="4">
        <v>23344537.732000001</v>
      </c>
      <c r="F92" s="4">
        <v>11481904.138</v>
      </c>
      <c r="G92" s="4">
        <v>2095790.0020000001</v>
      </c>
      <c r="H92" s="4">
        <v>3845639.5049999999</v>
      </c>
      <c r="I92" s="4">
        <v>5912650.9579999996</v>
      </c>
      <c r="J92" s="4">
        <v>-232339.152</v>
      </c>
      <c r="K92" s="4">
        <v>240892.28200000001</v>
      </c>
      <c r="L92" s="4">
        <f t="shared" si="1"/>
        <v>80248.222500000003</v>
      </c>
    </row>
    <row r="93" spans="1:12" ht="14" x14ac:dyDescent="0.15">
      <c r="A93" s="1" t="s">
        <v>101</v>
      </c>
      <c r="B93" s="4">
        <v>16710227.392000001</v>
      </c>
      <c r="C93" s="4">
        <v>22190197.748</v>
      </c>
      <c r="D93" s="4">
        <v>5479970.3559999997</v>
      </c>
      <c r="E93" s="4">
        <v>22190197.748</v>
      </c>
      <c r="F93" s="4">
        <v>10968715.703</v>
      </c>
      <c r="G93" s="4">
        <v>2081486.8359999999</v>
      </c>
      <c r="H93" s="4">
        <v>3475158.9720000001</v>
      </c>
      <c r="I93" s="4">
        <v>5540724.1440000003</v>
      </c>
      <c r="J93" s="4">
        <v>-214112.95199999999</v>
      </c>
      <c r="K93" s="4">
        <v>338225.04399999999</v>
      </c>
      <c r="L93" s="4" t="str">
        <f t="shared" si="1"/>
        <v/>
      </c>
    </row>
    <row r="94" spans="1:12" ht="14" x14ac:dyDescent="0.15">
      <c r="A94" s="1" t="s">
        <v>102</v>
      </c>
      <c r="B94" s="4">
        <v>17261231.333000001</v>
      </c>
      <c r="C94" s="4">
        <v>23190280.701000001</v>
      </c>
      <c r="D94" s="4">
        <v>5929049.3679999998</v>
      </c>
      <c r="E94" s="4">
        <v>23190280.701000001</v>
      </c>
      <c r="F94" s="4">
        <v>11132066.568</v>
      </c>
      <c r="G94" s="4">
        <v>2077510.6580000001</v>
      </c>
      <c r="H94" s="4">
        <v>3672281.9920000001</v>
      </c>
      <c r="I94" s="4">
        <v>6020087.0599999996</v>
      </c>
      <c r="J94" s="4">
        <v>119412.489</v>
      </c>
      <c r="K94" s="4">
        <v>168921.935</v>
      </c>
      <c r="L94" s="4" t="str">
        <f t="shared" si="1"/>
        <v/>
      </c>
    </row>
    <row r="95" spans="1:12" ht="14" x14ac:dyDescent="0.15">
      <c r="A95" s="1" t="s">
        <v>103</v>
      </c>
      <c r="B95" s="4">
        <v>17331652.265000001</v>
      </c>
      <c r="C95" s="4">
        <v>23503435.539000001</v>
      </c>
      <c r="D95" s="4">
        <v>6171783.2740000002</v>
      </c>
      <c r="E95" s="4">
        <v>23503435.539000001</v>
      </c>
      <c r="F95" s="4">
        <v>11410497.708000001</v>
      </c>
      <c r="G95" s="4">
        <v>2029678.422</v>
      </c>
      <c r="H95" s="4">
        <v>3896717.5819999999</v>
      </c>
      <c r="I95" s="4">
        <v>5890937.5489999996</v>
      </c>
      <c r="J95" s="4">
        <v>246845.65700000001</v>
      </c>
      <c r="K95" s="4">
        <v>28758.620999999999</v>
      </c>
      <c r="L95" s="4" t="str">
        <f t="shared" si="1"/>
        <v/>
      </c>
    </row>
    <row r="96" spans="1:12" ht="14" x14ac:dyDescent="0.15">
      <c r="A96" s="1" t="s">
        <v>104</v>
      </c>
      <c r="B96" s="4">
        <v>17866321.594000001</v>
      </c>
      <c r="C96" s="4">
        <v>23996187.675999999</v>
      </c>
      <c r="D96" s="4">
        <v>6129866.0820000004</v>
      </c>
      <c r="E96" s="4">
        <v>23996187.675999999</v>
      </c>
      <c r="F96" s="4">
        <v>11884481.540999999</v>
      </c>
      <c r="G96" s="4">
        <v>2111312.0520000001</v>
      </c>
      <c r="H96" s="4">
        <v>3875449.0580000002</v>
      </c>
      <c r="I96" s="4">
        <v>6189008.9189999998</v>
      </c>
      <c r="J96" s="4">
        <v>-153227.83499999999</v>
      </c>
      <c r="K96" s="4">
        <v>89163.94</v>
      </c>
      <c r="L96" s="4">
        <f t="shared" si="1"/>
        <v>-270.66024999999354</v>
      </c>
    </row>
    <row r="97" spans="1:12" ht="14" x14ac:dyDescent="0.15">
      <c r="A97" s="1" t="s">
        <v>105</v>
      </c>
      <c r="B97" s="4">
        <v>17166317.579</v>
      </c>
      <c r="C97" s="4">
        <v>22821697.693</v>
      </c>
      <c r="D97" s="4">
        <v>5655380.1140000001</v>
      </c>
      <c r="E97" s="4">
        <v>22821697.693</v>
      </c>
      <c r="F97" s="4">
        <v>11377097.193</v>
      </c>
      <c r="G97" s="4">
        <v>2081150.86</v>
      </c>
      <c r="H97" s="4">
        <v>3569729.514</v>
      </c>
      <c r="I97" s="4">
        <v>5716908.3300000001</v>
      </c>
      <c r="J97" s="4">
        <v>-199064.67</v>
      </c>
      <c r="K97" s="4">
        <v>275876.467</v>
      </c>
      <c r="L97" s="4" t="str">
        <f t="shared" si="1"/>
        <v/>
      </c>
    </row>
    <row r="98" spans="1:12" ht="14" x14ac:dyDescent="0.15">
      <c r="A98" s="1" t="s">
        <v>106</v>
      </c>
      <c r="B98" s="4">
        <v>17780958.550000001</v>
      </c>
      <c r="C98" s="4">
        <v>23877603.579999998</v>
      </c>
      <c r="D98" s="4">
        <v>6096645.0300000003</v>
      </c>
      <c r="E98" s="4">
        <v>23877603.579999998</v>
      </c>
      <c r="F98" s="4">
        <v>11561112.399</v>
      </c>
      <c r="G98" s="4">
        <v>2141503.6869999999</v>
      </c>
      <c r="H98" s="4">
        <v>3732012.4160000002</v>
      </c>
      <c r="I98" s="4">
        <v>6114870.943</v>
      </c>
      <c r="J98" s="4">
        <v>148404.99600000001</v>
      </c>
      <c r="K98" s="4">
        <v>179699.139</v>
      </c>
      <c r="L98" s="4" t="str">
        <f t="shared" si="1"/>
        <v/>
      </c>
    </row>
    <row r="99" spans="1:12" ht="14" x14ac:dyDescent="0.15">
      <c r="A99" s="1" t="s">
        <v>107</v>
      </c>
      <c r="B99" s="4">
        <v>17625592.067000002</v>
      </c>
      <c r="C99" s="4">
        <v>23933931.68</v>
      </c>
      <c r="D99" s="4">
        <v>6308339.6129999999</v>
      </c>
      <c r="E99" s="4">
        <v>23933931.68</v>
      </c>
      <c r="F99" s="4">
        <v>11832578.310000001</v>
      </c>
      <c r="G99" s="4">
        <v>2104944.7820000001</v>
      </c>
      <c r="H99" s="4">
        <v>3797433.7450000001</v>
      </c>
      <c r="I99" s="4">
        <v>6209125.3990000002</v>
      </c>
      <c r="J99" s="4">
        <v>-62556.612000000001</v>
      </c>
      <c r="K99" s="4">
        <v>52406.055999999997</v>
      </c>
      <c r="L99" s="4" t="str">
        <f t="shared" si="1"/>
        <v/>
      </c>
    </row>
    <row r="100" spans="1:12" ht="14" x14ac:dyDescent="0.15">
      <c r="A100" s="1" t="s">
        <v>108</v>
      </c>
      <c r="B100" s="4">
        <v>18416088.741</v>
      </c>
      <c r="C100" s="4">
        <v>24742914.015999999</v>
      </c>
      <c r="D100" s="4">
        <v>6326825.2750000004</v>
      </c>
      <c r="E100" s="4">
        <v>24742914.015999999</v>
      </c>
      <c r="F100" s="4">
        <v>12286182.51</v>
      </c>
      <c r="G100" s="4">
        <v>2188035.5040000002</v>
      </c>
      <c r="H100" s="4">
        <v>3943667.3849999998</v>
      </c>
      <c r="I100" s="4">
        <v>6446747.5999999996</v>
      </c>
      <c r="J100" s="4">
        <v>-199165.28400000001</v>
      </c>
      <c r="K100" s="4">
        <v>77446.301999999996</v>
      </c>
      <c r="L100" s="4">
        <f t="shared" si="1"/>
        <v>-78095.392500000002</v>
      </c>
    </row>
    <row r="101" spans="1:12" ht="14" x14ac:dyDescent="0.15">
      <c r="A101" s="1" t="s">
        <v>109</v>
      </c>
      <c r="B101" s="4">
        <v>17757948.287</v>
      </c>
      <c r="C101" s="4">
        <v>23864198.596000001</v>
      </c>
      <c r="D101" s="4">
        <v>6106250.3090000004</v>
      </c>
      <c r="E101" s="4">
        <v>23864198.596000001</v>
      </c>
      <c r="F101" s="4">
        <v>11828193.733999999</v>
      </c>
      <c r="G101" s="4">
        <v>2136738.7790000001</v>
      </c>
      <c r="H101" s="4">
        <v>3609646.253</v>
      </c>
      <c r="I101" s="4">
        <v>6241732.6789999995</v>
      </c>
      <c r="J101" s="4">
        <v>-209936.93</v>
      </c>
      <c r="K101" s="4">
        <v>257824.08100000001</v>
      </c>
      <c r="L101" s="4" t="str">
        <f t="shared" si="1"/>
        <v/>
      </c>
    </row>
    <row r="102" spans="1:12" ht="14" x14ac:dyDescent="0.15">
      <c r="A102" s="1" t="s">
        <v>110</v>
      </c>
      <c r="B102" s="4">
        <v>18085551.243999999</v>
      </c>
      <c r="C102" s="4">
        <v>24499416.212000001</v>
      </c>
      <c r="D102" s="4">
        <v>6413864.9680000003</v>
      </c>
      <c r="E102" s="4">
        <v>24499416.212000001</v>
      </c>
      <c r="F102" s="4">
        <v>11972684.061000001</v>
      </c>
      <c r="G102" s="4">
        <v>2142399.2960000001</v>
      </c>
      <c r="H102" s="4">
        <v>3624086.8820000002</v>
      </c>
      <c r="I102" s="4">
        <v>6391139.2149999999</v>
      </c>
      <c r="J102" s="4">
        <v>198366.47</v>
      </c>
      <c r="K102" s="4">
        <v>170740.28899999999</v>
      </c>
      <c r="L102" s="4" t="str">
        <f t="shared" si="1"/>
        <v/>
      </c>
    </row>
    <row r="103" spans="1:12" ht="14" x14ac:dyDescent="0.15">
      <c r="A103" s="1" t="s">
        <v>111</v>
      </c>
      <c r="B103" s="4">
        <v>17900791.785</v>
      </c>
      <c r="C103" s="4">
        <v>24548362.212000001</v>
      </c>
      <c r="D103" s="4">
        <v>6647570.4270000001</v>
      </c>
      <c r="E103" s="4">
        <v>24548362.212000001</v>
      </c>
      <c r="F103" s="4">
        <v>12200719.865</v>
      </c>
      <c r="G103" s="4">
        <v>2088015.544</v>
      </c>
      <c r="H103" s="4">
        <v>3786887.426</v>
      </c>
      <c r="I103" s="4">
        <v>6188509.5369999995</v>
      </c>
      <c r="J103" s="4">
        <v>224894.36300000001</v>
      </c>
      <c r="K103" s="4">
        <v>59335.476999999999</v>
      </c>
      <c r="L103" s="4" t="str">
        <f t="shared" si="1"/>
        <v/>
      </c>
    </row>
    <row r="104" spans="1:12" ht="14" x14ac:dyDescent="0.15">
      <c r="A104" s="1" t="s">
        <v>112</v>
      </c>
      <c r="B104" s="4">
        <v>18744753.953000002</v>
      </c>
      <c r="C104" s="4">
        <v>25515385.076000001</v>
      </c>
      <c r="D104" s="4">
        <v>6770631.1229999997</v>
      </c>
      <c r="E104" s="4">
        <v>25515385.076000001</v>
      </c>
      <c r="F104" s="4">
        <v>12555408.051999999</v>
      </c>
      <c r="G104" s="4">
        <v>2205126.8050000002</v>
      </c>
      <c r="H104" s="4">
        <v>3845078.8829999999</v>
      </c>
      <c r="I104" s="4">
        <v>6685452.1540000001</v>
      </c>
      <c r="J104" s="4">
        <v>140308.109</v>
      </c>
      <c r="K104" s="4">
        <v>84011.073000000004</v>
      </c>
      <c r="L104" s="4">
        <f t="shared" si="1"/>
        <v>88408.002999999997</v>
      </c>
    </row>
    <row r="105" spans="1:12" ht="14" x14ac:dyDescent="0.15">
      <c r="A105" s="1" t="s">
        <v>113</v>
      </c>
      <c r="B105" s="4">
        <v>18017105.127</v>
      </c>
      <c r="C105" s="4">
        <v>24465395.256000001</v>
      </c>
      <c r="D105" s="4">
        <v>6448290.1289999997</v>
      </c>
      <c r="E105" s="4">
        <v>24465395.256000001</v>
      </c>
      <c r="F105" s="4">
        <v>12109326.210999999</v>
      </c>
      <c r="G105" s="4">
        <v>2203532.88</v>
      </c>
      <c r="H105" s="4">
        <v>3661603.5180000002</v>
      </c>
      <c r="I105" s="4">
        <v>6361037.4720000001</v>
      </c>
      <c r="J105" s="4">
        <v>-101174.701</v>
      </c>
      <c r="K105" s="4">
        <v>231069.87700000001</v>
      </c>
      <c r="L105" s="4" t="str">
        <f t="shared" si="1"/>
        <v/>
      </c>
    </row>
    <row r="106" spans="1:12" ht="14" x14ac:dyDescent="0.15">
      <c r="A106" s="1" t="s">
        <v>114</v>
      </c>
      <c r="B106" s="4">
        <v>18667773.085999999</v>
      </c>
      <c r="C106" s="4">
        <v>25540798.818</v>
      </c>
      <c r="D106" s="4">
        <v>6873025.7319999998</v>
      </c>
      <c r="E106" s="4">
        <v>25540798.818</v>
      </c>
      <c r="F106" s="4">
        <v>12393187.159</v>
      </c>
      <c r="G106" s="4">
        <v>2258463.767</v>
      </c>
      <c r="H106" s="4">
        <v>3802357.9240000001</v>
      </c>
      <c r="I106" s="4">
        <v>6962419.1140000001</v>
      </c>
      <c r="J106" s="4">
        <v>19198.315999999999</v>
      </c>
      <c r="K106" s="4">
        <v>105172.539</v>
      </c>
      <c r="L106" s="4" t="str">
        <f t="shared" si="1"/>
        <v/>
      </c>
    </row>
    <row r="107" spans="1:12" ht="14" x14ac:dyDescent="0.15">
      <c r="A107" s="1" t="s">
        <v>115</v>
      </c>
      <c r="B107" s="4">
        <v>18405262.765000001</v>
      </c>
      <c r="C107" s="4">
        <v>25495340.364</v>
      </c>
      <c r="D107" s="4">
        <v>7090077.5990000004</v>
      </c>
      <c r="E107" s="4">
        <v>25495340.364</v>
      </c>
      <c r="F107" s="4">
        <v>12532528.049000001</v>
      </c>
      <c r="G107" s="4">
        <v>2142474.5929999999</v>
      </c>
      <c r="H107" s="4">
        <v>3809365.9649999999</v>
      </c>
      <c r="I107" s="4">
        <v>6732525.4330000002</v>
      </c>
      <c r="J107" s="4">
        <v>207208.96100000001</v>
      </c>
      <c r="K107" s="4">
        <v>71237.362999999998</v>
      </c>
      <c r="L107" s="4" t="str">
        <f t="shared" si="1"/>
        <v/>
      </c>
    </row>
    <row r="108" spans="1:12" ht="14" x14ac:dyDescent="0.15">
      <c r="A108" s="1" t="s">
        <v>116</v>
      </c>
      <c r="B108" s="4">
        <v>18990033.07</v>
      </c>
      <c r="C108" s="4">
        <v>26184752.833999999</v>
      </c>
      <c r="D108" s="4">
        <v>7194719.7640000004</v>
      </c>
      <c r="E108" s="4">
        <v>26184752.833999999</v>
      </c>
      <c r="F108" s="4">
        <v>12751172.993000001</v>
      </c>
      <c r="G108" s="4">
        <v>2212694.6310000001</v>
      </c>
      <c r="H108" s="4">
        <v>3729094.8620000002</v>
      </c>
      <c r="I108" s="4">
        <v>6982203.858</v>
      </c>
      <c r="J108" s="4">
        <v>407985.53700000001</v>
      </c>
      <c r="K108" s="4">
        <v>101600.95299999999</v>
      </c>
      <c r="L108" s="4">
        <f t="shared" si="1"/>
        <v>133304.52825</v>
      </c>
    </row>
    <row r="109" spans="1:12" ht="14" x14ac:dyDescent="0.15">
      <c r="A109" s="1" t="s">
        <v>117</v>
      </c>
      <c r="B109" s="4">
        <v>18275214.248</v>
      </c>
      <c r="C109" s="4">
        <v>24890461.589000002</v>
      </c>
      <c r="D109" s="4">
        <v>6615247.341</v>
      </c>
      <c r="E109" s="4">
        <v>24890461.589000002</v>
      </c>
      <c r="F109" s="4">
        <v>12250544.427999999</v>
      </c>
      <c r="G109" s="4">
        <v>2195275.145</v>
      </c>
      <c r="H109" s="4">
        <v>3672761.9249999998</v>
      </c>
      <c r="I109" s="4">
        <v>6553969.1849999996</v>
      </c>
      <c r="J109" s="4">
        <v>98920.771999999997</v>
      </c>
      <c r="K109" s="4">
        <v>118990.133</v>
      </c>
      <c r="L109" s="4" t="str">
        <f t="shared" si="1"/>
        <v/>
      </c>
    </row>
    <row r="110" spans="1:12" ht="14" x14ac:dyDescent="0.15">
      <c r="A110" s="1" t="s">
        <v>118</v>
      </c>
      <c r="B110" s="4">
        <v>18496704.383000001</v>
      </c>
      <c r="C110" s="4">
        <v>25286604.73</v>
      </c>
      <c r="D110" s="4">
        <v>6789900.3470000001</v>
      </c>
      <c r="E110" s="4">
        <v>25286604.73</v>
      </c>
      <c r="F110" s="4">
        <v>12382342.864</v>
      </c>
      <c r="G110" s="4">
        <v>2195636.7999999998</v>
      </c>
      <c r="H110" s="4">
        <v>3523342.7820000001</v>
      </c>
      <c r="I110" s="4">
        <v>7143309.5180000002</v>
      </c>
      <c r="J110" s="4">
        <v>-35128.898999999998</v>
      </c>
      <c r="K110" s="4">
        <v>77101.664000000004</v>
      </c>
      <c r="L110" s="4" t="str">
        <f t="shared" si="1"/>
        <v/>
      </c>
    </row>
    <row r="111" spans="1:12" ht="14" x14ac:dyDescent="0.15">
      <c r="A111" s="1" t="s">
        <v>119</v>
      </c>
      <c r="B111" s="4">
        <v>18398055.997000001</v>
      </c>
      <c r="C111" s="4">
        <v>25530130.114999998</v>
      </c>
      <c r="D111" s="4">
        <v>7132074.1179999998</v>
      </c>
      <c r="E111" s="4">
        <v>25530130.114999998</v>
      </c>
      <c r="F111" s="4">
        <v>12626866.338</v>
      </c>
      <c r="G111" s="4">
        <v>2107157.8560000001</v>
      </c>
      <c r="H111" s="4">
        <v>3563827.0809999998</v>
      </c>
      <c r="I111" s="4">
        <v>6925574.7060000002</v>
      </c>
      <c r="J111" s="4">
        <v>255005.81200000001</v>
      </c>
      <c r="K111" s="4">
        <v>51698.321000000004</v>
      </c>
      <c r="L111" s="4" t="str">
        <f t="shared" si="1"/>
        <v/>
      </c>
    </row>
    <row r="112" spans="1:12" ht="14" x14ac:dyDescent="0.15">
      <c r="A112" s="1" t="s">
        <v>120</v>
      </c>
      <c r="B112" s="4">
        <v>18869805.035999998</v>
      </c>
      <c r="C112" s="4">
        <v>25737683.217999998</v>
      </c>
      <c r="D112" s="4">
        <v>6867878.182</v>
      </c>
      <c r="E112" s="4">
        <v>25737683.217999998</v>
      </c>
      <c r="F112" s="4">
        <v>12828476.889</v>
      </c>
      <c r="G112" s="4">
        <v>2203847.7790000001</v>
      </c>
      <c r="H112" s="4">
        <v>3551443.7439999999</v>
      </c>
      <c r="I112" s="4">
        <v>6814743.7470000004</v>
      </c>
      <c r="J112" s="4">
        <v>274977.28200000001</v>
      </c>
      <c r="K112" s="4">
        <v>64193.777999999998</v>
      </c>
      <c r="L112" s="4">
        <f t="shared" si="1"/>
        <v>148443.74174999999</v>
      </c>
    </row>
    <row r="113" spans="1:12" ht="14" x14ac:dyDescent="0.15">
      <c r="A113" s="1" t="s">
        <v>121</v>
      </c>
      <c r="B113" s="4">
        <v>18024720.488000002</v>
      </c>
      <c r="C113" s="4">
        <v>24418394.813000001</v>
      </c>
      <c r="D113" s="4">
        <v>6393674.3250000002</v>
      </c>
      <c r="E113" s="4">
        <v>24418394.813000001</v>
      </c>
      <c r="F113" s="4">
        <v>12176131.058</v>
      </c>
      <c r="G113" s="4">
        <v>2263989.301</v>
      </c>
      <c r="H113" s="4">
        <v>3349423.588</v>
      </c>
      <c r="I113" s="4">
        <v>6666117.3229999999</v>
      </c>
      <c r="J113" s="4">
        <v>-137991.261</v>
      </c>
      <c r="K113" s="4">
        <v>100724.803</v>
      </c>
      <c r="L113" s="4" t="str">
        <f t="shared" si="1"/>
        <v/>
      </c>
    </row>
    <row r="114" spans="1:12" ht="14" x14ac:dyDescent="0.15">
      <c r="A114" s="1" t="s">
        <v>122</v>
      </c>
      <c r="B114" s="4">
        <v>15043537.880000001</v>
      </c>
      <c r="C114" s="4">
        <v>19819700.009</v>
      </c>
      <c r="D114" s="4">
        <v>4776162.1289999997</v>
      </c>
      <c r="E114" s="4">
        <v>19819700.009</v>
      </c>
      <c r="F114" s="4">
        <v>9783430.9859999996</v>
      </c>
      <c r="G114" s="4">
        <v>2240557.6370000001</v>
      </c>
      <c r="H114" s="4">
        <v>2336366.9789999998</v>
      </c>
      <c r="I114" s="4">
        <v>4966310.6500000004</v>
      </c>
      <c r="J114" s="4">
        <v>423302.50900000002</v>
      </c>
      <c r="K114" s="4">
        <v>69731.248000000007</v>
      </c>
      <c r="L114" s="4" t="str">
        <f t="shared" si="1"/>
        <v/>
      </c>
    </row>
    <row r="115" spans="1:12" ht="14" x14ac:dyDescent="0.15">
      <c r="A115" s="1" t="s">
        <v>123</v>
      </c>
      <c r="B115" s="4">
        <v>16813763.009</v>
      </c>
      <c r="C115" s="4">
        <v>22626013.511999998</v>
      </c>
      <c r="D115" s="4">
        <v>5812250.5029999996</v>
      </c>
      <c r="E115" s="4">
        <v>22626013.511999998</v>
      </c>
      <c r="F115" s="4">
        <v>11020303.669</v>
      </c>
      <c r="G115" s="4">
        <v>2158916.426</v>
      </c>
      <c r="H115" s="4">
        <v>2922363.6660000002</v>
      </c>
      <c r="I115" s="4">
        <v>6737959.8990000002</v>
      </c>
      <c r="J115" s="4">
        <v>-261377.875</v>
      </c>
      <c r="K115" s="4">
        <v>47847.726999999999</v>
      </c>
      <c r="L115" s="4" t="str">
        <f t="shared" si="1"/>
        <v/>
      </c>
    </row>
    <row r="116" spans="1:12" ht="14" x14ac:dyDescent="0.15">
      <c r="A116" s="1" t="s">
        <v>124</v>
      </c>
      <c r="B116" s="4">
        <v>18057270.425999999</v>
      </c>
      <c r="C116" s="4">
        <v>24434113.153000001</v>
      </c>
      <c r="D116" s="4">
        <v>6376842.727</v>
      </c>
      <c r="E116" s="4">
        <v>24434113.153000001</v>
      </c>
      <c r="F116" s="4">
        <v>11900113.605</v>
      </c>
      <c r="G116" s="4">
        <v>2238663.71</v>
      </c>
      <c r="H116" s="4">
        <v>3100641.53</v>
      </c>
      <c r="I116" s="4">
        <v>7068265.9639999997</v>
      </c>
      <c r="J116" s="4">
        <v>64474.96</v>
      </c>
      <c r="K116" s="4">
        <v>61953.385000000002</v>
      </c>
      <c r="L116" s="4">
        <f t="shared" si="1"/>
        <v>22102.083250000003</v>
      </c>
    </row>
    <row r="118" spans="1:12" x14ac:dyDescent="0.15">
      <c r="A118" t="s">
        <v>125</v>
      </c>
    </row>
    <row r="119" spans="1:12" x14ac:dyDescent="0.15">
      <c r="A119" t="s">
        <v>126</v>
      </c>
    </row>
    <row r="121" spans="1:12" x14ac:dyDescent="0.15">
      <c r="A121" t="s">
        <v>127</v>
      </c>
    </row>
    <row r="124" spans="1:12" x14ac:dyDescent="0.15">
      <c r="B124" s="15" t="s">
        <v>138</v>
      </c>
    </row>
    <row r="125" spans="1:12" x14ac:dyDescent="0.15">
      <c r="B125" s="6" t="s">
        <v>129</v>
      </c>
      <c r="C125" s="6" t="s">
        <v>139</v>
      </c>
    </row>
    <row r="126" spans="1:12" ht="14" x14ac:dyDescent="0.15">
      <c r="A126" s="1" t="s">
        <v>124</v>
      </c>
      <c r="B126" s="4">
        <f>C116</f>
        <v>24434113.153000001</v>
      </c>
      <c r="C126" s="7">
        <f>B116+D116</f>
        <v>24434113.152999997</v>
      </c>
      <c r="D126" s="8" t="s">
        <v>140</v>
      </c>
    </row>
    <row r="127" spans="1:12" x14ac:dyDescent="0.15">
      <c r="A127" s="9"/>
      <c r="B127" s="10" t="s">
        <v>131</v>
      </c>
      <c r="C127" s="10" t="s">
        <v>141</v>
      </c>
      <c r="D127" s="9"/>
      <c r="E127" s="9"/>
      <c r="F127" s="9"/>
    </row>
    <row r="128" spans="1:12" ht="14" x14ac:dyDescent="0.15">
      <c r="A128" s="11" t="s">
        <v>124</v>
      </c>
      <c r="B128" s="12">
        <f>E116</f>
        <v>24434113.153000001</v>
      </c>
      <c r="C128" s="13">
        <f>F116+G116+H116+I116</f>
        <v>24307684.809</v>
      </c>
      <c r="D128" s="14" t="s">
        <v>142</v>
      </c>
      <c r="E128" s="9"/>
      <c r="F128" s="9" t="s">
        <v>143</v>
      </c>
    </row>
    <row r="129" spans="1:13" x14ac:dyDescent="0.15">
      <c r="B129" s="6" t="s">
        <v>131</v>
      </c>
      <c r="C129" s="6" t="s">
        <v>141</v>
      </c>
    </row>
    <row r="130" spans="1:13" ht="14" x14ac:dyDescent="0.15">
      <c r="A130" s="1" t="s">
        <v>124</v>
      </c>
      <c r="B130" s="4">
        <f>E116</f>
        <v>24434113.153000001</v>
      </c>
      <c r="C130" s="7">
        <f>F116+(H116+K116)+G116+I116+J116</f>
        <v>24434113.153999999</v>
      </c>
      <c r="D130" s="8" t="s">
        <v>144</v>
      </c>
    </row>
    <row r="132" spans="1:13" x14ac:dyDescent="0.15">
      <c r="B132" s="15" t="s">
        <v>145</v>
      </c>
    </row>
    <row r="133" spans="1:13" x14ac:dyDescent="0.15">
      <c r="B133" s="6" t="s">
        <v>128</v>
      </c>
      <c r="C133" s="6" t="s">
        <v>146</v>
      </c>
      <c r="E133" s="6" t="s">
        <v>147</v>
      </c>
    </row>
    <row r="134" spans="1:13" ht="14" x14ac:dyDescent="0.15">
      <c r="A134" s="1" t="s">
        <v>124</v>
      </c>
      <c r="B134" s="4">
        <f>B116</f>
        <v>18057270.425999999</v>
      </c>
      <c r="C134" s="7">
        <f>C116-D116</f>
        <v>18057270.425999999</v>
      </c>
      <c r="D134" s="7" t="s">
        <v>148</v>
      </c>
      <c r="E134" s="7">
        <f>F116+G116+(H116+K116)+I116-D116+J116</f>
        <v>18057270.427000001</v>
      </c>
    </row>
    <row r="135" spans="1:13" x14ac:dyDescent="0.15">
      <c r="F135" s="8" t="s">
        <v>149</v>
      </c>
    </row>
    <row r="136" spans="1:13" x14ac:dyDescent="0.15">
      <c r="B136" s="15" t="s">
        <v>150</v>
      </c>
    </row>
    <row r="137" spans="1:13" x14ac:dyDescent="0.15">
      <c r="A137" s="37"/>
      <c r="B137" s="38" t="s">
        <v>128</v>
      </c>
      <c r="C137" s="38" t="s">
        <v>132</v>
      </c>
      <c r="D137" s="39" t="s">
        <v>151</v>
      </c>
      <c r="E137" s="38" t="s">
        <v>133</v>
      </c>
      <c r="F137" s="38" t="s">
        <v>135</v>
      </c>
      <c r="G137" s="38" t="s">
        <v>130</v>
      </c>
      <c r="H137" s="38" t="s">
        <v>152</v>
      </c>
      <c r="I137" s="40"/>
      <c r="J137" s="38" t="s">
        <v>168</v>
      </c>
      <c r="K137" s="6"/>
      <c r="M137" s="6" t="s">
        <v>136</v>
      </c>
    </row>
    <row r="138" spans="1:13" ht="14" x14ac:dyDescent="0.15">
      <c r="A138" s="36" t="s">
        <v>93</v>
      </c>
      <c r="B138" s="4">
        <f>B85</f>
        <v>15719787.079</v>
      </c>
      <c r="C138" s="4">
        <f>F85</f>
        <v>10466357.460999999</v>
      </c>
      <c r="D138" s="17">
        <f>H85+K85</f>
        <v>3501404.98</v>
      </c>
      <c r="E138" s="4">
        <f>G85</f>
        <v>1936407.2180000001</v>
      </c>
      <c r="F138" s="4">
        <f>I85</f>
        <v>4739707.0350000001</v>
      </c>
      <c r="G138" s="4">
        <f>D85</f>
        <v>4908008.9859999996</v>
      </c>
      <c r="H138" s="4">
        <f>F138-G138</f>
        <v>-168301.95099999942</v>
      </c>
      <c r="I138" s="21"/>
      <c r="J138" s="7">
        <f>C138+D138+E138+F138-G138</f>
        <v>15735867.707999999</v>
      </c>
      <c r="K138" s="8" t="s">
        <v>169</v>
      </c>
      <c r="M138" s="4">
        <f>J85</f>
        <v>-16080.629000000001</v>
      </c>
    </row>
    <row r="139" spans="1:13" ht="14" x14ac:dyDescent="0.15">
      <c r="A139" s="1" t="s">
        <v>94</v>
      </c>
      <c r="B139" s="4">
        <f>B86</f>
        <v>16361863.809</v>
      </c>
      <c r="C139" s="4">
        <f t="shared" ref="C139:C141" si="2">F86</f>
        <v>10748026.384</v>
      </c>
      <c r="D139" s="17">
        <f t="shared" ref="D139:D141" si="3">H86+K86</f>
        <v>3761305.7199999997</v>
      </c>
      <c r="E139" s="4">
        <f t="shared" ref="E139:E141" si="4">G86</f>
        <v>1976412.17</v>
      </c>
      <c r="F139" s="4">
        <f t="shared" ref="F139:F141" si="5">I86</f>
        <v>5164773.5820000004</v>
      </c>
      <c r="G139" s="4">
        <f t="shared" ref="G139:G141" si="6">D86</f>
        <v>5404778.9529999997</v>
      </c>
      <c r="H139" s="4">
        <f>F139-G139</f>
        <v>-240005.37099999934</v>
      </c>
      <c r="I139" s="21"/>
      <c r="J139" s="7">
        <f t="shared" ref="J139:J141" si="7">C139+D139+E139+F139-G139</f>
        <v>16245738.902999999</v>
      </c>
      <c r="K139" s="4"/>
      <c r="M139" s="4">
        <f>J86</f>
        <v>116124.906</v>
      </c>
    </row>
    <row r="140" spans="1:13" ht="14" x14ac:dyDescent="0.15">
      <c r="A140" s="1" t="s">
        <v>95</v>
      </c>
      <c r="B140" s="4">
        <f>B87</f>
        <v>16186108.676000001</v>
      </c>
      <c r="C140" s="4">
        <f t="shared" si="2"/>
        <v>10842252.222999999</v>
      </c>
      <c r="D140" s="17">
        <f t="shared" si="3"/>
        <v>3611111.727</v>
      </c>
      <c r="E140" s="4">
        <f t="shared" si="4"/>
        <v>1965438.2660000001</v>
      </c>
      <c r="F140" s="4">
        <f t="shared" si="5"/>
        <v>5136986.9230000004</v>
      </c>
      <c r="G140" s="4">
        <f t="shared" si="6"/>
        <v>5408225.5619999999</v>
      </c>
      <c r="H140" s="4">
        <f>F140-G140</f>
        <v>-271238.6389999995</v>
      </c>
      <c r="I140" s="21"/>
      <c r="J140" s="7">
        <f t="shared" si="7"/>
        <v>16147563.577</v>
      </c>
      <c r="K140" s="4"/>
      <c r="M140" s="4">
        <f>J87</f>
        <v>38545.1</v>
      </c>
    </row>
    <row r="141" spans="1:13" ht="14" x14ac:dyDescent="0.15">
      <c r="A141" s="18" t="s">
        <v>96</v>
      </c>
      <c r="B141" s="19">
        <f>B88</f>
        <v>16840988.747000001</v>
      </c>
      <c r="C141" s="19">
        <f t="shared" si="2"/>
        <v>11220367.692</v>
      </c>
      <c r="D141" s="20">
        <f t="shared" si="3"/>
        <v>3771337.9140000003</v>
      </c>
      <c r="E141" s="19">
        <f t="shared" si="4"/>
        <v>2059402.014</v>
      </c>
      <c r="F141" s="19">
        <f t="shared" si="5"/>
        <v>5341251.2439999999</v>
      </c>
      <c r="G141" s="19">
        <f t="shared" si="6"/>
        <v>5412780.7400000002</v>
      </c>
      <c r="H141" s="19">
        <f>F141-G141</f>
        <v>-71529.496000000276</v>
      </c>
      <c r="I141" s="21"/>
      <c r="J141" s="24">
        <f t="shared" si="7"/>
        <v>16979578.123999998</v>
      </c>
      <c r="K141" s="4"/>
      <c r="M141" s="19">
        <f>J88</f>
        <v>-138589.37700000001</v>
      </c>
    </row>
    <row r="142" spans="1:13" x14ac:dyDescent="0.15">
      <c r="A142">
        <v>2013</v>
      </c>
      <c r="B142" s="7">
        <f>AVERAGE(B138:B141)</f>
        <v>16277187.077750001</v>
      </c>
      <c r="C142" s="7">
        <f>AVERAGE(C138:C141)</f>
        <v>10819250.939999999</v>
      </c>
      <c r="D142" s="7">
        <f>AVERAGE(D138:D141)</f>
        <v>3661290.08525</v>
      </c>
      <c r="E142" s="7">
        <f>AVERAGE(E138:E141)</f>
        <v>1984414.9169999999</v>
      </c>
      <c r="F142" s="7">
        <f>AVERAGE(F138:F141)</f>
        <v>5095679.6960000005</v>
      </c>
      <c r="G142" s="7">
        <f>AVERAGE(G138:G141)</f>
        <v>5283448.5602499992</v>
      </c>
      <c r="H142" s="7">
        <f>AVERAGE(H138:H141)</f>
        <v>-187768.86424999963</v>
      </c>
      <c r="I142" s="21"/>
      <c r="J142" s="4">
        <f>AVERAGE(J138:J141)</f>
        <v>16277187.077999998</v>
      </c>
      <c r="M142" s="4">
        <f>AVERAGE(M138:M141)</f>
        <v>0</v>
      </c>
    </row>
    <row r="143" spans="1:13" x14ac:dyDescent="0.15">
      <c r="B143" s="7" t="s">
        <v>153</v>
      </c>
      <c r="F143" s="6" t="s">
        <v>158</v>
      </c>
      <c r="G143" s="21"/>
      <c r="H143" s="16" t="s">
        <v>159</v>
      </c>
      <c r="I143" s="21"/>
    </row>
    <row r="144" spans="1:13" ht="14" x14ac:dyDescent="0.15">
      <c r="A144" s="57" t="s">
        <v>146</v>
      </c>
      <c r="B144" s="58">
        <f>PIB_OA!B134</f>
        <v>16277187.077750001</v>
      </c>
      <c r="F144" s="7">
        <f>F142-G142</f>
        <v>-187768.8642499987</v>
      </c>
      <c r="G144" s="21"/>
      <c r="H144" s="8" t="s">
        <v>160</v>
      </c>
      <c r="I144" s="21"/>
    </row>
    <row r="145" spans="2:9" x14ac:dyDescent="0.15">
      <c r="B145" s="23"/>
      <c r="C145" s="23"/>
      <c r="D145" s="23"/>
      <c r="E145" s="23"/>
      <c r="F145" s="24" t="s">
        <v>161</v>
      </c>
      <c r="G145" s="25" t="s">
        <v>162</v>
      </c>
      <c r="H145" s="26"/>
      <c r="I145" s="21"/>
    </row>
    <row r="146" spans="2:9" x14ac:dyDescent="0.15">
      <c r="B146" s="27">
        <f>(B142/$B$142)*100</f>
        <v>100</v>
      </c>
      <c r="C146" s="28">
        <f>(C142/$B$142)*100</f>
        <v>66.468800096235952</v>
      </c>
      <c r="D146" s="28">
        <f>(D142/$B$142)*100</f>
        <v>22.493383333136087</v>
      </c>
      <c r="E146" s="28">
        <f>(E142/$B$142)*100</f>
        <v>12.191387292664244</v>
      </c>
      <c r="F146" s="28">
        <f>(F142/$B$142)*100</f>
        <v>31.305652946420381</v>
      </c>
      <c r="G146" s="28">
        <f>(G142/$B$142)*100</f>
        <v>32.459223666920778</v>
      </c>
      <c r="H146" s="28">
        <f>(H142/$B$142)*100</f>
        <v>-1.1535707205004058</v>
      </c>
    </row>
    <row r="147" spans="2:9" x14ac:dyDescent="0.15">
      <c r="B147" s="22" t="s">
        <v>163</v>
      </c>
      <c r="F147" s="23"/>
      <c r="G147" s="23"/>
      <c r="H147" s="23"/>
      <c r="I147" s="23"/>
    </row>
    <row r="148" spans="2:9" x14ac:dyDescent="0.15">
      <c r="B148" s="22"/>
      <c r="F148" s="29" t="s">
        <v>164</v>
      </c>
      <c r="G148" s="23"/>
      <c r="H148" s="31" t="s">
        <v>165</v>
      </c>
      <c r="I148" s="30">
        <f>((F142+G142)/B142)*100</f>
        <v>63.764876613341158</v>
      </c>
    </row>
    <row r="149" spans="2:9" x14ac:dyDescent="0.15">
      <c r="B149" s="33" t="s">
        <v>167</v>
      </c>
    </row>
    <row r="150" spans="2:9" x14ac:dyDescent="0.15">
      <c r="B150" s="34">
        <f>C146+D146+E146+F146-G146</f>
        <v>100.00000000153589</v>
      </c>
      <c r="C150" s="5" t="s">
        <v>170</v>
      </c>
    </row>
    <row r="151" spans="2:9" x14ac:dyDescent="0.15">
      <c r="B151" s="32" t="s">
        <v>166</v>
      </c>
    </row>
    <row r="153" spans="2:9" x14ac:dyDescent="0.15">
      <c r="B153" s="15" t="s">
        <v>156</v>
      </c>
    </row>
    <row r="154" spans="2:9" x14ac:dyDescent="0.15">
      <c r="B154" s="7">
        <f>B116/4</f>
        <v>4514317.6064999998</v>
      </c>
      <c r="C154" s="5" t="s">
        <v>154</v>
      </c>
      <c r="D154" s="5" t="s">
        <v>157</v>
      </c>
    </row>
    <row r="155" spans="2:9" x14ac:dyDescent="0.15">
      <c r="B155" s="7" t="s">
        <v>155</v>
      </c>
    </row>
  </sheetData>
  <pageMargins left="0.75" right="0.75" top="1" bottom="1" header="0.5" footer="0.5"/>
  <pageSetup orientation="portrait" horizontalDpi="300" verticalDpi="30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zoomScale="190" zoomScaleNormal="190" workbookViewId="0">
      <pane xSplit="1" ySplit="4" topLeftCell="B119" activePane="bottomRight" state="frozen"/>
      <selection pane="topRight" activeCell="B1" sqref="B1"/>
      <selection pane="bottomLeft" activeCell="A5" sqref="A5"/>
      <selection pane="bottomRight" activeCell="B141" sqref="B141"/>
    </sheetView>
  </sheetViews>
  <sheetFormatPr baseColWidth="10" defaultRowHeight="13" x14ac:dyDescent="0.15"/>
  <cols>
    <col min="1" max="1" width="15.6640625" style="41" customWidth="1"/>
    <col min="2" max="10" width="16.1640625" style="41" customWidth="1"/>
    <col min="11" max="256" width="8.83203125" style="41" customWidth="1"/>
    <col min="257" max="16384" width="10.83203125" style="41"/>
  </cols>
  <sheetData>
    <row r="1" spans="1:10" x14ac:dyDescent="0.15">
      <c r="A1" s="41" t="s">
        <v>0</v>
      </c>
    </row>
    <row r="2" spans="1:10" x14ac:dyDescent="0.15">
      <c r="A2" s="41" t="s">
        <v>1</v>
      </c>
    </row>
    <row r="3" spans="1:10" ht="70" x14ac:dyDescent="0.15">
      <c r="A3" s="42" t="s">
        <v>2</v>
      </c>
      <c r="B3" s="42" t="s">
        <v>171</v>
      </c>
      <c r="C3" s="42" t="s">
        <v>172</v>
      </c>
      <c r="D3" s="42" t="s">
        <v>173</v>
      </c>
      <c r="E3" s="42" t="s">
        <v>174</v>
      </c>
      <c r="F3" s="42" t="s">
        <v>175</v>
      </c>
      <c r="G3" s="42" t="s">
        <v>176</v>
      </c>
      <c r="H3" s="42" t="s">
        <v>177</v>
      </c>
      <c r="I3" s="42" t="s">
        <v>178</v>
      </c>
      <c r="J3" s="42" t="s">
        <v>179</v>
      </c>
    </row>
    <row r="4" spans="1:10" ht="14" x14ac:dyDescent="0.15">
      <c r="A4" s="42"/>
      <c r="B4" s="43" t="s">
        <v>146</v>
      </c>
      <c r="C4" s="43" t="s">
        <v>183</v>
      </c>
      <c r="D4" s="43" t="s">
        <v>184</v>
      </c>
      <c r="E4" s="48" t="s">
        <v>185</v>
      </c>
      <c r="F4" s="47" t="s">
        <v>186</v>
      </c>
      <c r="G4" s="47" t="s">
        <v>187</v>
      </c>
      <c r="H4" s="47" t="s">
        <v>188</v>
      </c>
      <c r="I4" s="47" t="s">
        <v>189</v>
      </c>
      <c r="J4" s="43" t="s">
        <v>190</v>
      </c>
    </row>
    <row r="5" spans="1:10" ht="14" x14ac:dyDescent="0.15">
      <c r="A5" s="42" t="s">
        <v>13</v>
      </c>
      <c r="B5" s="44">
        <v>10008894.663000001</v>
      </c>
      <c r="C5" s="44">
        <v>388593.50799999997</v>
      </c>
      <c r="D5" s="44">
        <v>356222.15399999998</v>
      </c>
      <c r="E5" s="49">
        <v>3657173.1140000001</v>
      </c>
      <c r="F5" s="44">
        <v>902949.05200000003</v>
      </c>
      <c r="G5" s="44">
        <v>970841.2</v>
      </c>
      <c r="H5" s="44">
        <v>93737.862999999998</v>
      </c>
      <c r="I5" s="44">
        <v>1689645</v>
      </c>
      <c r="J5" s="44">
        <v>5606905.8870000001</v>
      </c>
    </row>
    <row r="6" spans="1:10" ht="14" x14ac:dyDescent="0.15">
      <c r="A6" s="42" t="s">
        <v>14</v>
      </c>
      <c r="B6" s="44">
        <v>10171035.407</v>
      </c>
      <c r="C6" s="44">
        <v>388084.19500000001</v>
      </c>
      <c r="D6" s="44">
        <v>364092.18800000002</v>
      </c>
      <c r="E6" s="49">
        <v>3592667.58</v>
      </c>
      <c r="F6" s="44">
        <v>832337.98499999999</v>
      </c>
      <c r="G6" s="44">
        <v>997049.90899999999</v>
      </c>
      <c r="H6" s="44">
        <v>97889.017999999996</v>
      </c>
      <c r="I6" s="44">
        <v>1665390.6669999999</v>
      </c>
      <c r="J6" s="44">
        <v>5826191.4440000001</v>
      </c>
    </row>
    <row r="7" spans="1:10" ht="14" x14ac:dyDescent="0.15">
      <c r="A7" s="42" t="s">
        <v>15</v>
      </c>
      <c r="B7" s="44">
        <v>10066258.405999999</v>
      </c>
      <c r="C7" s="44">
        <v>379390.11800000002</v>
      </c>
      <c r="D7" s="44">
        <v>352560.80200000003</v>
      </c>
      <c r="E7" s="49">
        <v>3680608.23</v>
      </c>
      <c r="F7" s="44">
        <v>921396.00600000005</v>
      </c>
      <c r="G7" s="44">
        <v>1004459.2389999999</v>
      </c>
      <c r="H7" s="44">
        <v>101734.982</v>
      </c>
      <c r="I7" s="44">
        <v>1653018.003</v>
      </c>
      <c r="J7" s="44">
        <v>5653699.2560000001</v>
      </c>
    </row>
    <row r="8" spans="1:10" ht="14" x14ac:dyDescent="0.15">
      <c r="A8" s="42" t="s">
        <v>16</v>
      </c>
      <c r="B8" s="44">
        <v>10416096.231000001</v>
      </c>
      <c r="C8" s="44">
        <v>422663.99900000001</v>
      </c>
      <c r="D8" s="44">
        <v>406012.52</v>
      </c>
      <c r="E8" s="49">
        <v>3805311.8190000001</v>
      </c>
      <c r="F8" s="44">
        <v>957577.45700000005</v>
      </c>
      <c r="G8" s="44">
        <v>1033707.343</v>
      </c>
      <c r="H8" s="44">
        <v>98437.937000000005</v>
      </c>
      <c r="I8" s="44">
        <v>1715589.0819999999</v>
      </c>
      <c r="J8" s="44">
        <v>5782107.8930000002</v>
      </c>
    </row>
    <row r="9" spans="1:10" ht="14" x14ac:dyDescent="0.15">
      <c r="A9" s="42" t="s">
        <v>17</v>
      </c>
      <c r="B9" s="44">
        <v>10343388.49</v>
      </c>
      <c r="C9" s="44">
        <v>409249.72899999999</v>
      </c>
      <c r="D9" s="44">
        <v>349532.75400000002</v>
      </c>
      <c r="E9" s="49">
        <v>3814213.307</v>
      </c>
      <c r="F9" s="44">
        <v>1038350.498</v>
      </c>
      <c r="G9" s="44">
        <v>1002565.241</v>
      </c>
      <c r="H9" s="44">
        <v>96100.32</v>
      </c>
      <c r="I9" s="44">
        <v>1677197.2479999999</v>
      </c>
      <c r="J9" s="44">
        <v>5770392.699</v>
      </c>
    </row>
    <row r="10" spans="1:10" ht="14" x14ac:dyDescent="0.15">
      <c r="A10" s="42" t="s">
        <v>18</v>
      </c>
      <c r="B10" s="44">
        <v>10772526.228</v>
      </c>
      <c r="C10" s="44">
        <v>428658.30300000001</v>
      </c>
      <c r="D10" s="44">
        <v>388452.54200000002</v>
      </c>
      <c r="E10" s="49">
        <v>3848188.9649999999</v>
      </c>
      <c r="F10" s="44">
        <v>1000215.6040000001</v>
      </c>
      <c r="G10" s="44">
        <v>1007146.519</v>
      </c>
      <c r="H10" s="44">
        <v>102343.477</v>
      </c>
      <c r="I10" s="44">
        <v>1738483.365</v>
      </c>
      <c r="J10" s="44">
        <v>6107226.4170000004</v>
      </c>
    </row>
    <row r="11" spans="1:10" ht="14" x14ac:dyDescent="0.15">
      <c r="A11" s="42" t="s">
        <v>19</v>
      </c>
      <c r="B11" s="44">
        <v>10602752.886</v>
      </c>
      <c r="C11" s="44">
        <v>430235.41399999999</v>
      </c>
      <c r="D11" s="44">
        <v>326544.90500000003</v>
      </c>
      <c r="E11" s="49">
        <v>3943451.4819999998</v>
      </c>
      <c r="F11" s="44">
        <v>1078887.398</v>
      </c>
      <c r="G11" s="44">
        <v>1011160.001</v>
      </c>
      <c r="H11" s="44">
        <v>107632.30100000001</v>
      </c>
      <c r="I11" s="44">
        <v>1745771.7819999999</v>
      </c>
      <c r="J11" s="44">
        <v>5902521.0839999998</v>
      </c>
    </row>
    <row r="12" spans="1:10" ht="14" x14ac:dyDescent="0.15">
      <c r="A12" s="42" t="s">
        <v>20</v>
      </c>
      <c r="B12" s="44">
        <v>10952773.398</v>
      </c>
      <c r="C12" s="44">
        <v>433173.57900000003</v>
      </c>
      <c r="D12" s="44">
        <v>416051.62300000002</v>
      </c>
      <c r="E12" s="49">
        <v>3948451.6690000002</v>
      </c>
      <c r="F12" s="44">
        <v>1027822.3590000001</v>
      </c>
      <c r="G12" s="44">
        <v>1013347.547</v>
      </c>
      <c r="H12" s="44">
        <v>104862.202</v>
      </c>
      <c r="I12" s="44">
        <v>1802419.561</v>
      </c>
      <c r="J12" s="44">
        <v>6155096.5269999998</v>
      </c>
    </row>
    <row r="13" spans="1:10" ht="14" x14ac:dyDescent="0.15">
      <c r="A13" s="42" t="s">
        <v>21</v>
      </c>
      <c r="B13" s="44">
        <v>10189745.482999999</v>
      </c>
      <c r="C13" s="44">
        <v>409332.86599999998</v>
      </c>
      <c r="D13" s="44">
        <v>345778.239</v>
      </c>
      <c r="E13" s="49">
        <v>3596884.3050000002</v>
      </c>
      <c r="F13" s="44">
        <v>747319.96200000006</v>
      </c>
      <c r="G13" s="44">
        <v>993496.65099999995</v>
      </c>
      <c r="H13" s="44">
        <v>100242.11</v>
      </c>
      <c r="I13" s="44">
        <v>1755825.581</v>
      </c>
      <c r="J13" s="44">
        <v>5837750.0729999999</v>
      </c>
    </row>
    <row r="14" spans="1:10" ht="14" x14ac:dyDescent="0.15">
      <c r="A14" s="42" t="s">
        <v>22</v>
      </c>
      <c r="B14" s="44">
        <v>9795718.9969999995</v>
      </c>
      <c r="C14" s="44">
        <v>363921.86300000001</v>
      </c>
      <c r="D14" s="44">
        <v>364700.33600000001</v>
      </c>
      <c r="E14" s="49">
        <v>3302481.2769999998</v>
      </c>
      <c r="F14" s="44">
        <v>616361.27899999998</v>
      </c>
      <c r="G14" s="44">
        <v>1001583.724</v>
      </c>
      <c r="H14" s="44">
        <v>104774.40399999999</v>
      </c>
      <c r="I14" s="44">
        <v>1579761.87</v>
      </c>
      <c r="J14" s="44">
        <v>5764615.5209999997</v>
      </c>
    </row>
    <row r="15" spans="1:10" ht="14" x14ac:dyDescent="0.15">
      <c r="A15" s="42" t="s">
        <v>23</v>
      </c>
      <c r="B15" s="44">
        <v>9802904.3719999995</v>
      </c>
      <c r="C15" s="44">
        <v>374861.06699999998</v>
      </c>
      <c r="D15" s="44">
        <v>358865.50099999999</v>
      </c>
      <c r="E15" s="49">
        <v>3435316.4509999999</v>
      </c>
      <c r="F15" s="44">
        <v>684839.79299999995</v>
      </c>
      <c r="G15" s="44">
        <v>1030212.987</v>
      </c>
      <c r="H15" s="44">
        <v>109266.374</v>
      </c>
      <c r="I15" s="44">
        <v>1610997.297</v>
      </c>
      <c r="J15" s="44">
        <v>5633861.352</v>
      </c>
    </row>
    <row r="16" spans="1:10" ht="14" x14ac:dyDescent="0.15">
      <c r="A16" s="42" t="s">
        <v>24</v>
      </c>
      <c r="B16" s="44">
        <v>10198513.301000001</v>
      </c>
      <c r="C16" s="44">
        <v>398450.15100000001</v>
      </c>
      <c r="D16" s="44">
        <v>432118.93300000002</v>
      </c>
      <c r="E16" s="49">
        <v>3526855.7429999998</v>
      </c>
      <c r="F16" s="44">
        <v>758701.20900000003</v>
      </c>
      <c r="G16" s="44">
        <v>936102.19</v>
      </c>
      <c r="H16" s="44">
        <v>106754.17200000001</v>
      </c>
      <c r="I16" s="44">
        <v>1725298.1710000001</v>
      </c>
      <c r="J16" s="44">
        <v>5841088.4730000002</v>
      </c>
    </row>
    <row r="17" spans="1:10" ht="14" x14ac:dyDescent="0.15">
      <c r="A17" s="42" t="s">
        <v>25</v>
      </c>
      <c r="B17" s="44">
        <v>10426430.907</v>
      </c>
      <c r="C17" s="44">
        <v>406708.47600000002</v>
      </c>
      <c r="D17" s="44">
        <v>381614.08799999999</v>
      </c>
      <c r="E17" s="49">
        <v>3776237.4079999998</v>
      </c>
      <c r="F17" s="44">
        <v>783159.04</v>
      </c>
      <c r="G17" s="44">
        <v>1081573.149</v>
      </c>
      <c r="H17" s="44">
        <v>104064.724</v>
      </c>
      <c r="I17" s="44">
        <v>1807440.4950000001</v>
      </c>
      <c r="J17" s="44">
        <v>5861870.9359999998</v>
      </c>
    </row>
    <row r="18" spans="1:10" ht="14" x14ac:dyDescent="0.15">
      <c r="A18" s="42" t="s">
        <v>26</v>
      </c>
      <c r="B18" s="44">
        <v>10569227.512</v>
      </c>
      <c r="C18" s="44">
        <v>393786.26</v>
      </c>
      <c r="D18" s="44">
        <v>381038.87800000003</v>
      </c>
      <c r="E18" s="49">
        <v>3746973.8339999998</v>
      </c>
      <c r="F18" s="44">
        <v>762467.03799999994</v>
      </c>
      <c r="G18" s="44">
        <v>1092130.2660000001</v>
      </c>
      <c r="H18" s="44">
        <v>109305.166</v>
      </c>
      <c r="I18" s="44">
        <v>1783071.3640000001</v>
      </c>
      <c r="J18" s="44">
        <v>6047428.5410000002</v>
      </c>
    </row>
    <row r="19" spans="1:10" ht="14" x14ac:dyDescent="0.15">
      <c r="A19" s="42" t="s">
        <v>27</v>
      </c>
      <c r="B19" s="44">
        <v>10583112.1</v>
      </c>
      <c r="C19" s="44">
        <v>400158.71600000001</v>
      </c>
      <c r="D19" s="44">
        <v>355982.908</v>
      </c>
      <c r="E19" s="49">
        <v>3917543.2059999998</v>
      </c>
      <c r="F19" s="44">
        <v>911450.39099999995</v>
      </c>
      <c r="G19" s="44">
        <v>1098082.23</v>
      </c>
      <c r="H19" s="44">
        <v>115708.99</v>
      </c>
      <c r="I19" s="44">
        <v>1792301.595</v>
      </c>
      <c r="J19" s="44">
        <v>5909427.2709999997</v>
      </c>
    </row>
    <row r="20" spans="1:10" ht="14" x14ac:dyDescent="0.15">
      <c r="A20" s="42" t="s">
        <v>28</v>
      </c>
      <c r="B20" s="44">
        <v>11116526.604</v>
      </c>
      <c r="C20" s="44">
        <v>439556.96399999998</v>
      </c>
      <c r="D20" s="44">
        <v>441739.815</v>
      </c>
      <c r="E20" s="49">
        <v>4059289.469</v>
      </c>
      <c r="F20" s="44">
        <v>919487.39099999995</v>
      </c>
      <c r="G20" s="44">
        <v>1114853.987</v>
      </c>
      <c r="H20" s="44">
        <v>113004.54</v>
      </c>
      <c r="I20" s="44">
        <v>1911943.55</v>
      </c>
      <c r="J20" s="44">
        <v>6175940.3569999998</v>
      </c>
    </row>
    <row r="21" spans="1:10" ht="14" x14ac:dyDescent="0.15">
      <c r="A21" s="42" t="s">
        <v>29</v>
      </c>
      <c r="B21" s="44">
        <v>10862932.039000001</v>
      </c>
      <c r="C21" s="44">
        <v>415296.99699999997</v>
      </c>
      <c r="D21" s="44">
        <v>381977.53200000001</v>
      </c>
      <c r="E21" s="49">
        <v>3974770.9640000002</v>
      </c>
      <c r="F21" s="44">
        <v>838170.89199999999</v>
      </c>
      <c r="G21" s="44">
        <v>1129675.2509999999</v>
      </c>
      <c r="H21" s="44">
        <v>111209.73</v>
      </c>
      <c r="I21" s="44">
        <v>1895715.091</v>
      </c>
      <c r="J21" s="44">
        <v>6090886.5460000001</v>
      </c>
    </row>
    <row r="22" spans="1:10" ht="14" x14ac:dyDescent="0.15">
      <c r="A22" s="42" t="s">
        <v>30</v>
      </c>
      <c r="B22" s="44">
        <v>11460068.096999999</v>
      </c>
      <c r="C22" s="44">
        <v>434107.935</v>
      </c>
      <c r="D22" s="44">
        <v>392892.86700000003</v>
      </c>
      <c r="E22" s="49">
        <v>4114336.3679999998</v>
      </c>
      <c r="F22" s="44">
        <v>852433.7</v>
      </c>
      <c r="G22" s="44">
        <v>1151849.602</v>
      </c>
      <c r="H22" s="44">
        <v>116068.81600000001</v>
      </c>
      <c r="I22" s="44">
        <v>1993984.25</v>
      </c>
      <c r="J22" s="44">
        <v>6518730.9270000001</v>
      </c>
    </row>
    <row r="23" spans="1:10" ht="14" x14ac:dyDescent="0.15">
      <c r="A23" s="42" t="s">
        <v>31</v>
      </c>
      <c r="B23" s="44">
        <v>11408200.828</v>
      </c>
      <c r="C23" s="44">
        <v>443297.62699999998</v>
      </c>
      <c r="D23" s="44">
        <v>343451.19900000002</v>
      </c>
      <c r="E23" s="49">
        <v>4296176.4749999996</v>
      </c>
      <c r="F23" s="44">
        <v>978650.223</v>
      </c>
      <c r="G23" s="44">
        <v>1189736.4509999999</v>
      </c>
      <c r="H23" s="44">
        <v>121599.564</v>
      </c>
      <c r="I23" s="44">
        <v>2006190.236</v>
      </c>
      <c r="J23" s="44">
        <v>6325275.5269999998</v>
      </c>
    </row>
    <row r="24" spans="1:10" ht="14" x14ac:dyDescent="0.15">
      <c r="A24" s="42" t="s">
        <v>32</v>
      </c>
      <c r="B24" s="44">
        <v>11887380.083000001</v>
      </c>
      <c r="C24" s="44">
        <v>468735.33299999998</v>
      </c>
      <c r="D24" s="44">
        <v>441757.07</v>
      </c>
      <c r="E24" s="49">
        <v>4338194.0449999999</v>
      </c>
      <c r="F24" s="44">
        <v>930969.02</v>
      </c>
      <c r="G24" s="44">
        <v>1187819.652</v>
      </c>
      <c r="H24" s="44">
        <v>116201.114</v>
      </c>
      <c r="I24" s="44">
        <v>2103204.2590000001</v>
      </c>
      <c r="J24" s="44">
        <v>6638693.6349999998</v>
      </c>
    </row>
    <row r="25" spans="1:10" ht="14" x14ac:dyDescent="0.15">
      <c r="A25" s="42" t="s">
        <v>33</v>
      </c>
      <c r="B25" s="44">
        <v>11827638.014</v>
      </c>
      <c r="C25" s="44">
        <v>455705.14399999997</v>
      </c>
      <c r="D25" s="44">
        <v>400472.63199999998</v>
      </c>
      <c r="E25" s="49">
        <v>4403979.216</v>
      </c>
      <c r="F25" s="44">
        <v>929798.35</v>
      </c>
      <c r="G25" s="44">
        <v>1202923.784</v>
      </c>
      <c r="H25" s="44">
        <v>110971.30100000001</v>
      </c>
      <c r="I25" s="44">
        <v>2160285.781</v>
      </c>
      <c r="J25" s="44">
        <v>6567481.0219999999</v>
      </c>
    </row>
    <row r="26" spans="1:10" ht="14" x14ac:dyDescent="0.15">
      <c r="A26" s="42" t="s">
        <v>34</v>
      </c>
      <c r="B26" s="44">
        <v>12034464.210000001</v>
      </c>
      <c r="C26" s="44">
        <v>458753.15700000001</v>
      </c>
      <c r="D26" s="44">
        <v>395869.739</v>
      </c>
      <c r="E26" s="49">
        <v>4348689.99</v>
      </c>
      <c r="F26" s="44">
        <v>890217.94099999999</v>
      </c>
      <c r="G26" s="44">
        <v>1202346.882</v>
      </c>
      <c r="H26" s="44">
        <v>115594.122</v>
      </c>
      <c r="I26" s="44">
        <v>2140531.0449999999</v>
      </c>
      <c r="J26" s="44">
        <v>6831151.3229999999</v>
      </c>
    </row>
    <row r="27" spans="1:10" ht="14" x14ac:dyDescent="0.15">
      <c r="A27" s="42" t="s">
        <v>35</v>
      </c>
      <c r="B27" s="44">
        <v>11972371.607000001</v>
      </c>
      <c r="C27" s="44">
        <v>454403.68599999999</v>
      </c>
      <c r="D27" s="44">
        <v>374599.33899999998</v>
      </c>
      <c r="E27" s="49">
        <v>4515945.534</v>
      </c>
      <c r="F27" s="44">
        <v>1053460.121</v>
      </c>
      <c r="G27" s="44">
        <v>1179036.7080000001</v>
      </c>
      <c r="H27" s="44">
        <v>122340.444</v>
      </c>
      <c r="I27" s="44">
        <v>2161108.2609999999</v>
      </c>
      <c r="J27" s="44">
        <v>6627423.0480000004</v>
      </c>
    </row>
    <row r="28" spans="1:10" ht="14" x14ac:dyDescent="0.15">
      <c r="A28" s="42" t="s">
        <v>36</v>
      </c>
      <c r="B28" s="44">
        <v>12139816.605</v>
      </c>
      <c r="C28" s="44">
        <v>467280.55800000002</v>
      </c>
      <c r="D28" s="44">
        <v>436960.38900000002</v>
      </c>
      <c r="E28" s="49">
        <v>4453752.3559999997</v>
      </c>
      <c r="F28" s="44">
        <v>979821.11699999997</v>
      </c>
      <c r="G28" s="44">
        <v>1165583.513</v>
      </c>
      <c r="H28" s="44">
        <v>118504.849</v>
      </c>
      <c r="I28" s="44">
        <v>2189842.8769999999</v>
      </c>
      <c r="J28" s="44">
        <v>6781823.3030000003</v>
      </c>
    </row>
    <row r="29" spans="1:10" ht="14" x14ac:dyDescent="0.15">
      <c r="A29" s="42" t="s">
        <v>37</v>
      </c>
      <c r="B29" s="44">
        <v>12100154.549000001</v>
      </c>
      <c r="C29" s="44">
        <v>465406.43</v>
      </c>
      <c r="D29" s="44">
        <v>441942.19300000003</v>
      </c>
      <c r="E29" s="49">
        <v>4492361.1629999997</v>
      </c>
      <c r="F29" s="44">
        <v>1009566.3909999999</v>
      </c>
      <c r="G29" s="44">
        <v>1175852.9410000001</v>
      </c>
      <c r="H29" s="44">
        <v>122936.079</v>
      </c>
      <c r="I29" s="44">
        <v>2184005.753</v>
      </c>
      <c r="J29" s="44">
        <v>6700444.7620000001</v>
      </c>
    </row>
    <row r="30" spans="1:10" ht="14" x14ac:dyDescent="0.15">
      <c r="A30" s="42" t="s">
        <v>38</v>
      </c>
      <c r="B30" s="44">
        <v>12315219.075999999</v>
      </c>
      <c r="C30" s="44">
        <v>478544.29399999999</v>
      </c>
      <c r="D30" s="44">
        <v>389870.92700000003</v>
      </c>
      <c r="E30" s="49">
        <v>4407481.07</v>
      </c>
      <c r="F30" s="44">
        <v>936662.875</v>
      </c>
      <c r="G30" s="44">
        <v>1121511.0009999999</v>
      </c>
      <c r="H30" s="44">
        <v>132823.65299999999</v>
      </c>
      <c r="I30" s="44">
        <v>2216483.5410000002</v>
      </c>
      <c r="J30" s="44">
        <v>7039322.7850000001</v>
      </c>
    </row>
    <row r="31" spans="1:10" ht="14" x14ac:dyDescent="0.15">
      <c r="A31" s="42" t="s">
        <v>39</v>
      </c>
      <c r="B31" s="44">
        <v>12325229.130000001</v>
      </c>
      <c r="C31" s="44">
        <v>479013.73200000002</v>
      </c>
      <c r="D31" s="44">
        <v>363161.19300000003</v>
      </c>
      <c r="E31" s="49">
        <v>4591794.0329999998</v>
      </c>
      <c r="F31" s="44">
        <v>1064615.2509999999</v>
      </c>
      <c r="G31" s="44">
        <v>1130672.409</v>
      </c>
      <c r="H31" s="44">
        <v>140219.48300000001</v>
      </c>
      <c r="I31" s="44">
        <v>2256286.8909999998</v>
      </c>
      <c r="J31" s="44">
        <v>6891260.1720000003</v>
      </c>
    </row>
    <row r="32" spans="1:10" ht="14" x14ac:dyDescent="0.15">
      <c r="A32" s="42" t="s">
        <v>40</v>
      </c>
      <c r="B32" s="44">
        <v>12554685.793</v>
      </c>
      <c r="C32" s="44">
        <v>491472.83500000002</v>
      </c>
      <c r="D32" s="44">
        <v>434696.06699999998</v>
      </c>
      <c r="E32" s="49">
        <v>4503163.9450000003</v>
      </c>
      <c r="F32" s="44">
        <v>1006348.252</v>
      </c>
      <c r="G32" s="44">
        <v>1118999.321</v>
      </c>
      <c r="H32" s="44">
        <v>135425.302</v>
      </c>
      <c r="I32" s="44">
        <v>2242391.071</v>
      </c>
      <c r="J32" s="44">
        <v>7125352.9450000003</v>
      </c>
    </row>
    <row r="33" spans="1:10" ht="14" x14ac:dyDescent="0.15">
      <c r="A33" s="42" t="s">
        <v>41</v>
      </c>
      <c r="B33" s="44">
        <v>12725022.062999999</v>
      </c>
      <c r="C33" s="44">
        <v>482883.85499999998</v>
      </c>
      <c r="D33" s="44">
        <v>422422.22499999998</v>
      </c>
      <c r="E33" s="49">
        <v>4679081.2960000001</v>
      </c>
      <c r="F33" s="44">
        <v>1022890.531</v>
      </c>
      <c r="G33" s="44">
        <v>1179645.889</v>
      </c>
      <c r="H33" s="44">
        <v>127504.124</v>
      </c>
      <c r="I33" s="44">
        <v>2349040.75</v>
      </c>
      <c r="J33" s="44">
        <v>7140634.6869999999</v>
      </c>
    </row>
    <row r="34" spans="1:10" ht="14" x14ac:dyDescent="0.15">
      <c r="A34" s="42" t="s">
        <v>42</v>
      </c>
      <c r="B34" s="44">
        <v>12994568.899</v>
      </c>
      <c r="C34" s="44">
        <v>483991.158</v>
      </c>
      <c r="D34" s="44">
        <v>413519.38199999998</v>
      </c>
      <c r="E34" s="49">
        <v>4638675.4450000003</v>
      </c>
      <c r="F34" s="44">
        <v>963066.65</v>
      </c>
      <c r="G34" s="44">
        <v>1192259.378</v>
      </c>
      <c r="H34" s="44">
        <v>135117.93100000001</v>
      </c>
      <c r="I34" s="44">
        <v>2348231.4849999999</v>
      </c>
      <c r="J34" s="44">
        <v>7458382.915</v>
      </c>
    </row>
    <row r="35" spans="1:10" ht="14" x14ac:dyDescent="0.15">
      <c r="A35" s="42" t="s">
        <v>43</v>
      </c>
      <c r="B35" s="44">
        <v>13008792.244000001</v>
      </c>
      <c r="C35" s="44">
        <v>508508.66</v>
      </c>
      <c r="D35" s="44">
        <v>346637.28899999999</v>
      </c>
      <c r="E35" s="49">
        <v>4859033.7139999997</v>
      </c>
      <c r="F35" s="44">
        <v>1080609.7039999999</v>
      </c>
      <c r="G35" s="44">
        <v>1201258.8999999999</v>
      </c>
      <c r="H35" s="44">
        <v>140923.91500000001</v>
      </c>
      <c r="I35" s="44">
        <v>2436241.1949999998</v>
      </c>
      <c r="J35" s="44">
        <v>7294612.5810000002</v>
      </c>
    </row>
    <row r="36" spans="1:10" ht="14" x14ac:dyDescent="0.15">
      <c r="A36" s="42" t="s">
        <v>44</v>
      </c>
      <c r="B36" s="44">
        <v>13003302.161</v>
      </c>
      <c r="C36" s="44">
        <v>478291.61099999998</v>
      </c>
      <c r="D36" s="44">
        <v>461258.86300000001</v>
      </c>
      <c r="E36" s="49">
        <v>4609216.4859999996</v>
      </c>
      <c r="F36" s="44">
        <v>970955.11399999994</v>
      </c>
      <c r="G36" s="44">
        <v>1158927.7960000001</v>
      </c>
      <c r="H36" s="44">
        <v>136975.973</v>
      </c>
      <c r="I36" s="44">
        <v>2342357.602</v>
      </c>
      <c r="J36" s="44">
        <v>7454535.2010000004</v>
      </c>
    </row>
    <row r="37" spans="1:10" ht="14" x14ac:dyDescent="0.15">
      <c r="A37" s="42" t="s">
        <v>45</v>
      </c>
      <c r="B37" s="44">
        <v>12796119.499</v>
      </c>
      <c r="C37" s="44">
        <v>503815.049</v>
      </c>
      <c r="D37" s="44">
        <v>408857.24599999998</v>
      </c>
      <c r="E37" s="49">
        <v>4639267.1880000001</v>
      </c>
      <c r="F37" s="44">
        <v>926599.86199999996</v>
      </c>
      <c r="G37" s="44">
        <v>1223118.4639999999</v>
      </c>
      <c r="H37" s="44">
        <v>132560.236</v>
      </c>
      <c r="I37" s="44">
        <v>2356988.6260000002</v>
      </c>
      <c r="J37" s="44">
        <v>7244180.0159999998</v>
      </c>
    </row>
    <row r="38" spans="1:10" ht="14" x14ac:dyDescent="0.15">
      <c r="A38" s="42" t="s">
        <v>46</v>
      </c>
      <c r="B38" s="44">
        <v>12967530.185000001</v>
      </c>
      <c r="C38" s="44">
        <v>500219.34</v>
      </c>
      <c r="D38" s="44">
        <v>443463.64500000002</v>
      </c>
      <c r="E38" s="49">
        <v>4490483.148</v>
      </c>
      <c r="F38" s="44">
        <v>855669.78899999999</v>
      </c>
      <c r="G38" s="44">
        <v>1189798.18</v>
      </c>
      <c r="H38" s="44">
        <v>141842.71100000001</v>
      </c>
      <c r="I38" s="44">
        <v>2303172.4679999999</v>
      </c>
      <c r="J38" s="44">
        <v>7533364.051</v>
      </c>
    </row>
    <row r="39" spans="1:10" ht="14" x14ac:dyDescent="0.15">
      <c r="A39" s="42" t="s">
        <v>47</v>
      </c>
      <c r="B39" s="44">
        <v>12857408.646</v>
      </c>
      <c r="C39" s="44">
        <v>491740.59100000001</v>
      </c>
      <c r="D39" s="44">
        <v>381685.67</v>
      </c>
      <c r="E39" s="49">
        <v>4712173.8909999998</v>
      </c>
      <c r="F39" s="44">
        <v>1025911.598</v>
      </c>
      <c r="G39" s="44">
        <v>1236964.2660000001</v>
      </c>
      <c r="H39" s="44">
        <v>149130.28099999999</v>
      </c>
      <c r="I39" s="44">
        <v>2300167.7459999998</v>
      </c>
      <c r="J39" s="44">
        <v>7271808.4929999998</v>
      </c>
    </row>
    <row r="40" spans="1:10" ht="14" x14ac:dyDescent="0.15">
      <c r="A40" s="42" t="s">
        <v>48</v>
      </c>
      <c r="B40" s="44">
        <v>12901429.210000001</v>
      </c>
      <c r="C40" s="44">
        <v>474788.12400000001</v>
      </c>
      <c r="D40" s="44">
        <v>497817.12599999999</v>
      </c>
      <c r="E40" s="49">
        <v>4533894.9040000001</v>
      </c>
      <c r="F40" s="44">
        <v>920122.00699999998</v>
      </c>
      <c r="G40" s="44">
        <v>1221179.345</v>
      </c>
      <c r="H40" s="44">
        <v>145081.28400000001</v>
      </c>
      <c r="I40" s="44">
        <v>2247512.2680000002</v>
      </c>
      <c r="J40" s="44">
        <v>7394929.0559999999</v>
      </c>
    </row>
    <row r="41" spans="1:10" ht="14" x14ac:dyDescent="0.15">
      <c r="A41" s="42" t="s">
        <v>49</v>
      </c>
      <c r="B41" s="44">
        <v>12415541.447000001</v>
      </c>
      <c r="C41" s="44">
        <v>476020.185</v>
      </c>
      <c r="D41" s="44">
        <v>419345.272</v>
      </c>
      <c r="E41" s="49">
        <v>4399845.3470000001</v>
      </c>
      <c r="F41" s="44">
        <v>866289.43500000006</v>
      </c>
      <c r="G41" s="44">
        <v>1216362.3089999999</v>
      </c>
      <c r="H41" s="44">
        <v>132392.47500000001</v>
      </c>
      <c r="I41" s="44">
        <v>2184801.128</v>
      </c>
      <c r="J41" s="44">
        <v>7120330.6430000002</v>
      </c>
    </row>
    <row r="42" spans="1:10" ht="14" x14ac:dyDescent="0.15">
      <c r="A42" s="42" t="s">
        <v>50</v>
      </c>
      <c r="B42" s="44">
        <v>13112362.762</v>
      </c>
      <c r="C42" s="44">
        <v>503406.87699999998</v>
      </c>
      <c r="D42" s="44">
        <v>438028.12599999999</v>
      </c>
      <c r="E42" s="49">
        <v>4508189.4019999998</v>
      </c>
      <c r="F42" s="44">
        <v>871943.06900000002</v>
      </c>
      <c r="G42" s="44">
        <v>1220777.375</v>
      </c>
      <c r="H42" s="44">
        <v>143399.71100000001</v>
      </c>
      <c r="I42" s="44">
        <v>2272069.247</v>
      </c>
      <c r="J42" s="44">
        <v>7662738.3569999998</v>
      </c>
    </row>
    <row r="43" spans="1:10" ht="14" x14ac:dyDescent="0.15">
      <c r="A43" s="42" t="s">
        <v>51</v>
      </c>
      <c r="B43" s="44">
        <v>12889950.083000001</v>
      </c>
      <c r="C43" s="44">
        <v>501488.071</v>
      </c>
      <c r="D43" s="44">
        <v>378747.26799999998</v>
      </c>
      <c r="E43" s="49">
        <v>4626349.8660000004</v>
      </c>
      <c r="F43" s="44">
        <v>983873.66200000001</v>
      </c>
      <c r="G43" s="44">
        <v>1227796.6470000001</v>
      </c>
      <c r="H43" s="44">
        <v>148994.98000000001</v>
      </c>
      <c r="I43" s="44">
        <v>2265684.577</v>
      </c>
      <c r="J43" s="44">
        <v>7383364.8770000003</v>
      </c>
    </row>
    <row r="44" spans="1:10" ht="14" x14ac:dyDescent="0.15">
      <c r="A44" s="42" t="s">
        <v>52</v>
      </c>
      <c r="B44" s="44">
        <v>13084104.380000001</v>
      </c>
      <c r="C44" s="44">
        <v>502351.61</v>
      </c>
      <c r="D44" s="44">
        <v>480003.538</v>
      </c>
      <c r="E44" s="49">
        <v>4565219.017</v>
      </c>
      <c r="F44" s="44">
        <v>925562.22100000002</v>
      </c>
      <c r="G44" s="44">
        <v>1233561.8459999999</v>
      </c>
      <c r="H44" s="44">
        <v>141929.63699999999</v>
      </c>
      <c r="I44" s="44">
        <v>2264165.3119999999</v>
      </c>
      <c r="J44" s="44">
        <v>7536530.2149999999</v>
      </c>
    </row>
    <row r="45" spans="1:10" ht="14" x14ac:dyDescent="0.15">
      <c r="A45" s="42" t="s">
        <v>53</v>
      </c>
      <c r="B45" s="44">
        <v>12803323.689999999</v>
      </c>
      <c r="C45" s="44">
        <v>478501.13900000002</v>
      </c>
      <c r="D45" s="44">
        <v>434335.97499999998</v>
      </c>
      <c r="E45" s="49">
        <v>4545572.6940000001</v>
      </c>
      <c r="F45" s="44">
        <v>949604.00800000003</v>
      </c>
      <c r="G45" s="44">
        <v>1267799.6810000001</v>
      </c>
      <c r="H45" s="44">
        <v>139073.28700000001</v>
      </c>
      <c r="I45" s="44">
        <v>2189095.7179999999</v>
      </c>
      <c r="J45" s="44">
        <v>7344913.8810000001</v>
      </c>
    </row>
    <row r="46" spans="1:10" ht="14" x14ac:dyDescent="0.15">
      <c r="A46" s="42" t="s">
        <v>54</v>
      </c>
      <c r="B46" s="44">
        <v>13182930.047</v>
      </c>
      <c r="C46" s="44">
        <v>506687.29300000001</v>
      </c>
      <c r="D46" s="44">
        <v>453703.14600000001</v>
      </c>
      <c r="E46" s="49">
        <v>4560262.2290000003</v>
      </c>
      <c r="F46" s="44">
        <v>909168.89</v>
      </c>
      <c r="G46" s="44">
        <v>1269459.7109999999</v>
      </c>
      <c r="H46" s="44">
        <v>147844.70000000001</v>
      </c>
      <c r="I46" s="44">
        <v>2233788.9279999998</v>
      </c>
      <c r="J46" s="44">
        <v>7662277.3789999997</v>
      </c>
    </row>
    <row r="47" spans="1:10" ht="14" x14ac:dyDescent="0.15">
      <c r="A47" s="42" t="s">
        <v>55</v>
      </c>
      <c r="B47" s="44">
        <v>12954912.939999999</v>
      </c>
      <c r="C47" s="44">
        <v>508065.114</v>
      </c>
      <c r="D47" s="44">
        <v>393341.495</v>
      </c>
      <c r="E47" s="49">
        <v>4671153.8729999997</v>
      </c>
      <c r="F47" s="44">
        <v>977188.06599999999</v>
      </c>
      <c r="G47" s="44">
        <v>1297388.3189999999</v>
      </c>
      <c r="H47" s="44">
        <v>154226.69500000001</v>
      </c>
      <c r="I47" s="44">
        <v>2242350.7919999999</v>
      </c>
      <c r="J47" s="44">
        <v>7382352.4589999998</v>
      </c>
    </row>
    <row r="48" spans="1:10" ht="14" x14ac:dyDescent="0.15">
      <c r="A48" s="42" t="s">
        <v>56</v>
      </c>
      <c r="B48" s="44">
        <v>13305707.408</v>
      </c>
      <c r="C48" s="44">
        <v>517199.85800000001</v>
      </c>
      <c r="D48" s="44">
        <v>500491.52500000002</v>
      </c>
      <c r="E48" s="49">
        <v>4641100.148</v>
      </c>
      <c r="F48" s="44">
        <v>931333.67599999998</v>
      </c>
      <c r="G48" s="44">
        <v>1301849.237</v>
      </c>
      <c r="H48" s="44">
        <v>146848.886</v>
      </c>
      <c r="I48" s="44">
        <v>2261068.35</v>
      </c>
      <c r="J48" s="44">
        <v>7646915.8770000003</v>
      </c>
    </row>
    <row r="49" spans="1:10" ht="14" x14ac:dyDescent="0.15">
      <c r="A49" s="42" t="s">
        <v>57</v>
      </c>
      <c r="B49" s="44">
        <v>13252629.581</v>
      </c>
      <c r="C49" s="44">
        <v>502742.87099999998</v>
      </c>
      <c r="D49" s="44">
        <v>464247.17700000003</v>
      </c>
      <c r="E49" s="49">
        <v>4726021.7079999996</v>
      </c>
      <c r="F49" s="44">
        <v>1013529.85</v>
      </c>
      <c r="G49" s="44">
        <v>1309310.68</v>
      </c>
      <c r="H49" s="44">
        <v>154917.28</v>
      </c>
      <c r="I49" s="44">
        <v>2248263.8969999999</v>
      </c>
      <c r="J49" s="44">
        <v>7559617.8260000004</v>
      </c>
    </row>
    <row r="50" spans="1:10" ht="14" x14ac:dyDescent="0.15">
      <c r="A50" s="42" t="s">
        <v>58</v>
      </c>
      <c r="B50" s="44">
        <v>13732336</v>
      </c>
      <c r="C50" s="44">
        <v>531489.00699999998</v>
      </c>
      <c r="D50" s="44">
        <v>457607.51</v>
      </c>
      <c r="E50" s="49">
        <v>4765953.108</v>
      </c>
      <c r="F50" s="44">
        <v>987534.20700000005</v>
      </c>
      <c r="G50" s="44">
        <v>1312618.3089999999</v>
      </c>
      <c r="H50" s="44">
        <v>163483.579</v>
      </c>
      <c r="I50" s="44">
        <v>2302317.0120000001</v>
      </c>
      <c r="J50" s="44">
        <v>7977286.3739999998</v>
      </c>
    </row>
    <row r="51" spans="1:10" ht="14" x14ac:dyDescent="0.15">
      <c r="A51" s="42" t="s">
        <v>59</v>
      </c>
      <c r="B51" s="44">
        <v>13438260.097999999</v>
      </c>
      <c r="C51" s="44">
        <v>530276.71200000006</v>
      </c>
      <c r="D51" s="44">
        <v>379136.82699999999</v>
      </c>
      <c r="E51" s="49">
        <v>4823286.1030000001</v>
      </c>
      <c r="F51" s="44">
        <v>1021506.623</v>
      </c>
      <c r="G51" s="44">
        <v>1300502.0490000001</v>
      </c>
      <c r="H51" s="44">
        <v>172440.47099999999</v>
      </c>
      <c r="I51" s="44">
        <v>2328836.96</v>
      </c>
      <c r="J51" s="44">
        <v>7705560.4560000002</v>
      </c>
    </row>
    <row r="52" spans="1:10" ht="14" x14ac:dyDescent="0.15">
      <c r="A52" s="42" t="s">
        <v>60</v>
      </c>
      <c r="B52" s="44">
        <v>13872034.549000001</v>
      </c>
      <c r="C52" s="44">
        <v>528002.86199999996</v>
      </c>
      <c r="D52" s="44">
        <v>522891.13400000002</v>
      </c>
      <c r="E52" s="49">
        <v>4812481.8739999998</v>
      </c>
      <c r="F52" s="44">
        <v>1005857.372</v>
      </c>
      <c r="G52" s="44">
        <v>1296591.7339999999</v>
      </c>
      <c r="H52" s="44">
        <v>164174.64199999999</v>
      </c>
      <c r="I52" s="44">
        <v>2345858.1260000002</v>
      </c>
      <c r="J52" s="44">
        <v>8008658.6799999997</v>
      </c>
    </row>
    <row r="53" spans="1:10" ht="14" x14ac:dyDescent="0.15">
      <c r="A53" s="42" t="s">
        <v>61</v>
      </c>
      <c r="B53" s="44">
        <v>13354787.873</v>
      </c>
      <c r="C53" s="44">
        <v>517695.97100000002</v>
      </c>
      <c r="D53" s="44">
        <v>434627.717</v>
      </c>
      <c r="E53" s="49">
        <v>4744525.483</v>
      </c>
      <c r="F53" s="44">
        <v>1031501.8959999999</v>
      </c>
      <c r="G53" s="44">
        <v>1290207.584</v>
      </c>
      <c r="H53" s="44">
        <v>166644.758</v>
      </c>
      <c r="I53" s="44">
        <v>2256171.2450000001</v>
      </c>
      <c r="J53" s="44">
        <v>7657938.7019999996</v>
      </c>
    </row>
    <row r="54" spans="1:10" ht="14" x14ac:dyDescent="0.15">
      <c r="A54" s="42" t="s">
        <v>62</v>
      </c>
      <c r="B54" s="44">
        <v>14104833.946</v>
      </c>
      <c r="C54" s="44">
        <v>550407.59199999995</v>
      </c>
      <c r="D54" s="44">
        <v>433367.75</v>
      </c>
      <c r="E54" s="49">
        <v>4922286.3679999998</v>
      </c>
      <c r="F54" s="44">
        <v>1024490.279</v>
      </c>
      <c r="G54" s="44">
        <v>1339289.9080000001</v>
      </c>
      <c r="H54" s="44">
        <v>179306.12400000001</v>
      </c>
      <c r="I54" s="44">
        <v>2379200.057</v>
      </c>
      <c r="J54" s="44">
        <v>8198772.2359999996</v>
      </c>
    </row>
    <row r="55" spans="1:10" ht="14" x14ac:dyDescent="0.15">
      <c r="A55" s="42" t="s">
        <v>63</v>
      </c>
      <c r="B55" s="44">
        <v>13782144.436000001</v>
      </c>
      <c r="C55" s="44">
        <v>541645.33799999999</v>
      </c>
      <c r="D55" s="44">
        <v>396089.28</v>
      </c>
      <c r="E55" s="49">
        <v>4887200.2460000003</v>
      </c>
      <c r="F55" s="44">
        <v>1047075.87</v>
      </c>
      <c r="G55" s="44">
        <v>1293253.78</v>
      </c>
      <c r="H55" s="44">
        <v>187455.288</v>
      </c>
      <c r="I55" s="44">
        <v>2359415.307</v>
      </c>
      <c r="J55" s="44">
        <v>7957209.5719999997</v>
      </c>
    </row>
    <row r="56" spans="1:10" ht="14" x14ac:dyDescent="0.15">
      <c r="A56" s="42" t="s">
        <v>64</v>
      </c>
      <c r="B56" s="44">
        <v>14306523.823999999</v>
      </c>
      <c r="C56" s="44">
        <v>547653.69099999999</v>
      </c>
      <c r="D56" s="44">
        <v>493309.989</v>
      </c>
      <c r="E56" s="49">
        <v>4985028.0149999997</v>
      </c>
      <c r="F56" s="44">
        <v>1069681.9709999999</v>
      </c>
      <c r="G56" s="44">
        <v>1307854.676</v>
      </c>
      <c r="H56" s="44">
        <v>176682.99799999999</v>
      </c>
      <c r="I56" s="44">
        <v>2430808.3709999998</v>
      </c>
      <c r="J56" s="44">
        <v>8280532.1299999999</v>
      </c>
    </row>
    <row r="57" spans="1:10" ht="14" x14ac:dyDescent="0.15">
      <c r="A57" s="42" t="s">
        <v>65</v>
      </c>
      <c r="B57" s="44">
        <v>14107960.023</v>
      </c>
      <c r="C57" s="44">
        <v>557034.35600000003</v>
      </c>
      <c r="D57" s="44">
        <v>451479.288</v>
      </c>
      <c r="E57" s="49">
        <v>5001067.426</v>
      </c>
      <c r="F57" s="44">
        <v>1088796.6170000001</v>
      </c>
      <c r="G57" s="44">
        <v>1313558.7609999999</v>
      </c>
      <c r="H57" s="44">
        <v>181721.465</v>
      </c>
      <c r="I57" s="44">
        <v>2416990.5819999999</v>
      </c>
      <c r="J57" s="44">
        <v>8098378.9529999997</v>
      </c>
    </row>
    <row r="58" spans="1:10" ht="14" x14ac:dyDescent="0.15">
      <c r="A58" s="42" t="s">
        <v>66</v>
      </c>
      <c r="B58" s="44">
        <v>14700503.914999999</v>
      </c>
      <c r="C58" s="44">
        <v>589660.20700000005</v>
      </c>
      <c r="D58" s="44">
        <v>474684.484</v>
      </c>
      <c r="E58" s="49">
        <v>5091626.8820000002</v>
      </c>
      <c r="F58" s="44">
        <v>1099304.7749999999</v>
      </c>
      <c r="G58" s="44">
        <v>1305005.42</v>
      </c>
      <c r="H58" s="44">
        <v>197972.321</v>
      </c>
      <c r="I58" s="44">
        <v>2489344.3659999999</v>
      </c>
      <c r="J58" s="44">
        <v>8544532.3430000003</v>
      </c>
    </row>
    <row r="59" spans="1:10" ht="14" x14ac:dyDescent="0.15">
      <c r="A59" s="42" t="s">
        <v>67</v>
      </c>
      <c r="B59" s="44">
        <v>14435867.706</v>
      </c>
      <c r="C59" s="44">
        <v>583737.60800000001</v>
      </c>
      <c r="D59" s="44">
        <v>390257.06</v>
      </c>
      <c r="E59" s="49">
        <v>5153343.125</v>
      </c>
      <c r="F59" s="44">
        <v>1171081.0560000001</v>
      </c>
      <c r="G59" s="44">
        <v>1285550.3970000001</v>
      </c>
      <c r="H59" s="44">
        <v>212139.93</v>
      </c>
      <c r="I59" s="44">
        <v>2484571.7420000001</v>
      </c>
      <c r="J59" s="44">
        <v>8308529.9129999997</v>
      </c>
    </row>
    <row r="60" spans="1:10" ht="14" x14ac:dyDescent="0.15">
      <c r="A60" s="42" t="s">
        <v>68</v>
      </c>
      <c r="B60" s="44">
        <v>14800897.344000001</v>
      </c>
      <c r="C60" s="44">
        <v>589261.82499999995</v>
      </c>
      <c r="D60" s="44">
        <v>551322.74699999997</v>
      </c>
      <c r="E60" s="49">
        <v>5099881.8480000002</v>
      </c>
      <c r="F60" s="44">
        <v>1172658.304</v>
      </c>
      <c r="G60" s="44">
        <v>1251362.4380000001</v>
      </c>
      <c r="H60" s="44">
        <v>201333.24299999999</v>
      </c>
      <c r="I60" s="44">
        <v>2474527.8620000002</v>
      </c>
      <c r="J60" s="44">
        <v>8560430.9240000006</v>
      </c>
    </row>
    <row r="61" spans="1:10" ht="14" x14ac:dyDescent="0.15">
      <c r="A61" s="42" t="s">
        <v>69</v>
      </c>
      <c r="B61" s="44">
        <v>14393727.372</v>
      </c>
      <c r="C61" s="44">
        <v>568981.875</v>
      </c>
      <c r="D61" s="44">
        <v>470659.97100000002</v>
      </c>
      <c r="E61" s="49">
        <v>5074114.4060000004</v>
      </c>
      <c r="F61" s="44">
        <v>1145303.0589999999</v>
      </c>
      <c r="G61" s="44">
        <v>1275803.2609999999</v>
      </c>
      <c r="H61" s="44">
        <v>197498.94200000001</v>
      </c>
      <c r="I61" s="44">
        <v>2455509.1439999999</v>
      </c>
      <c r="J61" s="44">
        <v>8279971.1189999999</v>
      </c>
    </row>
    <row r="62" spans="1:10" ht="14" x14ac:dyDescent="0.15">
      <c r="A62" s="42" t="s">
        <v>70</v>
      </c>
      <c r="B62" s="44">
        <v>14993339.387</v>
      </c>
      <c r="C62" s="44">
        <v>601369.21100000001</v>
      </c>
      <c r="D62" s="44">
        <v>502518.26199999999</v>
      </c>
      <c r="E62" s="49">
        <v>5137437.0480000004</v>
      </c>
      <c r="F62" s="44">
        <v>1124050.2420000001</v>
      </c>
      <c r="G62" s="44">
        <v>1285819.9580000001</v>
      </c>
      <c r="H62" s="44">
        <v>209424.29800000001</v>
      </c>
      <c r="I62" s="44">
        <v>2518142.5499999998</v>
      </c>
      <c r="J62" s="44">
        <v>8752014.8660000004</v>
      </c>
    </row>
    <row r="63" spans="1:10" ht="14" x14ac:dyDescent="0.15">
      <c r="A63" s="42" t="s">
        <v>71</v>
      </c>
      <c r="B63" s="44">
        <v>14783298.234999999</v>
      </c>
      <c r="C63" s="44">
        <v>599747.005</v>
      </c>
      <c r="D63" s="44">
        <v>409410.46899999998</v>
      </c>
      <c r="E63" s="49">
        <v>5163809.1540000001</v>
      </c>
      <c r="F63" s="44">
        <v>1199979.243</v>
      </c>
      <c r="G63" s="44">
        <v>1243136.6969999999</v>
      </c>
      <c r="H63" s="44">
        <v>222569.95</v>
      </c>
      <c r="I63" s="44">
        <v>2498123.2629999998</v>
      </c>
      <c r="J63" s="44">
        <v>8610331.6079999991</v>
      </c>
    </row>
    <row r="64" spans="1:10" ht="14" x14ac:dyDescent="0.15">
      <c r="A64" s="42" t="s">
        <v>72</v>
      </c>
      <c r="B64" s="44">
        <v>15204938.905999999</v>
      </c>
      <c r="C64" s="44">
        <v>587348.85400000005</v>
      </c>
      <c r="D64" s="44">
        <v>564140.19799999997</v>
      </c>
      <c r="E64" s="49">
        <v>5159070.9720000001</v>
      </c>
      <c r="F64" s="44">
        <v>1272752.2479999999</v>
      </c>
      <c r="G64" s="44">
        <v>1221547.4280000001</v>
      </c>
      <c r="H64" s="44">
        <v>211389.073</v>
      </c>
      <c r="I64" s="44">
        <v>2453382.2220000001</v>
      </c>
      <c r="J64" s="44">
        <v>8894378.8829999994</v>
      </c>
    </row>
    <row r="65" spans="1:10" ht="14" x14ac:dyDescent="0.15">
      <c r="A65" s="42" t="s">
        <v>73</v>
      </c>
      <c r="B65" s="44">
        <v>14563428.382999999</v>
      </c>
      <c r="C65" s="44">
        <v>583764.11300000001</v>
      </c>
      <c r="D65" s="44">
        <v>455913.80800000002</v>
      </c>
      <c r="E65" s="49">
        <v>5057545.1809999999</v>
      </c>
      <c r="F65" s="44">
        <v>1203590.628</v>
      </c>
      <c r="G65" s="44">
        <v>1221618.547</v>
      </c>
      <c r="H65" s="44">
        <v>204455.663</v>
      </c>
      <c r="I65" s="44">
        <v>2427880.3429999999</v>
      </c>
      <c r="J65" s="44">
        <v>8466205.2819999997</v>
      </c>
    </row>
    <row r="66" spans="1:10" ht="14" x14ac:dyDescent="0.15">
      <c r="A66" s="42" t="s">
        <v>74</v>
      </c>
      <c r="B66" s="44">
        <v>15386334.051999999</v>
      </c>
      <c r="C66" s="44">
        <v>630815.34600000002</v>
      </c>
      <c r="D66" s="44">
        <v>512042.75</v>
      </c>
      <c r="E66" s="49">
        <v>5169344.2450000001</v>
      </c>
      <c r="F66" s="44">
        <v>1240163.084</v>
      </c>
      <c r="G66" s="44">
        <v>1189154.8130000001</v>
      </c>
      <c r="H66" s="44">
        <v>215140.242</v>
      </c>
      <c r="I66" s="44">
        <v>2524886.1060000001</v>
      </c>
      <c r="J66" s="44">
        <v>9074131.7109999992</v>
      </c>
    </row>
    <row r="67" spans="1:10" ht="14" x14ac:dyDescent="0.15">
      <c r="A67" s="42" t="s">
        <v>75</v>
      </c>
      <c r="B67" s="44">
        <v>14979494.721000001</v>
      </c>
      <c r="C67" s="44">
        <v>619585.75800000003</v>
      </c>
      <c r="D67" s="44">
        <v>401706.69500000001</v>
      </c>
      <c r="E67" s="49">
        <v>5091513.38</v>
      </c>
      <c r="F67" s="44">
        <v>1231630.49</v>
      </c>
      <c r="G67" s="44">
        <v>1177476.3500000001</v>
      </c>
      <c r="H67" s="44">
        <v>222349.80900000001</v>
      </c>
      <c r="I67" s="44">
        <v>2460056.7319999998</v>
      </c>
      <c r="J67" s="44">
        <v>8866688.8880000003</v>
      </c>
    </row>
    <row r="68" spans="1:10" ht="14" x14ac:dyDescent="0.15">
      <c r="A68" s="42" t="s">
        <v>76</v>
      </c>
      <c r="B68" s="44">
        <v>15125053.568</v>
      </c>
      <c r="C68" s="44">
        <v>609119.00300000003</v>
      </c>
      <c r="D68" s="44">
        <v>576196.603</v>
      </c>
      <c r="E68" s="49">
        <v>5000531.45</v>
      </c>
      <c r="F68" s="44">
        <v>1241703.622</v>
      </c>
      <c r="G68" s="44">
        <v>1177761.23</v>
      </c>
      <c r="H68" s="44">
        <v>204983.31400000001</v>
      </c>
      <c r="I68" s="44">
        <v>2376083.2829999998</v>
      </c>
      <c r="J68" s="44">
        <v>8939206.5109999999</v>
      </c>
    </row>
    <row r="69" spans="1:10" ht="14" x14ac:dyDescent="0.15">
      <c r="A69" s="42" t="s">
        <v>77</v>
      </c>
      <c r="B69" s="44">
        <v>13752148.808</v>
      </c>
      <c r="C69" s="44">
        <v>544393.53399999999</v>
      </c>
      <c r="D69" s="44">
        <v>450979.11599999998</v>
      </c>
      <c r="E69" s="49">
        <v>4607884.057</v>
      </c>
      <c r="F69" s="44">
        <v>1130590.209</v>
      </c>
      <c r="G69" s="44">
        <v>1153502.8870000001</v>
      </c>
      <c r="H69" s="44">
        <v>199788.96</v>
      </c>
      <c r="I69" s="44">
        <v>2124002.0010000002</v>
      </c>
      <c r="J69" s="44">
        <v>8148892.1009999998</v>
      </c>
    </row>
    <row r="70" spans="1:10" ht="14" x14ac:dyDescent="0.15">
      <c r="A70" s="42" t="s">
        <v>78</v>
      </c>
      <c r="B70" s="44">
        <v>14012937.562000001</v>
      </c>
      <c r="C70" s="44">
        <v>547809.245</v>
      </c>
      <c r="D70" s="44">
        <v>504523.37900000002</v>
      </c>
      <c r="E70" s="49">
        <v>4618873.18</v>
      </c>
      <c r="F70" s="44">
        <v>1148456.5330000001</v>
      </c>
      <c r="G70" s="44">
        <v>1136859.132</v>
      </c>
      <c r="H70" s="44">
        <v>214189.807</v>
      </c>
      <c r="I70" s="44">
        <v>2119367.7080000001</v>
      </c>
      <c r="J70" s="44">
        <v>8341731.7580000004</v>
      </c>
    </row>
    <row r="71" spans="1:10" ht="14" x14ac:dyDescent="0.15">
      <c r="A71" s="42" t="s">
        <v>79</v>
      </c>
      <c r="B71" s="44">
        <v>14231941.453</v>
      </c>
      <c r="C71" s="44">
        <v>584418.53899999999</v>
      </c>
      <c r="D71" s="44">
        <v>397485.70400000003</v>
      </c>
      <c r="E71" s="49">
        <v>4740761.659</v>
      </c>
      <c r="F71" s="44">
        <v>1170801.318</v>
      </c>
      <c r="G71" s="44">
        <v>1117531.0330000001</v>
      </c>
      <c r="H71" s="44">
        <v>229958.50599999999</v>
      </c>
      <c r="I71" s="44">
        <v>2222470.8020000001</v>
      </c>
      <c r="J71" s="44">
        <v>8509275.5510000009</v>
      </c>
    </row>
    <row r="72" spans="1:10" ht="14" x14ac:dyDescent="0.15">
      <c r="A72" s="42" t="s">
        <v>80</v>
      </c>
      <c r="B72" s="44">
        <v>14882965.693</v>
      </c>
      <c r="C72" s="44">
        <v>609184.28599999996</v>
      </c>
      <c r="D72" s="44">
        <v>551636.245</v>
      </c>
      <c r="E72" s="49">
        <v>4832427.7479999997</v>
      </c>
      <c r="F72" s="44">
        <v>1168853.084</v>
      </c>
      <c r="G72" s="44">
        <v>1117660.139</v>
      </c>
      <c r="H72" s="44">
        <v>214845.44</v>
      </c>
      <c r="I72" s="44">
        <v>2331069.085</v>
      </c>
      <c r="J72" s="44">
        <v>8889717.4140000008</v>
      </c>
    </row>
    <row r="73" spans="1:10" ht="14" x14ac:dyDescent="0.15">
      <c r="A73" s="42" t="s">
        <v>81</v>
      </c>
      <c r="B73" s="44">
        <v>14371721.489</v>
      </c>
      <c r="C73" s="44">
        <v>564548.73699999996</v>
      </c>
      <c r="D73" s="44">
        <v>442771.027</v>
      </c>
      <c r="E73" s="49">
        <v>4813774.4919999996</v>
      </c>
      <c r="F73" s="44">
        <v>1153327.2860000001</v>
      </c>
      <c r="G73" s="44">
        <v>1151503.7180000001</v>
      </c>
      <c r="H73" s="44">
        <v>207577.709</v>
      </c>
      <c r="I73" s="44">
        <v>2301365.7790000001</v>
      </c>
      <c r="J73" s="44">
        <v>8550627.2329999991</v>
      </c>
    </row>
    <row r="74" spans="1:10" ht="14" x14ac:dyDescent="0.15">
      <c r="A74" s="42" t="s">
        <v>82</v>
      </c>
      <c r="B74" s="44">
        <v>14998399.347999999</v>
      </c>
      <c r="C74" s="44">
        <v>598643.30099999998</v>
      </c>
      <c r="D74" s="44">
        <v>533487.67599999998</v>
      </c>
      <c r="E74" s="49">
        <v>4926459.92</v>
      </c>
      <c r="F74" s="44">
        <v>1137949.602</v>
      </c>
      <c r="G74" s="44">
        <v>1159259.977</v>
      </c>
      <c r="H74" s="44">
        <v>223987.34400000001</v>
      </c>
      <c r="I74" s="44">
        <v>2405262.997</v>
      </c>
      <c r="J74" s="44">
        <v>8939808.4519999996</v>
      </c>
    </row>
    <row r="75" spans="1:10" ht="14" x14ac:dyDescent="0.15">
      <c r="A75" s="42" t="s">
        <v>83</v>
      </c>
      <c r="B75" s="44">
        <v>14921452.799000001</v>
      </c>
      <c r="C75" s="44">
        <v>603916.27899999998</v>
      </c>
      <c r="D75" s="44">
        <v>420307.46100000001</v>
      </c>
      <c r="E75" s="49">
        <v>4941622.199</v>
      </c>
      <c r="F75" s="44">
        <v>1142255.8</v>
      </c>
      <c r="G75" s="44">
        <v>1137515.986</v>
      </c>
      <c r="H75" s="44">
        <v>241312.217</v>
      </c>
      <c r="I75" s="44">
        <v>2420538.196</v>
      </c>
      <c r="J75" s="44">
        <v>8955606.8589999992</v>
      </c>
    </row>
    <row r="76" spans="1:10" ht="14" x14ac:dyDescent="0.15">
      <c r="A76" s="42" t="s">
        <v>84</v>
      </c>
      <c r="B76" s="44">
        <v>15499605.148</v>
      </c>
      <c r="C76" s="44">
        <v>614467.80700000003</v>
      </c>
      <c r="D76" s="44">
        <v>555549.96</v>
      </c>
      <c r="E76" s="49">
        <v>4970880.3090000004</v>
      </c>
      <c r="F76" s="44">
        <v>1185691.1680000001</v>
      </c>
      <c r="G76" s="44">
        <v>1124823.5549999999</v>
      </c>
      <c r="H76" s="44">
        <v>224507.34700000001</v>
      </c>
      <c r="I76" s="44">
        <v>2435858.2400000002</v>
      </c>
      <c r="J76" s="44">
        <v>9358707.0720000006</v>
      </c>
    </row>
    <row r="77" spans="1:10" ht="14" x14ac:dyDescent="0.15">
      <c r="A77" s="42" t="s">
        <v>85</v>
      </c>
      <c r="B77" s="44">
        <v>14902733.117000001</v>
      </c>
      <c r="C77" s="44">
        <v>589760.54</v>
      </c>
      <c r="D77" s="44">
        <v>439332.49699999997</v>
      </c>
      <c r="E77" s="49">
        <v>4888592.1490000002</v>
      </c>
      <c r="F77" s="44">
        <v>1110351.5490000001</v>
      </c>
      <c r="G77" s="44">
        <v>1145091.1680000001</v>
      </c>
      <c r="H77" s="44">
        <v>223696.21100000001</v>
      </c>
      <c r="I77" s="44">
        <v>2409453.2200000002</v>
      </c>
      <c r="J77" s="44">
        <v>8985047.9309999999</v>
      </c>
    </row>
    <row r="78" spans="1:10" ht="14" x14ac:dyDescent="0.15">
      <c r="A78" s="42" t="s">
        <v>86</v>
      </c>
      <c r="B78" s="44">
        <v>15413046.441</v>
      </c>
      <c r="C78" s="44">
        <v>616867.92500000005</v>
      </c>
      <c r="D78" s="44">
        <v>466688.663</v>
      </c>
      <c r="E78" s="49">
        <v>5022410.4060000004</v>
      </c>
      <c r="F78" s="44">
        <v>1179350.3</v>
      </c>
      <c r="G78" s="44">
        <v>1152158.031</v>
      </c>
      <c r="H78" s="44">
        <v>240578.66200000001</v>
      </c>
      <c r="I78" s="44">
        <v>2450323.4130000002</v>
      </c>
      <c r="J78" s="44">
        <v>9307079.4470000006</v>
      </c>
    </row>
    <row r="79" spans="1:10" ht="14" x14ac:dyDescent="0.15">
      <c r="A79" s="42" t="s">
        <v>87</v>
      </c>
      <c r="B79" s="44">
        <v>15526015.333000001</v>
      </c>
      <c r="C79" s="44">
        <v>624806.20499999996</v>
      </c>
      <c r="D79" s="44">
        <v>421549.37099999998</v>
      </c>
      <c r="E79" s="49">
        <v>5081998.5290000001</v>
      </c>
      <c r="F79" s="44">
        <v>1216558.8</v>
      </c>
      <c r="G79" s="44">
        <v>1135658.0930000001</v>
      </c>
      <c r="H79" s="44">
        <v>252292.155</v>
      </c>
      <c r="I79" s="44">
        <v>2477489.4810000001</v>
      </c>
      <c r="J79" s="44">
        <v>9397661.2280000001</v>
      </c>
    </row>
    <row r="80" spans="1:10" ht="14" x14ac:dyDescent="0.15">
      <c r="A80" s="42" t="s">
        <v>88</v>
      </c>
      <c r="B80" s="44">
        <v>16139539.514</v>
      </c>
      <c r="C80" s="44">
        <v>646713.36600000004</v>
      </c>
      <c r="D80" s="44">
        <v>551075.75</v>
      </c>
      <c r="E80" s="49">
        <v>5219677.9000000004</v>
      </c>
      <c r="F80" s="44">
        <v>1297661.2990000001</v>
      </c>
      <c r="G80" s="44">
        <v>1158399.7039999999</v>
      </c>
      <c r="H80" s="44">
        <v>235543.348</v>
      </c>
      <c r="I80" s="44">
        <v>2528073.5499999998</v>
      </c>
      <c r="J80" s="44">
        <v>9722072.4979999997</v>
      </c>
    </row>
    <row r="81" spans="1:10" ht="14" x14ac:dyDescent="0.15">
      <c r="A81" s="42" t="s">
        <v>89</v>
      </c>
      <c r="B81" s="44">
        <v>15619752.729</v>
      </c>
      <c r="C81" s="44">
        <v>609391.27800000005</v>
      </c>
      <c r="D81" s="44">
        <v>455690.37099999998</v>
      </c>
      <c r="E81" s="49">
        <v>5111750.8870000001</v>
      </c>
      <c r="F81" s="44">
        <v>1169277.297</v>
      </c>
      <c r="G81" s="44">
        <v>1166330.8160000001</v>
      </c>
      <c r="H81" s="44">
        <v>227743.99900000001</v>
      </c>
      <c r="I81" s="44">
        <v>2548398.7749999999</v>
      </c>
      <c r="J81" s="44">
        <v>9442920.193</v>
      </c>
    </row>
    <row r="82" spans="1:10" ht="14" x14ac:dyDescent="0.15">
      <c r="A82" s="42" t="s">
        <v>90</v>
      </c>
      <c r="B82" s="44">
        <v>16027465.374</v>
      </c>
      <c r="C82" s="44">
        <v>623760.68999999994</v>
      </c>
      <c r="D82" s="44">
        <v>524425.02800000005</v>
      </c>
      <c r="E82" s="49">
        <v>5192600.3689999999</v>
      </c>
      <c r="F82" s="44">
        <v>1207598.689</v>
      </c>
      <c r="G82" s="44">
        <v>1159161.801</v>
      </c>
      <c r="H82" s="44">
        <v>245411.43299999999</v>
      </c>
      <c r="I82" s="44">
        <v>2580428.446</v>
      </c>
      <c r="J82" s="44">
        <v>9686679.2870000005</v>
      </c>
    </row>
    <row r="83" spans="1:10" ht="14" x14ac:dyDescent="0.15">
      <c r="A83" s="42" t="s">
        <v>91</v>
      </c>
      <c r="B83" s="44">
        <v>15952811.26</v>
      </c>
      <c r="C83" s="44">
        <v>634629.6</v>
      </c>
      <c r="D83" s="44">
        <v>422535.29</v>
      </c>
      <c r="E83" s="49">
        <v>5245820.6739999996</v>
      </c>
      <c r="F83" s="44">
        <v>1268514.6240000001</v>
      </c>
      <c r="G83" s="44">
        <v>1152630.9809999999</v>
      </c>
      <c r="H83" s="44">
        <v>257460.85</v>
      </c>
      <c r="I83" s="44">
        <v>2567214.2200000002</v>
      </c>
      <c r="J83" s="44">
        <v>9649825.6960000005</v>
      </c>
    </row>
    <row r="84" spans="1:10" ht="14" x14ac:dyDescent="0.15">
      <c r="A84" s="42" t="s">
        <v>92</v>
      </c>
      <c r="B84" s="44">
        <v>16638865.242000001</v>
      </c>
      <c r="C84" s="44">
        <v>647143.02300000004</v>
      </c>
      <c r="D84" s="44">
        <v>595411.51199999999</v>
      </c>
      <c r="E84" s="49">
        <v>5237467.682</v>
      </c>
      <c r="F84" s="44">
        <v>1274842.074</v>
      </c>
      <c r="G84" s="44">
        <v>1164497.3500000001</v>
      </c>
      <c r="H84" s="44">
        <v>240151.99400000001</v>
      </c>
      <c r="I84" s="44">
        <v>2557976.264</v>
      </c>
      <c r="J84" s="44">
        <v>10158843.024</v>
      </c>
    </row>
    <row r="85" spans="1:10" ht="14" x14ac:dyDescent="0.15">
      <c r="A85" s="42" t="s">
        <v>93</v>
      </c>
      <c r="B85" s="44">
        <v>15719787.079</v>
      </c>
      <c r="C85" s="44">
        <v>606599.23499999999</v>
      </c>
      <c r="D85" s="44">
        <v>459091.59899999999</v>
      </c>
      <c r="E85" s="49">
        <v>5069710.699</v>
      </c>
      <c r="F85" s="44">
        <v>1166109.1370000001</v>
      </c>
      <c r="G85" s="44">
        <v>1162516.3770000001</v>
      </c>
      <c r="H85" s="44">
        <v>227611.14199999999</v>
      </c>
      <c r="I85" s="44">
        <v>2513474.0430000001</v>
      </c>
      <c r="J85" s="44">
        <v>9584385.5460000001</v>
      </c>
    </row>
    <row r="86" spans="1:10" ht="14" x14ac:dyDescent="0.15">
      <c r="A86" s="42" t="s">
        <v>94</v>
      </c>
      <c r="B86" s="44">
        <v>16361863.809</v>
      </c>
      <c r="C86" s="44">
        <v>634088.04</v>
      </c>
      <c r="D86" s="44">
        <v>543498.27099999995</v>
      </c>
      <c r="E86" s="49">
        <v>5203387.6809999999</v>
      </c>
      <c r="F86" s="44">
        <v>1201880.702</v>
      </c>
      <c r="G86" s="44">
        <v>1145017.558</v>
      </c>
      <c r="H86" s="44">
        <v>246116.07</v>
      </c>
      <c r="I86" s="44">
        <v>2610373.3509999998</v>
      </c>
      <c r="J86" s="44">
        <v>9980889.8169999998</v>
      </c>
    </row>
    <row r="87" spans="1:10" ht="14" x14ac:dyDescent="0.15">
      <c r="A87" s="42" t="s">
        <v>95</v>
      </c>
      <c r="B87" s="44">
        <v>16186108.676000001</v>
      </c>
      <c r="C87" s="44">
        <v>643804.55900000001</v>
      </c>
      <c r="D87" s="44">
        <v>427915.93</v>
      </c>
      <c r="E87" s="49">
        <v>5199164.7529999996</v>
      </c>
      <c r="F87" s="44">
        <v>1203475.9820000001</v>
      </c>
      <c r="G87" s="44">
        <v>1142360.105</v>
      </c>
      <c r="H87" s="44">
        <v>259810.71599999999</v>
      </c>
      <c r="I87" s="44">
        <v>2593517.9500000002</v>
      </c>
      <c r="J87" s="44">
        <v>9915223.4330000002</v>
      </c>
    </row>
    <row r="88" spans="1:10" ht="14" x14ac:dyDescent="0.15">
      <c r="A88" s="42" t="s">
        <v>96</v>
      </c>
      <c r="B88" s="44">
        <v>16840988.747000001</v>
      </c>
      <c r="C88" s="44">
        <v>653777.098</v>
      </c>
      <c r="D88" s="44">
        <v>613116.97499999998</v>
      </c>
      <c r="E88" s="49">
        <v>5268986.4910000004</v>
      </c>
      <c r="F88" s="44">
        <v>1271319.47</v>
      </c>
      <c r="G88" s="44">
        <v>1164503.615</v>
      </c>
      <c r="H88" s="44">
        <v>242626.337</v>
      </c>
      <c r="I88" s="44">
        <v>2590537.0690000001</v>
      </c>
      <c r="J88" s="44">
        <v>10305108.184</v>
      </c>
    </row>
    <row r="89" spans="1:10" ht="14" x14ac:dyDescent="0.15">
      <c r="A89" s="42" t="s">
        <v>97</v>
      </c>
      <c r="B89" s="44">
        <v>16162067.938999999</v>
      </c>
      <c r="C89" s="44">
        <v>644173.65399999998</v>
      </c>
      <c r="D89" s="44">
        <v>483219.07299999997</v>
      </c>
      <c r="E89" s="49">
        <v>5204587.8720000004</v>
      </c>
      <c r="F89" s="44">
        <v>1177363.8459999999</v>
      </c>
      <c r="G89" s="44">
        <v>1163266.4080000001</v>
      </c>
      <c r="H89" s="44">
        <v>246353.85</v>
      </c>
      <c r="I89" s="44">
        <v>2617603.7689999999</v>
      </c>
      <c r="J89" s="44">
        <v>9830087.3399999999</v>
      </c>
    </row>
    <row r="90" spans="1:10" ht="14" x14ac:dyDescent="0.15">
      <c r="A90" s="42" t="s">
        <v>98</v>
      </c>
      <c r="B90" s="44">
        <v>16743444.537</v>
      </c>
      <c r="C90" s="44">
        <v>666811.90899999999</v>
      </c>
      <c r="D90" s="44">
        <v>558284.13300000003</v>
      </c>
      <c r="E90" s="49">
        <v>5334824.1289999997</v>
      </c>
      <c r="F90" s="44">
        <v>1239681.1370000001</v>
      </c>
      <c r="G90" s="44">
        <v>1135999.4269999999</v>
      </c>
      <c r="H90" s="44">
        <v>266377.375</v>
      </c>
      <c r="I90" s="44">
        <v>2692766.1889999998</v>
      </c>
      <c r="J90" s="44">
        <v>10183524.367000001</v>
      </c>
    </row>
    <row r="91" spans="1:10" ht="14" x14ac:dyDescent="0.15">
      <c r="A91" s="42" t="s">
        <v>99</v>
      </c>
      <c r="B91" s="44">
        <v>16649896.216</v>
      </c>
      <c r="C91" s="44">
        <v>676429.42099999997</v>
      </c>
      <c r="D91" s="44">
        <v>453279.93199999997</v>
      </c>
      <c r="E91" s="49">
        <v>5325273.17</v>
      </c>
      <c r="F91" s="44">
        <v>1232531.736</v>
      </c>
      <c r="G91" s="44">
        <v>1123929.139</v>
      </c>
      <c r="H91" s="44">
        <v>280667.89199999999</v>
      </c>
      <c r="I91" s="44">
        <v>2688144.4029999999</v>
      </c>
      <c r="J91" s="44">
        <v>10194913.692</v>
      </c>
    </row>
    <row r="92" spans="1:10" ht="14" x14ac:dyDescent="0.15">
      <c r="A92" s="42" t="s">
        <v>100</v>
      </c>
      <c r="B92" s="44">
        <v>17408791.317000002</v>
      </c>
      <c r="C92" s="44">
        <v>708153.88500000001</v>
      </c>
      <c r="D92" s="44">
        <v>625466.92200000002</v>
      </c>
      <c r="E92" s="49">
        <v>5410235.2489999998</v>
      </c>
      <c r="F92" s="44">
        <v>1321067.412</v>
      </c>
      <c r="G92" s="44">
        <v>1103829.9339999999</v>
      </c>
      <c r="H92" s="44">
        <v>262215.47499999998</v>
      </c>
      <c r="I92" s="44">
        <v>2723122.4270000001</v>
      </c>
      <c r="J92" s="44">
        <v>10664935.261</v>
      </c>
    </row>
    <row r="93" spans="1:10" ht="14" x14ac:dyDescent="0.15">
      <c r="A93" s="42" t="s">
        <v>101</v>
      </c>
      <c r="B93" s="44">
        <v>16710227.392000001</v>
      </c>
      <c r="C93" s="44">
        <v>667506.67700000003</v>
      </c>
      <c r="D93" s="44">
        <v>509039.16100000002</v>
      </c>
      <c r="E93" s="49">
        <v>5276365.2259999998</v>
      </c>
      <c r="F93" s="44">
        <v>1188682.628</v>
      </c>
      <c r="G93" s="44">
        <v>1118781.091</v>
      </c>
      <c r="H93" s="44">
        <v>250539.44099999999</v>
      </c>
      <c r="I93" s="44">
        <v>2718362.0660000001</v>
      </c>
      <c r="J93" s="44">
        <v>10257316.328</v>
      </c>
    </row>
    <row r="94" spans="1:10" ht="14" x14ac:dyDescent="0.15">
      <c r="A94" s="42" t="s">
        <v>102</v>
      </c>
      <c r="B94" s="44">
        <v>17261231.333000001</v>
      </c>
      <c r="C94" s="44">
        <v>701117.19299999997</v>
      </c>
      <c r="D94" s="44">
        <v>566862.60499999998</v>
      </c>
      <c r="E94" s="49">
        <v>5345024.9759999998</v>
      </c>
      <c r="F94" s="44">
        <v>1250376.473</v>
      </c>
      <c r="G94" s="44">
        <v>1066373.5330000001</v>
      </c>
      <c r="H94" s="44">
        <v>266677.35700000002</v>
      </c>
      <c r="I94" s="44">
        <v>2761597.6129999999</v>
      </c>
      <c r="J94" s="44">
        <v>10648226.559</v>
      </c>
    </row>
    <row r="95" spans="1:10" ht="14" x14ac:dyDescent="0.15">
      <c r="A95" s="42" t="s">
        <v>103</v>
      </c>
      <c r="B95" s="44">
        <v>17331652.265000001</v>
      </c>
      <c r="C95" s="44">
        <v>723570.36499999999</v>
      </c>
      <c r="D95" s="44">
        <v>453568.89199999999</v>
      </c>
      <c r="E95" s="49">
        <v>5473291.5619999999</v>
      </c>
      <c r="F95" s="44">
        <v>1332691.477</v>
      </c>
      <c r="G95" s="44">
        <v>1077129.2660000001</v>
      </c>
      <c r="H95" s="44">
        <v>286630.13099999999</v>
      </c>
      <c r="I95" s="44">
        <v>2776840.6889999998</v>
      </c>
      <c r="J95" s="44">
        <v>10681221.446</v>
      </c>
    </row>
    <row r="96" spans="1:10" ht="14" x14ac:dyDescent="0.15">
      <c r="A96" s="42" t="s">
        <v>104</v>
      </c>
      <c r="B96" s="44">
        <v>17866321.594000001</v>
      </c>
      <c r="C96" s="44">
        <v>759584.27300000004</v>
      </c>
      <c r="D96" s="44">
        <v>634646.91</v>
      </c>
      <c r="E96" s="49">
        <v>5414566.8080000002</v>
      </c>
      <c r="F96" s="44">
        <v>1301109.21</v>
      </c>
      <c r="G96" s="44">
        <v>1064341.7220000001</v>
      </c>
      <c r="H96" s="44">
        <v>269454.424</v>
      </c>
      <c r="I96" s="44">
        <v>2779661.452</v>
      </c>
      <c r="J96" s="44">
        <v>11057523.603</v>
      </c>
    </row>
    <row r="97" spans="1:10" ht="14" x14ac:dyDescent="0.15">
      <c r="A97" s="42" t="s">
        <v>105</v>
      </c>
      <c r="B97" s="44">
        <v>17166317.579</v>
      </c>
      <c r="C97" s="44">
        <v>718850.34199999995</v>
      </c>
      <c r="D97" s="44">
        <v>513010.91600000003</v>
      </c>
      <c r="E97" s="49">
        <v>5332205.4869999997</v>
      </c>
      <c r="F97" s="44">
        <v>1242438.8829999999</v>
      </c>
      <c r="G97" s="44">
        <v>1088726.084</v>
      </c>
      <c r="H97" s="44">
        <v>248885.283</v>
      </c>
      <c r="I97" s="44">
        <v>2752155.2370000002</v>
      </c>
      <c r="J97" s="44">
        <v>10602250.833000001</v>
      </c>
    </row>
    <row r="98" spans="1:10" ht="14" x14ac:dyDescent="0.15">
      <c r="A98" s="42" t="s">
        <v>106</v>
      </c>
      <c r="B98" s="44">
        <v>17780958.550000001</v>
      </c>
      <c r="C98" s="44">
        <v>753658.48</v>
      </c>
      <c r="D98" s="44">
        <v>583930.598</v>
      </c>
      <c r="E98" s="49">
        <v>5418509.574</v>
      </c>
      <c r="F98" s="44">
        <v>1287035.5660000001</v>
      </c>
      <c r="G98" s="44">
        <v>1034619.902</v>
      </c>
      <c r="H98" s="44">
        <v>272832.18599999999</v>
      </c>
      <c r="I98" s="44">
        <v>2824021.92</v>
      </c>
      <c r="J98" s="44">
        <v>11024859.898</v>
      </c>
    </row>
    <row r="99" spans="1:10" ht="14" x14ac:dyDescent="0.15">
      <c r="A99" s="42" t="s">
        <v>107</v>
      </c>
      <c r="B99" s="44">
        <v>17625592.067000002</v>
      </c>
      <c r="C99" s="44">
        <v>775714.15</v>
      </c>
      <c r="D99" s="44">
        <v>474164.41499999998</v>
      </c>
      <c r="E99" s="49">
        <v>5403247.5650000004</v>
      </c>
      <c r="F99" s="44">
        <v>1284338.233</v>
      </c>
      <c r="G99" s="44">
        <v>1021299.3050000001</v>
      </c>
      <c r="H99" s="44">
        <v>286827.95600000001</v>
      </c>
      <c r="I99" s="44">
        <v>2810782.071</v>
      </c>
      <c r="J99" s="44">
        <v>10972465.936000001</v>
      </c>
    </row>
    <row r="100" spans="1:10" ht="14" x14ac:dyDescent="0.15">
      <c r="A100" s="42" t="s">
        <v>108</v>
      </c>
      <c r="B100" s="44">
        <v>18416088.741</v>
      </c>
      <c r="C100" s="44">
        <v>810532.82299999997</v>
      </c>
      <c r="D100" s="44">
        <v>669135.11100000003</v>
      </c>
      <c r="E100" s="49">
        <v>5423368.8859999999</v>
      </c>
      <c r="F100" s="44">
        <v>1341868.3500000001</v>
      </c>
      <c r="G100" s="44">
        <v>994604.52099999995</v>
      </c>
      <c r="H100" s="44">
        <v>266072.03100000002</v>
      </c>
      <c r="I100" s="44">
        <v>2820823.9840000002</v>
      </c>
      <c r="J100" s="44">
        <v>11513051.921</v>
      </c>
    </row>
    <row r="101" spans="1:10" ht="14" x14ac:dyDescent="0.15">
      <c r="A101" s="42" t="s">
        <v>109</v>
      </c>
      <c r="B101" s="44">
        <v>17757948.287</v>
      </c>
      <c r="C101" s="44">
        <v>758454.69700000004</v>
      </c>
      <c r="D101" s="44">
        <v>538582.88899999997</v>
      </c>
      <c r="E101" s="49">
        <v>5389410.9469999997</v>
      </c>
      <c r="F101" s="44">
        <v>1255960.0390000001</v>
      </c>
      <c r="G101" s="44">
        <v>993811.02899999998</v>
      </c>
      <c r="H101" s="44">
        <v>251975.99400000001</v>
      </c>
      <c r="I101" s="44">
        <v>2887663.8849999998</v>
      </c>
      <c r="J101" s="44">
        <v>11071499.753</v>
      </c>
    </row>
    <row r="102" spans="1:10" ht="14" x14ac:dyDescent="0.15">
      <c r="A102" s="42" t="s">
        <v>110</v>
      </c>
      <c r="B102" s="44">
        <v>18085551.243999999</v>
      </c>
      <c r="C102" s="44">
        <v>788325.25300000003</v>
      </c>
      <c r="D102" s="44">
        <v>598513.69099999999</v>
      </c>
      <c r="E102" s="49">
        <v>5372968.0939999996</v>
      </c>
      <c r="F102" s="44">
        <v>1248627.9709999999</v>
      </c>
      <c r="G102" s="44">
        <v>969054.19200000004</v>
      </c>
      <c r="H102" s="44">
        <v>271375.25099999999</v>
      </c>
      <c r="I102" s="44">
        <v>2883910.68</v>
      </c>
      <c r="J102" s="44">
        <v>11325744.207</v>
      </c>
    </row>
    <row r="103" spans="1:10" ht="14" x14ac:dyDescent="0.15">
      <c r="A103" s="42" t="s">
        <v>111</v>
      </c>
      <c r="B103" s="44">
        <v>17900791.785</v>
      </c>
      <c r="C103" s="44">
        <v>797788.60400000005</v>
      </c>
      <c r="D103" s="44">
        <v>480400.50599999999</v>
      </c>
      <c r="E103" s="49">
        <v>5371999.4139999999</v>
      </c>
      <c r="F103" s="44">
        <v>1292023.594</v>
      </c>
      <c r="G103" s="44">
        <v>921134.64300000004</v>
      </c>
      <c r="H103" s="44">
        <v>282989.859</v>
      </c>
      <c r="I103" s="44">
        <v>2875851.318</v>
      </c>
      <c r="J103" s="44">
        <v>11250603.26</v>
      </c>
    </row>
    <row r="104" spans="1:10" ht="14" x14ac:dyDescent="0.15">
      <c r="A104" s="42" t="s">
        <v>112</v>
      </c>
      <c r="B104" s="44">
        <v>18744753.953000002</v>
      </c>
      <c r="C104" s="44">
        <v>825239.29399999999</v>
      </c>
      <c r="D104" s="44">
        <v>698352.55</v>
      </c>
      <c r="E104" s="49">
        <v>5389163.7939999998</v>
      </c>
      <c r="F104" s="44">
        <v>1340841.192</v>
      </c>
      <c r="G104" s="44">
        <v>912037.35600000003</v>
      </c>
      <c r="H104" s="44">
        <v>263875.59899999999</v>
      </c>
      <c r="I104" s="44">
        <v>2872409.6460000002</v>
      </c>
      <c r="J104" s="44">
        <v>11831998.316</v>
      </c>
    </row>
    <row r="105" spans="1:10" ht="14" x14ac:dyDescent="0.15">
      <c r="A105" s="42" t="s">
        <v>180</v>
      </c>
      <c r="B105" s="44">
        <v>18017105.127</v>
      </c>
      <c r="C105" s="44">
        <v>781066.49399999995</v>
      </c>
      <c r="D105" s="44">
        <v>565602.09600000002</v>
      </c>
      <c r="E105" s="49">
        <v>5365912.3830000004</v>
      </c>
      <c r="F105" s="44">
        <v>1292753.537</v>
      </c>
      <c r="G105" s="44">
        <v>929042.92500000005</v>
      </c>
      <c r="H105" s="44">
        <v>267425.82299999997</v>
      </c>
      <c r="I105" s="44">
        <v>2876690.0980000002</v>
      </c>
      <c r="J105" s="44">
        <v>11304524.153000001</v>
      </c>
    </row>
    <row r="106" spans="1:10" ht="14" x14ac:dyDescent="0.15">
      <c r="A106" s="42" t="s">
        <v>114</v>
      </c>
      <c r="B106" s="44">
        <v>18667773.085999999</v>
      </c>
      <c r="C106" s="44">
        <v>810781.71100000001</v>
      </c>
      <c r="D106" s="44">
        <v>613840.33499999996</v>
      </c>
      <c r="E106" s="49">
        <v>5496851.7560000001</v>
      </c>
      <c r="F106" s="44">
        <v>1312328.956</v>
      </c>
      <c r="G106" s="44">
        <v>908749.95900000003</v>
      </c>
      <c r="H106" s="44">
        <v>291499.66200000001</v>
      </c>
      <c r="I106" s="44">
        <v>2984273.18</v>
      </c>
      <c r="J106" s="44">
        <v>11746299.284</v>
      </c>
    </row>
    <row r="107" spans="1:10" ht="14" x14ac:dyDescent="0.15">
      <c r="A107" s="42" t="s">
        <v>115</v>
      </c>
      <c r="B107" s="44">
        <v>18405262.765000001</v>
      </c>
      <c r="C107" s="44">
        <v>826581.60900000005</v>
      </c>
      <c r="D107" s="44">
        <v>484790.054</v>
      </c>
      <c r="E107" s="49">
        <v>5449080.3389999997</v>
      </c>
      <c r="F107" s="44">
        <v>1288050.5090000001</v>
      </c>
      <c r="G107" s="44">
        <v>894047.28599999996</v>
      </c>
      <c r="H107" s="44">
        <v>311145.61</v>
      </c>
      <c r="I107" s="44">
        <v>2955836.9350000001</v>
      </c>
      <c r="J107" s="44">
        <v>11644810.763</v>
      </c>
    </row>
    <row r="108" spans="1:10" ht="14" x14ac:dyDescent="0.15">
      <c r="A108" s="42" t="s">
        <v>116</v>
      </c>
      <c r="B108" s="44">
        <v>18990033.07</v>
      </c>
      <c r="C108" s="44">
        <v>856581.05799999996</v>
      </c>
      <c r="D108" s="44">
        <v>704249.826</v>
      </c>
      <c r="E108" s="49">
        <v>5319459.2889999999</v>
      </c>
      <c r="F108" s="44">
        <v>1266878.3859999999</v>
      </c>
      <c r="G108" s="44">
        <v>856326.64599999995</v>
      </c>
      <c r="H108" s="44">
        <v>280830.99699999997</v>
      </c>
      <c r="I108" s="44">
        <v>2915423.26</v>
      </c>
      <c r="J108" s="44">
        <v>12109742.896</v>
      </c>
    </row>
    <row r="109" spans="1:10" ht="14" x14ac:dyDescent="0.15">
      <c r="A109" s="42" t="s">
        <v>117</v>
      </c>
      <c r="B109" s="44">
        <v>18275214.248</v>
      </c>
      <c r="C109" s="44">
        <v>802710.03399999999</v>
      </c>
      <c r="D109" s="44">
        <v>577749.61899999995</v>
      </c>
      <c r="E109" s="49">
        <v>5367173.2120000003</v>
      </c>
      <c r="F109" s="44">
        <v>1295765.5519999999</v>
      </c>
      <c r="G109" s="44">
        <v>864649.853</v>
      </c>
      <c r="H109" s="44">
        <v>261561.82800000001</v>
      </c>
      <c r="I109" s="44">
        <v>2945195.98</v>
      </c>
      <c r="J109" s="44">
        <v>11527581.382999999</v>
      </c>
    </row>
    <row r="110" spans="1:10" ht="14" x14ac:dyDescent="0.15">
      <c r="A110" s="42" t="s">
        <v>118</v>
      </c>
      <c r="B110" s="44">
        <v>18496704.383000001</v>
      </c>
      <c r="C110" s="44">
        <v>801987.17500000005</v>
      </c>
      <c r="D110" s="44">
        <v>609476.61300000001</v>
      </c>
      <c r="E110" s="49">
        <v>5327182.0350000001</v>
      </c>
      <c r="F110" s="44">
        <v>1214956.797</v>
      </c>
      <c r="G110" s="44">
        <v>841529.15800000005</v>
      </c>
      <c r="H110" s="44">
        <v>287252.56199999998</v>
      </c>
      <c r="I110" s="44">
        <v>2983443.5180000002</v>
      </c>
      <c r="J110" s="44">
        <v>11758058.559</v>
      </c>
    </row>
    <row r="111" spans="1:10" ht="14" x14ac:dyDescent="0.15">
      <c r="A111" s="42" t="s">
        <v>119</v>
      </c>
      <c r="B111" s="44">
        <v>18398055.997000001</v>
      </c>
      <c r="C111" s="44">
        <v>822447.745</v>
      </c>
      <c r="D111" s="44">
        <v>494276.18199999997</v>
      </c>
      <c r="E111" s="49">
        <v>5370917.9780000001</v>
      </c>
      <c r="F111" s="44">
        <v>1194867.425</v>
      </c>
      <c r="G111" s="44">
        <v>866716.73800000001</v>
      </c>
      <c r="H111" s="44">
        <v>309423.109</v>
      </c>
      <c r="I111" s="44">
        <v>2999910.7059999998</v>
      </c>
      <c r="J111" s="44">
        <v>11710414.091</v>
      </c>
    </row>
    <row r="112" spans="1:10" ht="14" x14ac:dyDescent="0.15">
      <c r="A112" s="42" t="s">
        <v>120</v>
      </c>
      <c r="B112" s="44">
        <v>18869805.035999998</v>
      </c>
      <c r="C112" s="44">
        <v>849938.04500000004</v>
      </c>
      <c r="D112" s="44">
        <v>693726.897</v>
      </c>
      <c r="E112" s="49">
        <v>5204381.5240000002</v>
      </c>
      <c r="F112" s="44">
        <v>1188317.139</v>
      </c>
      <c r="G112" s="44">
        <v>857371.91099999996</v>
      </c>
      <c r="H112" s="44">
        <v>285293.18199999997</v>
      </c>
      <c r="I112" s="44">
        <v>2873399.2919999999</v>
      </c>
      <c r="J112" s="44">
        <v>12121758.571</v>
      </c>
    </row>
    <row r="113" spans="1:10" ht="14" x14ac:dyDescent="0.15">
      <c r="A113" s="42" t="s">
        <v>121</v>
      </c>
      <c r="B113" s="44">
        <v>18024720.488000002</v>
      </c>
      <c r="C113" s="44">
        <v>775890.58100000001</v>
      </c>
      <c r="D113" s="44">
        <v>563035.54299999995</v>
      </c>
      <c r="E113" s="49">
        <v>5229031.7949999999</v>
      </c>
      <c r="F113" s="44">
        <v>1191181.7779999999</v>
      </c>
      <c r="G113" s="44">
        <v>910097.26800000004</v>
      </c>
      <c r="H113" s="44">
        <v>262353.17499999999</v>
      </c>
      <c r="I113" s="44">
        <v>2865399.5750000002</v>
      </c>
      <c r="J113" s="44">
        <v>11456762.568</v>
      </c>
    </row>
    <row r="114" spans="1:10" ht="14" x14ac:dyDescent="0.15">
      <c r="A114" s="42" t="s">
        <v>122</v>
      </c>
      <c r="B114" s="44">
        <v>15043537.880000001</v>
      </c>
      <c r="C114" s="44">
        <v>627421.01100000006</v>
      </c>
      <c r="D114" s="44">
        <v>600632.05599999998</v>
      </c>
      <c r="E114" s="49">
        <v>3970922.236</v>
      </c>
      <c r="F114" s="44">
        <v>802249.43599999999</v>
      </c>
      <c r="G114" s="44">
        <v>804181.91899999999</v>
      </c>
      <c r="H114" s="44">
        <v>260168.12599999999</v>
      </c>
      <c r="I114" s="44">
        <v>2104322.7540000002</v>
      </c>
      <c r="J114" s="44">
        <v>9844562.5779999997</v>
      </c>
    </row>
    <row r="115" spans="1:10" ht="14" x14ac:dyDescent="0.15">
      <c r="A115" s="42" t="s">
        <v>123</v>
      </c>
      <c r="B115" s="44">
        <v>16813763.009</v>
      </c>
      <c r="C115" s="44">
        <v>712455.26300000004</v>
      </c>
      <c r="D115" s="44">
        <v>530342.47499999998</v>
      </c>
      <c r="E115" s="49">
        <v>4901623.8130000001</v>
      </c>
      <c r="F115" s="44">
        <v>985566.99899999995</v>
      </c>
      <c r="G115" s="44">
        <v>838640.34299999999</v>
      </c>
      <c r="H115" s="44">
        <v>290965.50699999998</v>
      </c>
      <c r="I115" s="44">
        <v>2786450.9640000002</v>
      </c>
      <c r="J115" s="44">
        <v>10669341.458000001</v>
      </c>
    </row>
    <row r="116" spans="1:10" ht="14" x14ac:dyDescent="0.15">
      <c r="A116" s="42" t="s">
        <v>124</v>
      </c>
      <c r="B116" s="44">
        <v>18057270.425999999</v>
      </c>
      <c r="C116" s="44">
        <v>769987.57</v>
      </c>
      <c r="D116" s="44">
        <v>727020.277</v>
      </c>
      <c r="E116" s="49">
        <v>5042366.95</v>
      </c>
      <c r="F116" s="44">
        <v>1071734.709</v>
      </c>
      <c r="G116" s="44">
        <v>839118.98</v>
      </c>
      <c r="H116" s="44">
        <v>269815.81099999999</v>
      </c>
      <c r="I116" s="44">
        <v>2861697.45</v>
      </c>
      <c r="J116" s="44">
        <v>11517895.629000001</v>
      </c>
    </row>
    <row r="117" spans="1:10" x14ac:dyDescent="0.15">
      <c r="F117" s="64">
        <f>((AVERAGE(F113:F116)/AVERAGE(B113:B116))*100)</f>
        <v>5.9622831126142701</v>
      </c>
    </row>
    <row r="118" spans="1:10" x14ac:dyDescent="0.15">
      <c r="A118" s="41" t="s">
        <v>181</v>
      </c>
      <c r="F118" s="65" t="s">
        <v>201</v>
      </c>
    </row>
    <row r="119" spans="1:10" x14ac:dyDescent="0.15">
      <c r="A119" s="41" t="s">
        <v>126</v>
      </c>
    </row>
    <row r="121" spans="1:10" x14ac:dyDescent="0.15">
      <c r="A121" s="41" t="s">
        <v>182</v>
      </c>
    </row>
    <row r="125" spans="1:10" x14ac:dyDescent="0.15">
      <c r="B125" s="45" t="s">
        <v>191</v>
      </c>
    </row>
    <row r="126" spans="1:10" x14ac:dyDescent="0.15">
      <c r="A126" s="51"/>
      <c r="B126" s="52" t="s">
        <v>146</v>
      </c>
      <c r="C126" s="52" t="s">
        <v>192</v>
      </c>
      <c r="D126" s="51"/>
      <c r="E126" s="51"/>
      <c r="F126" s="51"/>
    </row>
    <row r="127" spans="1:10" ht="14" x14ac:dyDescent="0.15">
      <c r="A127" s="53" t="s">
        <v>124</v>
      </c>
      <c r="B127" s="54">
        <v>18057270.425999999</v>
      </c>
      <c r="C127" s="55">
        <f>D116+E116+J116</f>
        <v>17287282.855999999</v>
      </c>
      <c r="D127" s="55" t="s">
        <v>193</v>
      </c>
      <c r="E127" s="51" t="s">
        <v>194</v>
      </c>
      <c r="F127" s="51"/>
    </row>
    <row r="129" spans="1:7" x14ac:dyDescent="0.15">
      <c r="B129" s="46" t="s">
        <v>146</v>
      </c>
      <c r="C129" s="46" t="s">
        <v>192</v>
      </c>
    </row>
    <row r="130" spans="1:7" ht="14" x14ac:dyDescent="0.15">
      <c r="A130" s="42" t="s">
        <v>124</v>
      </c>
      <c r="B130" s="44">
        <v>18057270.425999999</v>
      </c>
      <c r="C130" s="50">
        <f>D116+E116+J116+C116</f>
        <v>18057270.425999999</v>
      </c>
      <c r="D130" s="56" t="s">
        <v>195</v>
      </c>
    </row>
    <row r="132" spans="1:7" x14ac:dyDescent="0.15">
      <c r="B132" s="45" t="s">
        <v>196</v>
      </c>
    </row>
    <row r="133" spans="1:7" x14ac:dyDescent="0.15">
      <c r="B133" s="46"/>
      <c r="C133" s="46" t="s">
        <v>184</v>
      </c>
      <c r="D133" s="46" t="s">
        <v>185</v>
      </c>
      <c r="E133" s="46" t="s">
        <v>190</v>
      </c>
      <c r="F133" s="46" t="s">
        <v>197</v>
      </c>
    </row>
    <row r="134" spans="1:7" x14ac:dyDescent="0.15">
      <c r="A134" s="41">
        <v>2013</v>
      </c>
      <c r="B134" s="44">
        <f>AVERAGE(B85:B88)</f>
        <v>16277187.077750001</v>
      </c>
      <c r="C134" s="44">
        <f>AVERAGE(D85:D88)</f>
        <v>510905.69374999998</v>
      </c>
      <c r="D134" s="44">
        <f>AVERAGE(E85:E88)</f>
        <v>5185312.4059999995</v>
      </c>
      <c r="E134" s="44">
        <f>AVERAGE(J85:J88)</f>
        <v>9946401.7449999992</v>
      </c>
      <c r="F134" s="44">
        <f>AVERAGE(C85:C88)</f>
        <v>634567.23300000001</v>
      </c>
    </row>
    <row r="135" spans="1:7" x14ac:dyDescent="0.15">
      <c r="G135" s="62" t="s">
        <v>200</v>
      </c>
    </row>
    <row r="136" spans="1:7" x14ac:dyDescent="0.15">
      <c r="A136" s="45" t="s">
        <v>198</v>
      </c>
      <c r="B136" s="59">
        <f>(B134/$B$134)*100</f>
        <v>100</v>
      </c>
      <c r="C136" s="60">
        <f t="shared" ref="C136:F136" si="0">(C134/$B$134)*100</f>
        <v>3.138783693457571</v>
      </c>
      <c r="D136" s="60">
        <f t="shared" si="0"/>
        <v>31.856317564157198</v>
      </c>
      <c r="E136" s="60">
        <f t="shared" si="0"/>
        <v>61.106392016567604</v>
      </c>
      <c r="F136" s="60">
        <f t="shared" si="0"/>
        <v>3.8985067258176178</v>
      </c>
      <c r="G136" s="63">
        <f>SUM(C136:F136)</f>
        <v>99.999999999999986</v>
      </c>
    </row>
    <row r="138" spans="1:7" x14ac:dyDescent="0.15">
      <c r="B138" s="59" t="s">
        <v>199</v>
      </c>
      <c r="D138" s="46" t="s">
        <v>186</v>
      </c>
    </row>
    <row r="139" spans="1:7" x14ac:dyDescent="0.15">
      <c r="D139" s="61">
        <f>(AVERAGE(F85:F88)/B134)*100</f>
        <v>7.4379947651087326</v>
      </c>
    </row>
  </sheetData>
  <pageMargins left="0.75" right="0.75" top="1" bottom="1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Tabla</vt:lpstr>
      <vt:lpstr>PIB_DA</vt:lpstr>
      <vt:lpstr>PIB_OA</vt:lpstr>
    </vt:vector>
  </TitlesOfParts>
  <Company>Instituto Nacional de Información Estadística y Geográfica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generada del Banco de Información Económica</dc:title>
  <dc:subject>Banco de Información Económica</dc:subject>
  <dc:creator>INEGI</dc:creator>
  <dc:description>Este archivo fue generado en la fecha(del servidor de aplicaciones): 4/12/2021 4:17:04 PM</dc:description>
  <cp:lastModifiedBy>Microsoft Office User</cp:lastModifiedBy>
  <dcterms:created xsi:type="dcterms:W3CDTF">2021-04-12T21:51:40Z</dcterms:created>
  <dcterms:modified xsi:type="dcterms:W3CDTF">2021-04-12T22:48:54Z</dcterms:modified>
</cp:coreProperties>
</file>