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 codeName="{4D1C537B-E38A-612A-F078-A93A15B4B7F4}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5085b1f6dd0444c/RM_BancaYCredito/"/>
    </mc:Choice>
  </mc:AlternateContent>
  <xr:revisionPtr revIDLastSave="0" documentId="8_{060CF254-2DAB-4F15-9089-8BF1C85AF4B6}" xr6:coauthVersionLast="46" xr6:coauthVersionMax="46" xr10:uidLastSave="{00000000-0000-0000-0000-000000000000}"/>
  <bookViews>
    <workbookView xWindow="-98" yWindow="-98" windowWidth="19396" windowHeight="11596"/>
  </bookViews>
  <sheets>
    <sheet name="PANEL" sheetId="8" r:id="rId1"/>
    <sheet name="4_Charts" sheetId="7" r:id="rId2"/>
    <sheet name="3_Data" sheetId="6" r:id="rId3"/>
    <sheet name="2_Fix" sheetId="4" r:id="rId4"/>
    <sheet name="2_Fix_1" sheetId="2" r:id="rId5"/>
    <sheet name="1b_PIB" sheetId="3" r:id="rId6"/>
    <sheet name="1a_CarteraVigente" sheetId="1" r:id="rId7"/>
    <sheet name="Parámetros" sheetId="5" r:id="rId8"/>
  </sheets>
  <definedNames>
    <definedName name="BIE_c20210505184737" localSheetId="5">'1b_PIB'!$A$1:$B$84</definedName>
    <definedName name="ConsultaIQY" localSheetId="6">'1a_CarteraVigente'!$A$1:$F$237</definedName>
  </definedNames>
  <calcPr calcId="0"/>
</workbook>
</file>

<file path=xl/calcChain.xml><?xml version="1.0" encoding="utf-8"?>
<calcChain xmlns="http://schemas.openxmlformats.org/spreadsheetml/2006/main">
  <c r="B197" i="6" l="1"/>
  <c r="B196" i="6"/>
  <c r="B195" i="6"/>
  <c r="B194" i="6"/>
  <c r="B193" i="6"/>
  <c r="B192" i="6"/>
  <c r="B191" i="6"/>
  <c r="B190" i="6"/>
  <c r="B189" i="6"/>
  <c r="B188" i="6"/>
  <c r="B187" i="6"/>
  <c r="B186" i="6"/>
  <c r="B185" i="6"/>
  <c r="B184" i="6"/>
  <c r="B183" i="6"/>
  <c r="B182" i="6"/>
  <c r="B181" i="6"/>
  <c r="B180" i="6"/>
  <c r="B179" i="6"/>
  <c r="B178" i="6"/>
  <c r="B177" i="6"/>
  <c r="B176" i="6"/>
  <c r="B175" i="6"/>
  <c r="B174" i="6"/>
  <c r="B173" i="6"/>
  <c r="B172" i="6"/>
  <c r="B171" i="6"/>
  <c r="B170" i="6"/>
  <c r="B169" i="6"/>
  <c r="B168" i="6"/>
  <c r="B167" i="6"/>
  <c r="B166" i="6"/>
  <c r="B165" i="6"/>
  <c r="B164" i="6"/>
  <c r="B163" i="6"/>
  <c r="B162" i="6"/>
  <c r="B161" i="6"/>
  <c r="B160" i="6"/>
  <c r="B159" i="6"/>
  <c r="B158" i="6"/>
  <c r="B157" i="6"/>
  <c r="B156" i="6"/>
  <c r="B155" i="6"/>
  <c r="B154" i="6"/>
  <c r="B153" i="6"/>
  <c r="B152" i="6"/>
  <c r="B151" i="6"/>
  <c r="B150" i="6"/>
  <c r="B149" i="6"/>
  <c r="B148" i="6"/>
  <c r="B147" i="6"/>
  <c r="B146" i="6"/>
  <c r="B145" i="6"/>
  <c r="B144" i="6"/>
  <c r="B143" i="6"/>
  <c r="B142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W6" i="4"/>
  <c r="D6" i="7" s="1"/>
  <c r="W197" i="4"/>
  <c r="D197" i="7" s="1"/>
  <c r="W196" i="4"/>
  <c r="D196" i="7" s="1"/>
  <c r="W195" i="4"/>
  <c r="D195" i="7" s="1"/>
  <c r="W194" i="4"/>
  <c r="D194" i="7" s="1"/>
  <c r="W193" i="4"/>
  <c r="D193" i="7" s="1"/>
  <c r="W192" i="4"/>
  <c r="D192" i="7" s="1"/>
  <c r="W191" i="4"/>
  <c r="D191" i="7" s="1"/>
  <c r="W190" i="4"/>
  <c r="D190" i="6" s="1"/>
  <c r="B190" i="7" s="1"/>
  <c r="W189" i="4"/>
  <c r="D189" i="7" s="1"/>
  <c r="W188" i="4"/>
  <c r="D188" i="7" s="1"/>
  <c r="W187" i="4"/>
  <c r="D187" i="7" s="1"/>
  <c r="W186" i="4"/>
  <c r="D186" i="6" s="1"/>
  <c r="B186" i="7" s="1"/>
  <c r="W185" i="4"/>
  <c r="D185" i="7" s="1"/>
  <c r="W184" i="4"/>
  <c r="D184" i="7" s="1"/>
  <c r="W183" i="4"/>
  <c r="D183" i="7" s="1"/>
  <c r="W182" i="4"/>
  <c r="D182" i="6" s="1"/>
  <c r="B182" i="7" s="1"/>
  <c r="W181" i="4"/>
  <c r="D181" i="7" s="1"/>
  <c r="W180" i="4"/>
  <c r="D180" i="7" s="1"/>
  <c r="W179" i="4"/>
  <c r="D179" i="7" s="1"/>
  <c r="W178" i="4"/>
  <c r="D178" i="7" s="1"/>
  <c r="W177" i="4"/>
  <c r="D177" i="7" s="1"/>
  <c r="W176" i="4"/>
  <c r="D176" i="7" s="1"/>
  <c r="W175" i="4"/>
  <c r="D175" i="7" s="1"/>
  <c r="W174" i="4"/>
  <c r="D174" i="6" s="1"/>
  <c r="B174" i="7" s="1"/>
  <c r="W173" i="4"/>
  <c r="D173" i="7" s="1"/>
  <c r="W172" i="4"/>
  <c r="D172" i="7" s="1"/>
  <c r="W171" i="4"/>
  <c r="D171" i="7" s="1"/>
  <c r="W170" i="4"/>
  <c r="D170" i="6" s="1"/>
  <c r="B170" i="7" s="1"/>
  <c r="W169" i="4"/>
  <c r="D169" i="7" s="1"/>
  <c r="W168" i="4"/>
  <c r="D168" i="7" s="1"/>
  <c r="W167" i="4"/>
  <c r="D167" i="7" s="1"/>
  <c r="W166" i="4"/>
  <c r="D166" i="6" s="1"/>
  <c r="B166" i="7" s="1"/>
  <c r="W165" i="4"/>
  <c r="D165" i="7" s="1"/>
  <c r="W164" i="4"/>
  <c r="D164" i="7" s="1"/>
  <c r="W163" i="4"/>
  <c r="D163" i="7" s="1"/>
  <c r="W162" i="4"/>
  <c r="D162" i="7" s="1"/>
  <c r="W161" i="4"/>
  <c r="D161" i="7" s="1"/>
  <c r="W160" i="4"/>
  <c r="D160" i="7" s="1"/>
  <c r="W159" i="4"/>
  <c r="D159" i="7" s="1"/>
  <c r="W158" i="4"/>
  <c r="D158" i="6" s="1"/>
  <c r="B158" i="7" s="1"/>
  <c r="W157" i="4"/>
  <c r="D157" i="7" s="1"/>
  <c r="W156" i="4"/>
  <c r="D156" i="7" s="1"/>
  <c r="W155" i="4"/>
  <c r="D155" i="7" s="1"/>
  <c r="W154" i="4"/>
  <c r="D154" i="6" s="1"/>
  <c r="B154" i="7" s="1"/>
  <c r="W153" i="4"/>
  <c r="D153" i="7" s="1"/>
  <c r="W152" i="4"/>
  <c r="D152" i="7" s="1"/>
  <c r="W151" i="4"/>
  <c r="D151" i="7" s="1"/>
  <c r="W150" i="4"/>
  <c r="D150" i="6" s="1"/>
  <c r="B150" i="7" s="1"/>
  <c r="W149" i="4"/>
  <c r="D149" i="7" s="1"/>
  <c r="W148" i="4"/>
  <c r="D148" i="7" s="1"/>
  <c r="W147" i="4"/>
  <c r="D147" i="7" s="1"/>
  <c r="W146" i="4"/>
  <c r="D146" i="7" s="1"/>
  <c r="W145" i="4"/>
  <c r="D145" i="7" s="1"/>
  <c r="W144" i="4"/>
  <c r="D144" i="7" s="1"/>
  <c r="W143" i="4"/>
  <c r="D143" i="7" s="1"/>
  <c r="W142" i="4"/>
  <c r="D142" i="6" s="1"/>
  <c r="B142" i="7" s="1"/>
  <c r="W141" i="4"/>
  <c r="D141" i="7" s="1"/>
  <c r="W140" i="4"/>
  <c r="D140" i="7" s="1"/>
  <c r="W139" i="4"/>
  <c r="D139" i="7" s="1"/>
  <c r="W138" i="4"/>
  <c r="D138" i="6" s="1"/>
  <c r="B138" i="7" s="1"/>
  <c r="W137" i="4"/>
  <c r="D137" i="7" s="1"/>
  <c r="W136" i="4"/>
  <c r="D136" i="7" s="1"/>
  <c r="W135" i="4"/>
  <c r="D135" i="7" s="1"/>
  <c r="W134" i="4"/>
  <c r="D134" i="6" s="1"/>
  <c r="B134" i="7" s="1"/>
  <c r="W133" i="4"/>
  <c r="D133" i="7" s="1"/>
  <c r="W132" i="4"/>
  <c r="D132" i="7" s="1"/>
  <c r="W131" i="4"/>
  <c r="D131" i="7" s="1"/>
  <c r="W130" i="4"/>
  <c r="D130" i="7" s="1"/>
  <c r="W129" i="4"/>
  <c r="D129" i="7" s="1"/>
  <c r="W128" i="4"/>
  <c r="D128" i="7" s="1"/>
  <c r="W127" i="4"/>
  <c r="D127" i="7" s="1"/>
  <c r="W126" i="4"/>
  <c r="D126" i="6" s="1"/>
  <c r="B126" i="7" s="1"/>
  <c r="W125" i="4"/>
  <c r="D125" i="7" s="1"/>
  <c r="W124" i="4"/>
  <c r="D124" i="7" s="1"/>
  <c r="W123" i="4"/>
  <c r="D123" i="7" s="1"/>
  <c r="W122" i="4"/>
  <c r="D122" i="6" s="1"/>
  <c r="B122" i="7" s="1"/>
  <c r="W121" i="4"/>
  <c r="D121" i="7" s="1"/>
  <c r="W120" i="4"/>
  <c r="D120" i="7" s="1"/>
  <c r="W119" i="4"/>
  <c r="D119" i="7" s="1"/>
  <c r="W118" i="4"/>
  <c r="D118" i="6" s="1"/>
  <c r="B118" i="7" s="1"/>
  <c r="W117" i="4"/>
  <c r="D117" i="7" s="1"/>
  <c r="W116" i="4"/>
  <c r="D116" i="7" s="1"/>
  <c r="W115" i="4"/>
  <c r="D115" i="7" s="1"/>
  <c r="W114" i="4"/>
  <c r="D114" i="7" s="1"/>
  <c r="W113" i="4"/>
  <c r="D113" i="7" s="1"/>
  <c r="W112" i="4"/>
  <c r="D112" i="7" s="1"/>
  <c r="W111" i="4"/>
  <c r="D111" i="7" s="1"/>
  <c r="W110" i="4"/>
  <c r="D110" i="6" s="1"/>
  <c r="B110" i="7" s="1"/>
  <c r="W109" i="4"/>
  <c r="D109" i="7" s="1"/>
  <c r="W108" i="4"/>
  <c r="D108" i="7" s="1"/>
  <c r="W107" i="4"/>
  <c r="D107" i="7" s="1"/>
  <c r="W106" i="4"/>
  <c r="D106" i="6" s="1"/>
  <c r="B106" i="7" s="1"/>
  <c r="W105" i="4"/>
  <c r="D105" i="7" s="1"/>
  <c r="W104" i="4"/>
  <c r="D104" i="7" s="1"/>
  <c r="W103" i="4"/>
  <c r="D103" i="7" s="1"/>
  <c r="W102" i="4"/>
  <c r="D102" i="6" s="1"/>
  <c r="B102" i="7" s="1"/>
  <c r="W101" i="4"/>
  <c r="D101" i="7" s="1"/>
  <c r="W100" i="4"/>
  <c r="D100" i="7" s="1"/>
  <c r="W99" i="4"/>
  <c r="D99" i="7" s="1"/>
  <c r="W98" i="4"/>
  <c r="D98" i="7" s="1"/>
  <c r="W97" i="4"/>
  <c r="D97" i="7" s="1"/>
  <c r="W96" i="4"/>
  <c r="D96" i="7" s="1"/>
  <c r="W95" i="4"/>
  <c r="D95" i="7" s="1"/>
  <c r="W94" i="4"/>
  <c r="D94" i="6" s="1"/>
  <c r="B94" i="7" s="1"/>
  <c r="W93" i="4"/>
  <c r="D93" i="7" s="1"/>
  <c r="W92" i="4"/>
  <c r="D92" i="7" s="1"/>
  <c r="W91" i="4"/>
  <c r="D91" i="7" s="1"/>
  <c r="W90" i="4"/>
  <c r="D90" i="6" s="1"/>
  <c r="B90" i="7" s="1"/>
  <c r="W89" i="4"/>
  <c r="D89" i="7" s="1"/>
  <c r="W88" i="4"/>
  <c r="D88" i="7" s="1"/>
  <c r="W87" i="4"/>
  <c r="D87" i="7" s="1"/>
  <c r="W86" i="4"/>
  <c r="D86" i="6" s="1"/>
  <c r="B86" i="7" s="1"/>
  <c r="W85" i="4"/>
  <c r="D85" i="7" s="1"/>
  <c r="W84" i="4"/>
  <c r="D84" i="7" s="1"/>
  <c r="W83" i="4"/>
  <c r="D83" i="7" s="1"/>
  <c r="W82" i="4"/>
  <c r="D82" i="7" s="1"/>
  <c r="W81" i="4"/>
  <c r="D81" i="7" s="1"/>
  <c r="W80" i="4"/>
  <c r="D80" i="7" s="1"/>
  <c r="W79" i="4"/>
  <c r="D79" i="7" s="1"/>
  <c r="W78" i="4"/>
  <c r="D78" i="6" s="1"/>
  <c r="B78" i="7" s="1"/>
  <c r="W77" i="4"/>
  <c r="D77" i="7" s="1"/>
  <c r="W76" i="4"/>
  <c r="D76" i="7" s="1"/>
  <c r="W75" i="4"/>
  <c r="D75" i="7" s="1"/>
  <c r="W74" i="4"/>
  <c r="D74" i="6" s="1"/>
  <c r="B74" i="7" s="1"/>
  <c r="W73" i="4"/>
  <c r="D73" i="7" s="1"/>
  <c r="W72" i="4"/>
  <c r="D72" i="7" s="1"/>
  <c r="W71" i="4"/>
  <c r="D71" i="7" s="1"/>
  <c r="W70" i="4"/>
  <c r="D70" i="6" s="1"/>
  <c r="B70" i="7" s="1"/>
  <c r="W69" i="4"/>
  <c r="D69" i="7" s="1"/>
  <c r="W68" i="4"/>
  <c r="D68" i="7" s="1"/>
  <c r="W67" i="4"/>
  <c r="D67" i="7" s="1"/>
  <c r="W66" i="4"/>
  <c r="D66" i="7" s="1"/>
  <c r="W65" i="4"/>
  <c r="D65" i="7" s="1"/>
  <c r="W64" i="4"/>
  <c r="D64" i="7" s="1"/>
  <c r="W63" i="4"/>
  <c r="D63" i="7" s="1"/>
  <c r="W62" i="4"/>
  <c r="D62" i="6" s="1"/>
  <c r="B62" i="7" s="1"/>
  <c r="W61" i="4"/>
  <c r="D61" i="7" s="1"/>
  <c r="W60" i="4"/>
  <c r="D60" i="7" s="1"/>
  <c r="W59" i="4"/>
  <c r="D59" i="7" s="1"/>
  <c r="W58" i="4"/>
  <c r="D58" i="6" s="1"/>
  <c r="B58" i="7" s="1"/>
  <c r="W57" i="4"/>
  <c r="D57" i="7" s="1"/>
  <c r="W56" i="4"/>
  <c r="D56" i="7" s="1"/>
  <c r="W55" i="4"/>
  <c r="D55" i="7" s="1"/>
  <c r="W54" i="4"/>
  <c r="D54" i="6" s="1"/>
  <c r="B54" i="7" s="1"/>
  <c r="W53" i="4"/>
  <c r="D53" i="7" s="1"/>
  <c r="W52" i="4"/>
  <c r="D52" i="7" s="1"/>
  <c r="W51" i="4"/>
  <c r="D51" i="7" s="1"/>
  <c r="W50" i="4"/>
  <c r="D50" i="7" s="1"/>
  <c r="W49" i="4"/>
  <c r="D49" i="7" s="1"/>
  <c r="W48" i="4"/>
  <c r="D48" i="7" s="1"/>
  <c r="W47" i="4"/>
  <c r="D47" i="7" s="1"/>
  <c r="W46" i="4"/>
  <c r="D46" i="7" s="1"/>
  <c r="W45" i="4"/>
  <c r="D45" i="7" s="1"/>
  <c r="W44" i="4"/>
  <c r="D44" i="7" s="1"/>
  <c r="W43" i="4"/>
  <c r="D43" i="7" s="1"/>
  <c r="W42" i="4"/>
  <c r="D42" i="7" s="1"/>
  <c r="W41" i="4"/>
  <c r="D41" i="7" s="1"/>
  <c r="W40" i="4"/>
  <c r="D40" i="7" s="1"/>
  <c r="W39" i="4"/>
  <c r="D39" i="7" s="1"/>
  <c r="W38" i="4"/>
  <c r="D38" i="7" s="1"/>
  <c r="W37" i="4"/>
  <c r="D37" i="7" s="1"/>
  <c r="W36" i="4"/>
  <c r="D36" i="7" s="1"/>
  <c r="W35" i="4"/>
  <c r="D35" i="7" s="1"/>
  <c r="W34" i="4"/>
  <c r="D34" i="7" s="1"/>
  <c r="W33" i="4"/>
  <c r="D33" i="7" s="1"/>
  <c r="W32" i="4"/>
  <c r="D32" i="7" s="1"/>
  <c r="W31" i="4"/>
  <c r="D31" i="7" s="1"/>
  <c r="W30" i="4"/>
  <c r="D30" i="7" s="1"/>
  <c r="W29" i="4"/>
  <c r="D29" i="7" s="1"/>
  <c r="W28" i="4"/>
  <c r="D28" i="7" s="1"/>
  <c r="W27" i="4"/>
  <c r="D27" i="7" s="1"/>
  <c r="W26" i="4"/>
  <c r="D26" i="7" s="1"/>
  <c r="W25" i="4"/>
  <c r="D25" i="7" s="1"/>
  <c r="W24" i="4"/>
  <c r="D24" i="7" s="1"/>
  <c r="W23" i="4"/>
  <c r="D23" i="7" s="1"/>
  <c r="W22" i="4"/>
  <c r="D22" i="7" s="1"/>
  <c r="W21" i="4"/>
  <c r="D21" i="7" s="1"/>
  <c r="W20" i="4"/>
  <c r="D20" i="7" s="1"/>
  <c r="W19" i="4"/>
  <c r="D19" i="7" s="1"/>
  <c r="W18" i="4"/>
  <c r="D18" i="7" s="1"/>
  <c r="W17" i="4"/>
  <c r="D17" i="7" s="1"/>
  <c r="W16" i="4"/>
  <c r="D16" i="7" s="1"/>
  <c r="W15" i="4"/>
  <c r="D15" i="7" s="1"/>
  <c r="W14" i="4"/>
  <c r="D14" i="7" s="1"/>
  <c r="W13" i="4"/>
  <c r="D13" i="7" s="1"/>
  <c r="W12" i="4"/>
  <c r="D12" i="7" s="1"/>
  <c r="W11" i="4"/>
  <c r="D11" i="7" s="1"/>
  <c r="W10" i="4"/>
  <c r="D10" i="7" s="1"/>
  <c r="W9" i="4"/>
  <c r="D9" i="7" s="1"/>
  <c r="W8" i="4"/>
  <c r="D8" i="7" s="1"/>
  <c r="W7" i="4"/>
  <c r="D7" i="7" s="1"/>
  <c r="I197" i="4"/>
  <c r="I196" i="4"/>
  <c r="I195" i="4"/>
  <c r="I194" i="4"/>
  <c r="I193" i="4"/>
  <c r="I192" i="4"/>
  <c r="I191" i="4"/>
  <c r="I190" i="4"/>
  <c r="I189" i="4"/>
  <c r="I188" i="4"/>
  <c r="I187" i="4"/>
  <c r="I186" i="4"/>
  <c r="I185" i="4"/>
  <c r="I184" i="4"/>
  <c r="I183" i="4"/>
  <c r="I182" i="4"/>
  <c r="I181" i="4"/>
  <c r="I180" i="4"/>
  <c r="I179" i="4"/>
  <c r="I178" i="4"/>
  <c r="I177" i="4"/>
  <c r="I176" i="4"/>
  <c r="I175" i="4"/>
  <c r="I174" i="4"/>
  <c r="I173" i="4"/>
  <c r="I172" i="4"/>
  <c r="I171" i="4"/>
  <c r="I170" i="4"/>
  <c r="I169" i="4"/>
  <c r="I168" i="4"/>
  <c r="I167" i="4"/>
  <c r="I166" i="4"/>
  <c r="I165" i="4"/>
  <c r="I164" i="4"/>
  <c r="I163" i="4"/>
  <c r="I162" i="4"/>
  <c r="I161" i="4"/>
  <c r="I160" i="4"/>
  <c r="I159" i="4"/>
  <c r="I158" i="4"/>
  <c r="I157" i="4"/>
  <c r="I156" i="4"/>
  <c r="I155" i="4"/>
  <c r="I154" i="4"/>
  <c r="I153" i="4"/>
  <c r="I152" i="4"/>
  <c r="I151" i="4"/>
  <c r="I150" i="4"/>
  <c r="I149" i="4"/>
  <c r="I148" i="4"/>
  <c r="I147" i="4"/>
  <c r="I146" i="4"/>
  <c r="I145" i="4"/>
  <c r="I144" i="4"/>
  <c r="I143" i="4"/>
  <c r="I142" i="4"/>
  <c r="I141" i="4"/>
  <c r="I140" i="4"/>
  <c r="I139" i="4"/>
  <c r="I138" i="4"/>
  <c r="I137" i="4"/>
  <c r="I136" i="4"/>
  <c r="I135" i="4"/>
  <c r="I134" i="4"/>
  <c r="I133" i="4"/>
  <c r="I132" i="4"/>
  <c r="I131" i="4"/>
  <c r="I130" i="4"/>
  <c r="I129" i="4"/>
  <c r="I128" i="4"/>
  <c r="I127" i="4"/>
  <c r="I126" i="4"/>
  <c r="I125" i="4"/>
  <c r="I124" i="4"/>
  <c r="I123" i="4"/>
  <c r="I122" i="4"/>
  <c r="I121" i="4"/>
  <c r="I120" i="4"/>
  <c r="I119" i="4"/>
  <c r="I118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L8" i="4"/>
  <c r="L7" i="4"/>
  <c r="M7" i="4"/>
  <c r="M6" i="4"/>
  <c r="G8" i="4"/>
  <c r="G9" i="4" s="1"/>
  <c r="F8" i="4"/>
  <c r="F7" i="4"/>
  <c r="G7" i="4"/>
  <c r="C2" i="5"/>
  <c r="D14" i="4"/>
  <c r="D17" i="4" s="1"/>
  <c r="D20" i="4" s="1"/>
  <c r="D23" i="4" s="1"/>
  <c r="D26" i="4" s="1"/>
  <c r="D29" i="4" s="1"/>
  <c r="D32" i="4" s="1"/>
  <c r="D35" i="4" s="1"/>
  <c r="D38" i="4" s="1"/>
  <c r="D41" i="4" s="1"/>
  <c r="D44" i="4" s="1"/>
  <c r="D47" i="4" s="1"/>
  <c r="D50" i="4" s="1"/>
  <c r="D53" i="4" s="1"/>
  <c r="D56" i="4" s="1"/>
  <c r="D59" i="4" s="1"/>
  <c r="D62" i="4" s="1"/>
  <c r="D65" i="4" s="1"/>
  <c r="D68" i="4" s="1"/>
  <c r="D71" i="4" s="1"/>
  <c r="D74" i="4" s="1"/>
  <c r="D77" i="4" s="1"/>
  <c r="D80" i="4" s="1"/>
  <c r="D83" i="4" s="1"/>
  <c r="D86" i="4" s="1"/>
  <c r="D89" i="4" s="1"/>
  <c r="D92" i="4" s="1"/>
  <c r="D95" i="4" s="1"/>
  <c r="D98" i="4" s="1"/>
  <c r="D101" i="4" s="1"/>
  <c r="D104" i="4" s="1"/>
  <c r="D107" i="4" s="1"/>
  <c r="D110" i="4" s="1"/>
  <c r="D113" i="4" s="1"/>
  <c r="D116" i="4" s="1"/>
  <c r="D119" i="4" s="1"/>
  <c r="D122" i="4" s="1"/>
  <c r="D125" i="4" s="1"/>
  <c r="D128" i="4" s="1"/>
  <c r="D131" i="4" s="1"/>
  <c r="D134" i="4" s="1"/>
  <c r="D137" i="4" s="1"/>
  <c r="D140" i="4" s="1"/>
  <c r="D143" i="4" s="1"/>
  <c r="D146" i="4" s="1"/>
  <c r="D149" i="4" s="1"/>
  <c r="D152" i="4" s="1"/>
  <c r="D155" i="4" s="1"/>
  <c r="D158" i="4" s="1"/>
  <c r="D161" i="4" s="1"/>
  <c r="D164" i="4" s="1"/>
  <c r="D167" i="4" s="1"/>
  <c r="D170" i="4" s="1"/>
  <c r="D173" i="4" s="1"/>
  <c r="D176" i="4" s="1"/>
  <c r="D179" i="4" s="1"/>
  <c r="D182" i="4" s="1"/>
  <c r="D185" i="4" s="1"/>
  <c r="D188" i="4" s="1"/>
  <c r="D191" i="4" s="1"/>
  <c r="D194" i="4" s="1"/>
  <c r="D197" i="4" s="1"/>
  <c r="D200" i="4" s="1"/>
  <c r="D203" i="4" s="1"/>
  <c r="D206" i="4" s="1"/>
  <c r="D209" i="4" s="1"/>
  <c r="D212" i="4" s="1"/>
  <c r="D215" i="4" s="1"/>
  <c r="D218" i="4" s="1"/>
  <c r="D221" i="4" s="1"/>
  <c r="D224" i="4" s="1"/>
  <c r="D227" i="4" s="1"/>
  <c r="D230" i="4" s="1"/>
  <c r="D233" i="4" s="1"/>
  <c r="D236" i="4" s="1"/>
  <c r="D239" i="4" s="1"/>
  <c r="D242" i="4" s="1"/>
  <c r="D245" i="4" s="1"/>
  <c r="D248" i="4" s="1"/>
  <c r="D251" i="4" s="1"/>
  <c r="D254" i="4" s="1"/>
  <c r="D257" i="4" s="1"/>
  <c r="D260" i="4" s="1"/>
  <c r="D263" i="4" s="1"/>
  <c r="D266" i="4" s="1"/>
  <c r="D269" i="4" s="1"/>
  <c r="D272" i="4" s="1"/>
  <c r="D275" i="4" s="1"/>
  <c r="D278" i="4" s="1"/>
  <c r="D281" i="4" s="1"/>
  <c r="D284" i="4" s="1"/>
  <c r="D287" i="4" s="1"/>
  <c r="D290" i="4" s="1"/>
  <c r="D293" i="4" s="1"/>
  <c r="D296" i="4" s="1"/>
  <c r="D299" i="4" s="1"/>
  <c r="D302" i="4" s="1"/>
  <c r="D305" i="4" s="1"/>
  <c r="D308" i="4" s="1"/>
  <c r="D311" i="4" s="1"/>
  <c r="D314" i="4" s="1"/>
  <c r="D317" i="4" s="1"/>
  <c r="D320" i="4" s="1"/>
  <c r="D323" i="4" s="1"/>
  <c r="D326" i="4" s="1"/>
  <c r="D329" i="4" s="1"/>
  <c r="D332" i="4" s="1"/>
  <c r="D335" i="4" s="1"/>
  <c r="D338" i="4" s="1"/>
  <c r="D341" i="4" s="1"/>
  <c r="D344" i="4" s="1"/>
  <c r="D347" i="4" s="1"/>
  <c r="D350" i="4" s="1"/>
  <c r="D353" i="4" s="1"/>
  <c r="D356" i="4" s="1"/>
  <c r="D359" i="4" s="1"/>
  <c r="D362" i="4" s="1"/>
  <c r="D365" i="4" s="1"/>
  <c r="D368" i="4" s="1"/>
  <c r="D371" i="4" s="1"/>
  <c r="D374" i="4" s="1"/>
  <c r="D377" i="4" s="1"/>
  <c r="D380" i="4" s="1"/>
  <c r="D383" i="4" s="1"/>
  <c r="D386" i="4" s="1"/>
  <c r="D389" i="4" s="1"/>
  <c r="D392" i="4" s="1"/>
  <c r="D395" i="4" s="1"/>
  <c r="D398" i="4" s="1"/>
  <c r="D401" i="4" s="1"/>
  <c r="D404" i="4" s="1"/>
  <c r="D407" i="4" s="1"/>
  <c r="D410" i="4" s="1"/>
  <c r="D413" i="4" s="1"/>
  <c r="D416" i="4" s="1"/>
  <c r="D419" i="4" s="1"/>
  <c r="D422" i="4" s="1"/>
  <c r="D425" i="4" s="1"/>
  <c r="D428" i="4" s="1"/>
  <c r="D431" i="4" s="1"/>
  <c r="D434" i="4" s="1"/>
  <c r="D437" i="4" s="1"/>
  <c r="D440" i="4" s="1"/>
  <c r="D443" i="4" s="1"/>
  <c r="D446" i="4" s="1"/>
  <c r="D449" i="4" s="1"/>
  <c r="D452" i="4" s="1"/>
  <c r="D455" i="4" s="1"/>
  <c r="D458" i="4" s="1"/>
  <c r="D461" i="4" s="1"/>
  <c r="D464" i="4" s="1"/>
  <c r="D467" i="4" s="1"/>
  <c r="D470" i="4" s="1"/>
  <c r="D473" i="4" s="1"/>
  <c r="D476" i="4" s="1"/>
  <c r="D479" i="4" s="1"/>
  <c r="D482" i="4" s="1"/>
  <c r="D485" i="4" s="1"/>
  <c r="D488" i="4" s="1"/>
  <c r="D491" i="4" s="1"/>
  <c r="D494" i="4" s="1"/>
  <c r="D497" i="4" s="1"/>
  <c r="D500" i="4" s="1"/>
  <c r="D503" i="4" s="1"/>
  <c r="D506" i="4" s="1"/>
  <c r="D509" i="4" s="1"/>
  <c r="D512" i="4" s="1"/>
  <c r="D515" i="4" s="1"/>
  <c r="D518" i="4" s="1"/>
  <c r="D521" i="4" s="1"/>
  <c r="D524" i="4" s="1"/>
  <c r="D527" i="4" s="1"/>
  <c r="D530" i="4" s="1"/>
  <c r="D533" i="4" s="1"/>
  <c r="D536" i="4" s="1"/>
  <c r="D539" i="4" s="1"/>
  <c r="D542" i="4" s="1"/>
  <c r="D545" i="4" s="1"/>
  <c r="D548" i="4" s="1"/>
  <c r="D551" i="4" s="1"/>
  <c r="D554" i="4" s="1"/>
  <c r="D557" i="4" s="1"/>
  <c r="D560" i="4" s="1"/>
  <c r="D563" i="4" s="1"/>
  <c r="D566" i="4" s="1"/>
  <c r="D569" i="4" s="1"/>
  <c r="D572" i="4" s="1"/>
  <c r="D575" i="4" s="1"/>
  <c r="D578" i="4" s="1"/>
  <c r="D581" i="4" s="1"/>
  <c r="D11" i="4"/>
  <c r="D10" i="4"/>
  <c r="D13" i="4" s="1"/>
  <c r="D16" i="4" s="1"/>
  <c r="D19" i="4" s="1"/>
  <c r="D22" i="4" s="1"/>
  <c r="D25" i="4" s="1"/>
  <c r="D28" i="4" s="1"/>
  <c r="D31" i="4" s="1"/>
  <c r="D34" i="4" s="1"/>
  <c r="D37" i="4" s="1"/>
  <c r="D40" i="4" s="1"/>
  <c r="D43" i="4" s="1"/>
  <c r="D46" i="4" s="1"/>
  <c r="D49" i="4" s="1"/>
  <c r="D52" i="4" s="1"/>
  <c r="D55" i="4" s="1"/>
  <c r="D58" i="4" s="1"/>
  <c r="D61" i="4" s="1"/>
  <c r="D64" i="4" s="1"/>
  <c r="D67" i="4" s="1"/>
  <c r="D70" i="4" s="1"/>
  <c r="D73" i="4" s="1"/>
  <c r="D76" i="4" s="1"/>
  <c r="D79" i="4" s="1"/>
  <c r="D82" i="4" s="1"/>
  <c r="D85" i="4" s="1"/>
  <c r="D88" i="4" s="1"/>
  <c r="D91" i="4" s="1"/>
  <c r="D94" i="4" s="1"/>
  <c r="D97" i="4" s="1"/>
  <c r="D100" i="4" s="1"/>
  <c r="D103" i="4" s="1"/>
  <c r="D106" i="4" s="1"/>
  <c r="D109" i="4" s="1"/>
  <c r="D112" i="4" s="1"/>
  <c r="D115" i="4" s="1"/>
  <c r="D118" i="4" s="1"/>
  <c r="D121" i="4" s="1"/>
  <c r="D124" i="4" s="1"/>
  <c r="D127" i="4" s="1"/>
  <c r="D130" i="4" s="1"/>
  <c r="D133" i="4" s="1"/>
  <c r="D136" i="4" s="1"/>
  <c r="D139" i="4" s="1"/>
  <c r="D142" i="4" s="1"/>
  <c r="D145" i="4" s="1"/>
  <c r="D148" i="4" s="1"/>
  <c r="D151" i="4" s="1"/>
  <c r="D154" i="4" s="1"/>
  <c r="D157" i="4" s="1"/>
  <c r="D160" i="4" s="1"/>
  <c r="D163" i="4" s="1"/>
  <c r="D166" i="4" s="1"/>
  <c r="D169" i="4" s="1"/>
  <c r="D172" i="4" s="1"/>
  <c r="D175" i="4" s="1"/>
  <c r="D178" i="4" s="1"/>
  <c r="D181" i="4" s="1"/>
  <c r="D184" i="4" s="1"/>
  <c r="D187" i="4" s="1"/>
  <c r="D190" i="4" s="1"/>
  <c r="D193" i="4" s="1"/>
  <c r="D196" i="4" s="1"/>
  <c r="D199" i="4" s="1"/>
  <c r="D202" i="4" s="1"/>
  <c r="D205" i="4" s="1"/>
  <c r="D208" i="4" s="1"/>
  <c r="D211" i="4" s="1"/>
  <c r="D214" i="4" s="1"/>
  <c r="D217" i="4" s="1"/>
  <c r="D220" i="4" s="1"/>
  <c r="D223" i="4" s="1"/>
  <c r="D226" i="4" s="1"/>
  <c r="D229" i="4" s="1"/>
  <c r="D232" i="4" s="1"/>
  <c r="D235" i="4" s="1"/>
  <c r="D238" i="4" s="1"/>
  <c r="D241" i="4" s="1"/>
  <c r="D244" i="4" s="1"/>
  <c r="D247" i="4" s="1"/>
  <c r="D250" i="4" s="1"/>
  <c r="D253" i="4" s="1"/>
  <c r="D256" i="4" s="1"/>
  <c r="D259" i="4" s="1"/>
  <c r="D262" i="4" s="1"/>
  <c r="D265" i="4" s="1"/>
  <c r="D268" i="4" s="1"/>
  <c r="D271" i="4" s="1"/>
  <c r="D274" i="4" s="1"/>
  <c r="D277" i="4" s="1"/>
  <c r="D280" i="4" s="1"/>
  <c r="D283" i="4" s="1"/>
  <c r="D286" i="4" s="1"/>
  <c r="D289" i="4" s="1"/>
  <c r="D292" i="4" s="1"/>
  <c r="D295" i="4" s="1"/>
  <c r="D298" i="4" s="1"/>
  <c r="D301" i="4" s="1"/>
  <c r="D304" i="4" s="1"/>
  <c r="D307" i="4" s="1"/>
  <c r="D310" i="4" s="1"/>
  <c r="D313" i="4" s="1"/>
  <c r="D316" i="4" s="1"/>
  <c r="D319" i="4" s="1"/>
  <c r="D322" i="4" s="1"/>
  <c r="D325" i="4" s="1"/>
  <c r="D328" i="4" s="1"/>
  <c r="D331" i="4" s="1"/>
  <c r="D334" i="4" s="1"/>
  <c r="D337" i="4" s="1"/>
  <c r="D340" i="4" s="1"/>
  <c r="D343" i="4" s="1"/>
  <c r="D346" i="4" s="1"/>
  <c r="D349" i="4" s="1"/>
  <c r="D352" i="4" s="1"/>
  <c r="D355" i="4" s="1"/>
  <c r="D358" i="4" s="1"/>
  <c r="D361" i="4" s="1"/>
  <c r="D364" i="4" s="1"/>
  <c r="D367" i="4" s="1"/>
  <c r="D370" i="4" s="1"/>
  <c r="D373" i="4" s="1"/>
  <c r="D376" i="4" s="1"/>
  <c r="D379" i="4" s="1"/>
  <c r="D382" i="4" s="1"/>
  <c r="D385" i="4" s="1"/>
  <c r="D388" i="4" s="1"/>
  <c r="D391" i="4" s="1"/>
  <c r="D394" i="4" s="1"/>
  <c r="D397" i="4" s="1"/>
  <c r="D400" i="4" s="1"/>
  <c r="D403" i="4" s="1"/>
  <c r="D406" i="4" s="1"/>
  <c r="D409" i="4" s="1"/>
  <c r="D412" i="4" s="1"/>
  <c r="D415" i="4" s="1"/>
  <c r="D418" i="4" s="1"/>
  <c r="D421" i="4" s="1"/>
  <c r="D424" i="4" s="1"/>
  <c r="D427" i="4" s="1"/>
  <c r="D430" i="4" s="1"/>
  <c r="D433" i="4" s="1"/>
  <c r="D436" i="4" s="1"/>
  <c r="D439" i="4" s="1"/>
  <c r="D442" i="4" s="1"/>
  <c r="D445" i="4" s="1"/>
  <c r="D448" i="4" s="1"/>
  <c r="D451" i="4" s="1"/>
  <c r="D454" i="4" s="1"/>
  <c r="D457" i="4" s="1"/>
  <c r="D460" i="4" s="1"/>
  <c r="D463" i="4" s="1"/>
  <c r="D466" i="4" s="1"/>
  <c r="D469" i="4" s="1"/>
  <c r="D472" i="4" s="1"/>
  <c r="D475" i="4" s="1"/>
  <c r="D478" i="4" s="1"/>
  <c r="D481" i="4" s="1"/>
  <c r="D484" i="4" s="1"/>
  <c r="D487" i="4" s="1"/>
  <c r="D490" i="4" s="1"/>
  <c r="D493" i="4" s="1"/>
  <c r="D496" i="4" s="1"/>
  <c r="D499" i="4" s="1"/>
  <c r="D502" i="4" s="1"/>
  <c r="D505" i="4" s="1"/>
  <c r="D508" i="4" s="1"/>
  <c r="D511" i="4" s="1"/>
  <c r="D514" i="4" s="1"/>
  <c r="D517" i="4" s="1"/>
  <c r="D520" i="4" s="1"/>
  <c r="D523" i="4" s="1"/>
  <c r="D526" i="4" s="1"/>
  <c r="D529" i="4" s="1"/>
  <c r="D532" i="4" s="1"/>
  <c r="D535" i="4" s="1"/>
  <c r="D538" i="4" s="1"/>
  <c r="D541" i="4" s="1"/>
  <c r="D544" i="4" s="1"/>
  <c r="D547" i="4" s="1"/>
  <c r="D550" i="4" s="1"/>
  <c r="D553" i="4" s="1"/>
  <c r="D556" i="4" s="1"/>
  <c r="D559" i="4" s="1"/>
  <c r="D562" i="4" s="1"/>
  <c r="D565" i="4" s="1"/>
  <c r="D568" i="4" s="1"/>
  <c r="D571" i="4" s="1"/>
  <c r="D574" i="4" s="1"/>
  <c r="D577" i="4" s="1"/>
  <c r="D580" i="4" s="1"/>
  <c r="D9" i="4"/>
  <c r="D12" i="4" s="1"/>
  <c r="D15" i="4" s="1"/>
  <c r="D18" i="4" s="1"/>
  <c r="D21" i="4" s="1"/>
  <c r="D24" i="4" s="1"/>
  <c r="D27" i="4" s="1"/>
  <c r="D30" i="4" s="1"/>
  <c r="D33" i="4" s="1"/>
  <c r="D36" i="4" s="1"/>
  <c r="D39" i="4" s="1"/>
  <c r="D42" i="4" s="1"/>
  <c r="D45" i="4" s="1"/>
  <c r="D48" i="4" s="1"/>
  <c r="D51" i="4" s="1"/>
  <c r="D54" i="4" s="1"/>
  <c r="D57" i="4" s="1"/>
  <c r="D60" i="4" s="1"/>
  <c r="D63" i="4" s="1"/>
  <c r="D66" i="4" s="1"/>
  <c r="D69" i="4" s="1"/>
  <c r="D72" i="4" s="1"/>
  <c r="D75" i="4" s="1"/>
  <c r="D78" i="4" s="1"/>
  <c r="D81" i="4" s="1"/>
  <c r="D84" i="4" s="1"/>
  <c r="D87" i="4" s="1"/>
  <c r="D90" i="4" s="1"/>
  <c r="D93" i="4" s="1"/>
  <c r="D96" i="4" s="1"/>
  <c r="D99" i="4" s="1"/>
  <c r="D102" i="4" s="1"/>
  <c r="D105" i="4" s="1"/>
  <c r="D108" i="4" s="1"/>
  <c r="D111" i="4" s="1"/>
  <c r="D114" i="4" s="1"/>
  <c r="D117" i="4" s="1"/>
  <c r="D120" i="4" s="1"/>
  <c r="D123" i="4" s="1"/>
  <c r="D126" i="4" s="1"/>
  <c r="D129" i="4" s="1"/>
  <c r="D132" i="4" s="1"/>
  <c r="D135" i="4" s="1"/>
  <c r="D138" i="4" s="1"/>
  <c r="D141" i="4" s="1"/>
  <c r="D144" i="4" s="1"/>
  <c r="D147" i="4" s="1"/>
  <c r="D150" i="4" s="1"/>
  <c r="D153" i="4" s="1"/>
  <c r="D156" i="4" s="1"/>
  <c r="D159" i="4" s="1"/>
  <c r="D162" i="4" s="1"/>
  <c r="D165" i="4" s="1"/>
  <c r="D168" i="4" s="1"/>
  <c r="D171" i="4" s="1"/>
  <c r="D174" i="4" s="1"/>
  <c r="D177" i="4" s="1"/>
  <c r="D180" i="4" s="1"/>
  <c r="D183" i="4" s="1"/>
  <c r="D186" i="4" s="1"/>
  <c r="D189" i="4" s="1"/>
  <c r="D192" i="4" s="1"/>
  <c r="D195" i="4" s="1"/>
  <c r="D198" i="4" s="1"/>
  <c r="D201" i="4" s="1"/>
  <c r="D204" i="4" s="1"/>
  <c r="D207" i="4" s="1"/>
  <c r="D210" i="4" s="1"/>
  <c r="D213" i="4" s="1"/>
  <c r="D216" i="4" s="1"/>
  <c r="D219" i="4" s="1"/>
  <c r="D222" i="4" s="1"/>
  <c r="D225" i="4" s="1"/>
  <c r="D228" i="4" s="1"/>
  <c r="D231" i="4" s="1"/>
  <c r="D234" i="4" s="1"/>
  <c r="D237" i="4" s="1"/>
  <c r="D240" i="4" s="1"/>
  <c r="D243" i="4" s="1"/>
  <c r="D246" i="4" s="1"/>
  <c r="D249" i="4" s="1"/>
  <c r="D252" i="4" s="1"/>
  <c r="D255" i="4" s="1"/>
  <c r="D258" i="4" s="1"/>
  <c r="D261" i="4" s="1"/>
  <c r="D264" i="4" s="1"/>
  <c r="D267" i="4" s="1"/>
  <c r="D270" i="4" s="1"/>
  <c r="D273" i="4" s="1"/>
  <c r="D276" i="4" s="1"/>
  <c r="D279" i="4" s="1"/>
  <c r="D282" i="4" s="1"/>
  <c r="D285" i="4" s="1"/>
  <c r="D288" i="4" s="1"/>
  <c r="D291" i="4" s="1"/>
  <c r="D294" i="4" s="1"/>
  <c r="D297" i="4" s="1"/>
  <c r="D300" i="4" s="1"/>
  <c r="D303" i="4" s="1"/>
  <c r="D306" i="4" s="1"/>
  <c r="D309" i="4" s="1"/>
  <c r="D312" i="4" s="1"/>
  <c r="D315" i="4" s="1"/>
  <c r="D318" i="4" s="1"/>
  <c r="D321" i="4" s="1"/>
  <c r="D324" i="4" s="1"/>
  <c r="D327" i="4" s="1"/>
  <c r="D330" i="4" s="1"/>
  <c r="D333" i="4" s="1"/>
  <c r="D336" i="4" s="1"/>
  <c r="D339" i="4" s="1"/>
  <c r="D342" i="4" s="1"/>
  <c r="D345" i="4" s="1"/>
  <c r="D348" i="4" s="1"/>
  <c r="D351" i="4" s="1"/>
  <c r="D354" i="4" s="1"/>
  <c r="D357" i="4" s="1"/>
  <c r="D360" i="4" s="1"/>
  <c r="D363" i="4" s="1"/>
  <c r="D366" i="4" s="1"/>
  <c r="D369" i="4" s="1"/>
  <c r="D372" i="4" s="1"/>
  <c r="D375" i="4" s="1"/>
  <c r="D378" i="4" s="1"/>
  <c r="D381" i="4" s="1"/>
  <c r="D384" i="4" s="1"/>
  <c r="D387" i="4" s="1"/>
  <c r="D390" i="4" s="1"/>
  <c r="D393" i="4" s="1"/>
  <c r="D396" i="4" s="1"/>
  <c r="D399" i="4" s="1"/>
  <c r="D402" i="4" s="1"/>
  <c r="D405" i="4" s="1"/>
  <c r="D408" i="4" s="1"/>
  <c r="D411" i="4" s="1"/>
  <c r="D414" i="4" s="1"/>
  <c r="D417" i="4" s="1"/>
  <c r="D420" i="4" s="1"/>
  <c r="D423" i="4" s="1"/>
  <c r="D426" i="4" s="1"/>
  <c r="D429" i="4" s="1"/>
  <c r="D432" i="4" s="1"/>
  <c r="D435" i="4" s="1"/>
  <c r="D438" i="4" s="1"/>
  <c r="D441" i="4" s="1"/>
  <c r="D444" i="4" s="1"/>
  <c r="D447" i="4" s="1"/>
  <c r="D450" i="4" s="1"/>
  <c r="D453" i="4" s="1"/>
  <c r="D456" i="4" s="1"/>
  <c r="D459" i="4" s="1"/>
  <c r="D462" i="4" s="1"/>
  <c r="D465" i="4" s="1"/>
  <c r="D468" i="4" s="1"/>
  <c r="D471" i="4" s="1"/>
  <c r="D474" i="4" s="1"/>
  <c r="D477" i="4" s="1"/>
  <c r="D480" i="4" s="1"/>
  <c r="D483" i="4" s="1"/>
  <c r="D486" i="4" s="1"/>
  <c r="D489" i="4" s="1"/>
  <c r="D492" i="4" s="1"/>
  <c r="D495" i="4" s="1"/>
  <c r="D498" i="4" s="1"/>
  <c r="D501" i="4" s="1"/>
  <c r="D504" i="4" s="1"/>
  <c r="D507" i="4" s="1"/>
  <c r="D510" i="4" s="1"/>
  <c r="D513" i="4" s="1"/>
  <c r="D516" i="4" s="1"/>
  <c r="D519" i="4" s="1"/>
  <c r="D522" i="4" s="1"/>
  <c r="D525" i="4" s="1"/>
  <c r="D528" i="4" s="1"/>
  <c r="D531" i="4" s="1"/>
  <c r="D534" i="4" s="1"/>
  <c r="D537" i="4" s="1"/>
  <c r="D540" i="4" s="1"/>
  <c r="D543" i="4" s="1"/>
  <c r="D546" i="4" s="1"/>
  <c r="D549" i="4" s="1"/>
  <c r="D552" i="4" s="1"/>
  <c r="D555" i="4" s="1"/>
  <c r="D558" i="4" s="1"/>
  <c r="D561" i="4" s="1"/>
  <c r="D564" i="4" s="1"/>
  <c r="D567" i="4" s="1"/>
  <c r="D570" i="4" s="1"/>
  <c r="D573" i="4" s="1"/>
  <c r="D576" i="4" s="1"/>
  <c r="D579" i="4" s="1"/>
  <c r="C7" i="4"/>
  <c r="B7" i="4"/>
  <c r="J6" i="4"/>
  <c r="K6" i="4" s="1"/>
  <c r="I6" i="2"/>
  <c r="I7" i="2"/>
  <c r="I581" i="2"/>
  <c r="I580" i="2"/>
  <c r="I579" i="2"/>
  <c r="I578" i="2"/>
  <c r="I577" i="2"/>
  <c r="I576" i="2"/>
  <c r="I575" i="2"/>
  <c r="I574" i="2"/>
  <c r="I573" i="2"/>
  <c r="I572" i="2"/>
  <c r="I571" i="2"/>
  <c r="I570" i="2"/>
  <c r="I569" i="2"/>
  <c r="I568" i="2"/>
  <c r="I567" i="2"/>
  <c r="I566" i="2"/>
  <c r="I565" i="2"/>
  <c r="I564" i="2"/>
  <c r="I563" i="2"/>
  <c r="I562" i="2"/>
  <c r="I561" i="2"/>
  <c r="I560" i="2"/>
  <c r="I559" i="2"/>
  <c r="I558" i="2"/>
  <c r="I557" i="2"/>
  <c r="I556" i="2"/>
  <c r="I555" i="2"/>
  <c r="I554" i="2"/>
  <c r="I553" i="2"/>
  <c r="I552" i="2"/>
  <c r="I551" i="2"/>
  <c r="I550" i="2"/>
  <c r="I549" i="2"/>
  <c r="I548" i="2"/>
  <c r="I547" i="2"/>
  <c r="I546" i="2"/>
  <c r="I545" i="2"/>
  <c r="I544" i="2"/>
  <c r="I543" i="2"/>
  <c r="I542" i="2"/>
  <c r="I541" i="2"/>
  <c r="I540" i="2"/>
  <c r="I539" i="2"/>
  <c r="I538" i="2"/>
  <c r="I537" i="2"/>
  <c r="I536" i="2"/>
  <c r="I535" i="2"/>
  <c r="I534" i="2"/>
  <c r="I533" i="2"/>
  <c r="I532" i="2"/>
  <c r="I531" i="2"/>
  <c r="I530" i="2"/>
  <c r="I529" i="2"/>
  <c r="I528" i="2"/>
  <c r="I527" i="2"/>
  <c r="I526" i="2"/>
  <c r="I525" i="2"/>
  <c r="I524" i="2"/>
  <c r="I523" i="2"/>
  <c r="I522" i="2"/>
  <c r="I521" i="2"/>
  <c r="I520" i="2"/>
  <c r="I519" i="2"/>
  <c r="I518" i="2"/>
  <c r="I517" i="2"/>
  <c r="I516" i="2"/>
  <c r="I515" i="2"/>
  <c r="I514" i="2"/>
  <c r="I513" i="2"/>
  <c r="I512" i="2"/>
  <c r="I511" i="2"/>
  <c r="I510" i="2"/>
  <c r="I509" i="2"/>
  <c r="I508" i="2"/>
  <c r="I507" i="2"/>
  <c r="I506" i="2"/>
  <c r="I505" i="2"/>
  <c r="I504" i="2"/>
  <c r="I503" i="2"/>
  <c r="I502" i="2"/>
  <c r="I501" i="2"/>
  <c r="I500" i="2"/>
  <c r="I499" i="2"/>
  <c r="I498" i="2"/>
  <c r="I497" i="2"/>
  <c r="I496" i="2"/>
  <c r="I495" i="2"/>
  <c r="I494" i="2"/>
  <c r="I493" i="2"/>
  <c r="I492" i="2"/>
  <c r="I491" i="2"/>
  <c r="I490" i="2"/>
  <c r="I489" i="2"/>
  <c r="I488" i="2"/>
  <c r="I487" i="2"/>
  <c r="I486" i="2"/>
  <c r="I485" i="2"/>
  <c r="I484" i="2"/>
  <c r="I483" i="2"/>
  <c r="I482" i="2"/>
  <c r="I481" i="2"/>
  <c r="I480" i="2"/>
  <c r="I479" i="2"/>
  <c r="I478" i="2"/>
  <c r="I477" i="2"/>
  <c r="I476" i="2"/>
  <c r="I475" i="2"/>
  <c r="I474" i="2"/>
  <c r="I473" i="2"/>
  <c r="I472" i="2"/>
  <c r="I471" i="2"/>
  <c r="I470" i="2"/>
  <c r="I469" i="2"/>
  <c r="I468" i="2"/>
  <c r="I467" i="2"/>
  <c r="I466" i="2"/>
  <c r="I465" i="2"/>
  <c r="I464" i="2"/>
  <c r="I463" i="2"/>
  <c r="I462" i="2"/>
  <c r="I461" i="2"/>
  <c r="I460" i="2"/>
  <c r="I459" i="2"/>
  <c r="I458" i="2"/>
  <c r="I457" i="2"/>
  <c r="I456" i="2"/>
  <c r="I455" i="2"/>
  <c r="I454" i="2"/>
  <c r="I453" i="2"/>
  <c r="I452" i="2"/>
  <c r="I451" i="2"/>
  <c r="I450" i="2"/>
  <c r="I449" i="2"/>
  <c r="I448" i="2"/>
  <c r="I447" i="2"/>
  <c r="I446" i="2"/>
  <c r="I445" i="2"/>
  <c r="I444" i="2"/>
  <c r="I443" i="2"/>
  <c r="I442" i="2"/>
  <c r="I441" i="2"/>
  <c r="I440" i="2"/>
  <c r="I439" i="2"/>
  <c r="I438" i="2"/>
  <c r="I437" i="2"/>
  <c r="I436" i="2"/>
  <c r="I435" i="2"/>
  <c r="I434" i="2"/>
  <c r="I433" i="2"/>
  <c r="I432" i="2"/>
  <c r="I431" i="2"/>
  <c r="I430" i="2"/>
  <c r="I429" i="2"/>
  <c r="I428" i="2"/>
  <c r="I427" i="2"/>
  <c r="I426" i="2"/>
  <c r="I425" i="2"/>
  <c r="I424" i="2"/>
  <c r="I423" i="2"/>
  <c r="I422" i="2"/>
  <c r="I421" i="2"/>
  <c r="I420" i="2"/>
  <c r="I419" i="2"/>
  <c r="I418" i="2"/>
  <c r="I417" i="2"/>
  <c r="I416" i="2"/>
  <c r="I415" i="2"/>
  <c r="I414" i="2"/>
  <c r="I413" i="2"/>
  <c r="I412" i="2"/>
  <c r="I411" i="2"/>
  <c r="I410" i="2"/>
  <c r="I409" i="2"/>
  <c r="I408" i="2"/>
  <c r="I407" i="2"/>
  <c r="I406" i="2"/>
  <c r="I405" i="2"/>
  <c r="I404" i="2"/>
  <c r="I403" i="2"/>
  <c r="I402" i="2"/>
  <c r="I401" i="2"/>
  <c r="I400" i="2"/>
  <c r="I399" i="2"/>
  <c r="I398" i="2"/>
  <c r="I397" i="2"/>
  <c r="I396" i="2"/>
  <c r="I395" i="2"/>
  <c r="I394" i="2"/>
  <c r="I393" i="2"/>
  <c r="I392" i="2"/>
  <c r="I391" i="2"/>
  <c r="I390" i="2"/>
  <c r="I389" i="2"/>
  <c r="I388" i="2"/>
  <c r="I387" i="2"/>
  <c r="I386" i="2"/>
  <c r="I385" i="2"/>
  <c r="I384" i="2"/>
  <c r="I383" i="2"/>
  <c r="I382" i="2"/>
  <c r="I381" i="2"/>
  <c r="I380" i="2"/>
  <c r="I379" i="2"/>
  <c r="I378" i="2"/>
  <c r="I377" i="2"/>
  <c r="I376" i="2"/>
  <c r="I375" i="2"/>
  <c r="I374" i="2"/>
  <c r="I373" i="2"/>
  <c r="I372" i="2"/>
  <c r="I371" i="2"/>
  <c r="I370" i="2"/>
  <c r="I369" i="2"/>
  <c r="I368" i="2"/>
  <c r="I367" i="2"/>
  <c r="I366" i="2"/>
  <c r="I365" i="2"/>
  <c r="I364" i="2"/>
  <c r="I363" i="2"/>
  <c r="I362" i="2"/>
  <c r="I361" i="2"/>
  <c r="I360" i="2"/>
  <c r="I359" i="2"/>
  <c r="I358" i="2"/>
  <c r="I357" i="2"/>
  <c r="I356" i="2"/>
  <c r="I355" i="2"/>
  <c r="I354" i="2"/>
  <c r="I353" i="2"/>
  <c r="I352" i="2"/>
  <c r="I351" i="2"/>
  <c r="I350" i="2"/>
  <c r="I349" i="2"/>
  <c r="I348" i="2"/>
  <c r="I347" i="2"/>
  <c r="I346" i="2"/>
  <c r="I345" i="2"/>
  <c r="I344" i="2"/>
  <c r="I343" i="2"/>
  <c r="I342" i="2"/>
  <c r="I341" i="2"/>
  <c r="I340" i="2"/>
  <c r="I339" i="2"/>
  <c r="I338" i="2"/>
  <c r="I337" i="2"/>
  <c r="I336" i="2"/>
  <c r="I335" i="2"/>
  <c r="I334" i="2"/>
  <c r="I333" i="2"/>
  <c r="I332" i="2"/>
  <c r="I331" i="2"/>
  <c r="I330" i="2"/>
  <c r="I329" i="2"/>
  <c r="I328" i="2"/>
  <c r="I327" i="2"/>
  <c r="I326" i="2"/>
  <c r="I325" i="2"/>
  <c r="I324" i="2"/>
  <c r="I323" i="2"/>
  <c r="I322" i="2"/>
  <c r="I321" i="2"/>
  <c r="I320" i="2"/>
  <c r="I319" i="2"/>
  <c r="I318" i="2"/>
  <c r="I317" i="2"/>
  <c r="I316" i="2"/>
  <c r="I315" i="2"/>
  <c r="I314" i="2"/>
  <c r="I313" i="2"/>
  <c r="I312" i="2"/>
  <c r="I311" i="2"/>
  <c r="I310" i="2"/>
  <c r="I309" i="2"/>
  <c r="I308" i="2"/>
  <c r="I307" i="2"/>
  <c r="I306" i="2"/>
  <c r="I305" i="2"/>
  <c r="I304" i="2"/>
  <c r="I303" i="2"/>
  <c r="I302" i="2"/>
  <c r="I301" i="2"/>
  <c r="I300" i="2"/>
  <c r="I299" i="2"/>
  <c r="I298" i="2"/>
  <c r="I297" i="2"/>
  <c r="I296" i="2"/>
  <c r="I295" i="2"/>
  <c r="I294" i="2"/>
  <c r="I293" i="2"/>
  <c r="I292" i="2"/>
  <c r="I291" i="2"/>
  <c r="I290" i="2"/>
  <c r="I289" i="2"/>
  <c r="I288" i="2"/>
  <c r="I287" i="2"/>
  <c r="I286" i="2"/>
  <c r="I285" i="2"/>
  <c r="I284" i="2"/>
  <c r="I283" i="2"/>
  <c r="I282" i="2"/>
  <c r="I281" i="2"/>
  <c r="I280" i="2"/>
  <c r="I279" i="2"/>
  <c r="I278" i="2"/>
  <c r="I277" i="2"/>
  <c r="I276" i="2"/>
  <c r="I275" i="2"/>
  <c r="I274" i="2"/>
  <c r="I273" i="2"/>
  <c r="I272" i="2"/>
  <c r="I271" i="2"/>
  <c r="I270" i="2"/>
  <c r="I269" i="2"/>
  <c r="I268" i="2"/>
  <c r="I267" i="2"/>
  <c r="I266" i="2"/>
  <c r="I265" i="2"/>
  <c r="I264" i="2"/>
  <c r="I263" i="2"/>
  <c r="I262" i="2"/>
  <c r="I261" i="2"/>
  <c r="I260" i="2"/>
  <c r="I259" i="2"/>
  <c r="I258" i="2"/>
  <c r="I257" i="2"/>
  <c r="I256" i="2"/>
  <c r="I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I238" i="2"/>
  <c r="I237" i="2"/>
  <c r="I236" i="2"/>
  <c r="I235" i="2"/>
  <c r="I234" i="2"/>
  <c r="I233" i="2"/>
  <c r="I232" i="2"/>
  <c r="I231" i="2"/>
  <c r="I230" i="2"/>
  <c r="I229" i="2"/>
  <c r="I228" i="2"/>
  <c r="I227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B7" i="2"/>
  <c r="C7" i="2"/>
  <c r="C8" i="2" s="1"/>
  <c r="C9" i="2" s="1"/>
  <c r="D86" i="7" l="1"/>
  <c r="D134" i="7"/>
  <c r="D150" i="7"/>
  <c r="D70" i="7"/>
  <c r="D166" i="7"/>
  <c r="D43" i="6"/>
  <c r="B43" i="7" s="1"/>
  <c r="D75" i="6"/>
  <c r="B75" i="7" s="1"/>
  <c r="D107" i="6"/>
  <c r="B107" i="7" s="1"/>
  <c r="D139" i="6"/>
  <c r="B139" i="7" s="1"/>
  <c r="D47" i="6"/>
  <c r="B47" i="7" s="1"/>
  <c r="D79" i="6"/>
  <c r="B79" i="7" s="1"/>
  <c r="D95" i="6"/>
  <c r="B95" i="7" s="1"/>
  <c r="D127" i="6"/>
  <c r="B127" i="7" s="1"/>
  <c r="D143" i="6"/>
  <c r="B143" i="7" s="1"/>
  <c r="D159" i="6"/>
  <c r="B159" i="7" s="1"/>
  <c r="D191" i="6"/>
  <c r="B191" i="7" s="1"/>
  <c r="D51" i="6"/>
  <c r="B51" i="7" s="1"/>
  <c r="D67" i="6"/>
  <c r="B67" i="7" s="1"/>
  <c r="D83" i="6"/>
  <c r="B83" i="7" s="1"/>
  <c r="D99" i="6"/>
  <c r="B99" i="7" s="1"/>
  <c r="D115" i="6"/>
  <c r="B115" i="7" s="1"/>
  <c r="D131" i="6"/>
  <c r="B131" i="7" s="1"/>
  <c r="D147" i="6"/>
  <c r="B147" i="7" s="1"/>
  <c r="D163" i="6"/>
  <c r="B163" i="7" s="1"/>
  <c r="D179" i="6"/>
  <c r="B179" i="7" s="1"/>
  <c r="D195" i="6"/>
  <c r="B195" i="7" s="1"/>
  <c r="D102" i="7"/>
  <c r="D59" i="6"/>
  <c r="B59" i="7" s="1"/>
  <c r="D91" i="6"/>
  <c r="B91" i="7" s="1"/>
  <c r="D123" i="6"/>
  <c r="B123" i="7" s="1"/>
  <c r="D155" i="6"/>
  <c r="B155" i="7" s="1"/>
  <c r="D171" i="6"/>
  <c r="B171" i="7" s="1"/>
  <c r="D187" i="6"/>
  <c r="B187" i="7" s="1"/>
  <c r="D63" i="6"/>
  <c r="B63" i="7" s="1"/>
  <c r="D111" i="6"/>
  <c r="B111" i="7" s="1"/>
  <c r="D175" i="6"/>
  <c r="B175" i="7" s="1"/>
  <c r="D55" i="6"/>
  <c r="B55" i="7" s="1"/>
  <c r="D71" i="6"/>
  <c r="B71" i="7" s="1"/>
  <c r="D87" i="6"/>
  <c r="B87" i="7" s="1"/>
  <c r="D103" i="6"/>
  <c r="B103" i="7" s="1"/>
  <c r="D119" i="6"/>
  <c r="B119" i="7" s="1"/>
  <c r="D135" i="6"/>
  <c r="B135" i="7" s="1"/>
  <c r="D151" i="6"/>
  <c r="B151" i="7" s="1"/>
  <c r="D167" i="6"/>
  <c r="B167" i="7" s="1"/>
  <c r="D183" i="6"/>
  <c r="B183" i="7" s="1"/>
  <c r="D54" i="7"/>
  <c r="D118" i="7"/>
  <c r="D182" i="7"/>
  <c r="D7" i="6"/>
  <c r="B7" i="7" s="1"/>
  <c r="D11" i="6"/>
  <c r="B11" i="7" s="1"/>
  <c r="D15" i="6"/>
  <c r="B15" i="7" s="1"/>
  <c r="D19" i="6"/>
  <c r="B19" i="7" s="1"/>
  <c r="D23" i="6"/>
  <c r="B23" i="7" s="1"/>
  <c r="D27" i="6"/>
  <c r="B27" i="7" s="1"/>
  <c r="D31" i="6"/>
  <c r="B31" i="7" s="1"/>
  <c r="D35" i="6"/>
  <c r="B35" i="7" s="1"/>
  <c r="D39" i="6"/>
  <c r="B39" i="7" s="1"/>
  <c r="D8" i="6"/>
  <c r="B8" i="7" s="1"/>
  <c r="D12" i="6"/>
  <c r="B12" i="7" s="1"/>
  <c r="D16" i="6"/>
  <c r="B16" i="7" s="1"/>
  <c r="D20" i="6"/>
  <c r="B20" i="7" s="1"/>
  <c r="D24" i="6"/>
  <c r="B24" i="7" s="1"/>
  <c r="D28" i="6"/>
  <c r="B28" i="7" s="1"/>
  <c r="D32" i="6"/>
  <c r="B32" i="7" s="1"/>
  <c r="D36" i="6"/>
  <c r="B36" i="7" s="1"/>
  <c r="D40" i="6"/>
  <c r="B40" i="7" s="1"/>
  <c r="D44" i="6"/>
  <c r="B44" i="7" s="1"/>
  <c r="D48" i="6"/>
  <c r="B48" i="7" s="1"/>
  <c r="D52" i="6"/>
  <c r="B52" i="7" s="1"/>
  <c r="D56" i="6"/>
  <c r="B56" i="7" s="1"/>
  <c r="D60" i="6"/>
  <c r="B60" i="7" s="1"/>
  <c r="D64" i="6"/>
  <c r="B64" i="7" s="1"/>
  <c r="D68" i="6"/>
  <c r="B68" i="7" s="1"/>
  <c r="D72" i="6"/>
  <c r="B72" i="7" s="1"/>
  <c r="D76" i="6"/>
  <c r="B76" i="7" s="1"/>
  <c r="D80" i="6"/>
  <c r="B80" i="7" s="1"/>
  <c r="D84" i="6"/>
  <c r="B84" i="7" s="1"/>
  <c r="D88" i="6"/>
  <c r="B88" i="7" s="1"/>
  <c r="D92" i="6"/>
  <c r="B92" i="7" s="1"/>
  <c r="D96" i="6"/>
  <c r="B96" i="7" s="1"/>
  <c r="D100" i="6"/>
  <c r="B100" i="7" s="1"/>
  <c r="D104" i="6"/>
  <c r="B104" i="7" s="1"/>
  <c r="D108" i="6"/>
  <c r="B108" i="7" s="1"/>
  <c r="D112" i="6"/>
  <c r="B112" i="7" s="1"/>
  <c r="D116" i="6"/>
  <c r="B116" i="7" s="1"/>
  <c r="D120" i="6"/>
  <c r="B120" i="7" s="1"/>
  <c r="D124" i="6"/>
  <c r="B124" i="7" s="1"/>
  <c r="D128" i="6"/>
  <c r="B128" i="7" s="1"/>
  <c r="D132" i="6"/>
  <c r="B132" i="7" s="1"/>
  <c r="D136" i="6"/>
  <c r="B136" i="7" s="1"/>
  <c r="D140" i="6"/>
  <c r="B140" i="7" s="1"/>
  <c r="D144" i="6"/>
  <c r="B144" i="7" s="1"/>
  <c r="D148" i="6"/>
  <c r="B148" i="7" s="1"/>
  <c r="D152" i="6"/>
  <c r="B152" i="7" s="1"/>
  <c r="D156" i="6"/>
  <c r="B156" i="7" s="1"/>
  <c r="D160" i="6"/>
  <c r="B160" i="7" s="1"/>
  <c r="D164" i="6"/>
  <c r="B164" i="7" s="1"/>
  <c r="D168" i="6"/>
  <c r="B168" i="7" s="1"/>
  <c r="D172" i="6"/>
  <c r="B172" i="7" s="1"/>
  <c r="D176" i="6"/>
  <c r="B176" i="7" s="1"/>
  <c r="D180" i="6"/>
  <c r="B180" i="7" s="1"/>
  <c r="D184" i="6"/>
  <c r="B184" i="7" s="1"/>
  <c r="D188" i="6"/>
  <c r="B188" i="7" s="1"/>
  <c r="D192" i="6"/>
  <c r="B192" i="7" s="1"/>
  <c r="D196" i="6"/>
  <c r="B196" i="7" s="1"/>
  <c r="D58" i="7"/>
  <c r="D74" i="7"/>
  <c r="D90" i="7"/>
  <c r="D106" i="7"/>
  <c r="D122" i="7"/>
  <c r="D138" i="7"/>
  <c r="D154" i="7"/>
  <c r="D170" i="7"/>
  <c r="D186" i="7"/>
  <c r="D9" i="6"/>
  <c r="B9" i="7" s="1"/>
  <c r="D13" i="6"/>
  <c r="B13" i="7" s="1"/>
  <c r="D17" i="6"/>
  <c r="B17" i="7" s="1"/>
  <c r="D21" i="6"/>
  <c r="B21" i="7" s="1"/>
  <c r="D25" i="6"/>
  <c r="B25" i="7" s="1"/>
  <c r="D29" i="6"/>
  <c r="B29" i="7" s="1"/>
  <c r="D33" i="6"/>
  <c r="B33" i="7" s="1"/>
  <c r="D37" i="6"/>
  <c r="B37" i="7" s="1"/>
  <c r="D41" i="6"/>
  <c r="B41" i="7" s="1"/>
  <c r="D45" i="6"/>
  <c r="B45" i="7" s="1"/>
  <c r="D49" i="6"/>
  <c r="B49" i="7" s="1"/>
  <c r="D53" i="6"/>
  <c r="B53" i="7" s="1"/>
  <c r="D57" i="6"/>
  <c r="B57" i="7" s="1"/>
  <c r="D61" i="6"/>
  <c r="B61" i="7" s="1"/>
  <c r="D65" i="6"/>
  <c r="B65" i="7" s="1"/>
  <c r="D69" i="6"/>
  <c r="B69" i="7" s="1"/>
  <c r="D73" i="6"/>
  <c r="B73" i="7" s="1"/>
  <c r="D77" i="6"/>
  <c r="B77" i="7" s="1"/>
  <c r="D81" i="6"/>
  <c r="B81" i="7" s="1"/>
  <c r="D85" i="6"/>
  <c r="B85" i="7" s="1"/>
  <c r="D89" i="6"/>
  <c r="B89" i="7" s="1"/>
  <c r="D93" i="6"/>
  <c r="B93" i="7" s="1"/>
  <c r="D97" i="6"/>
  <c r="B97" i="7" s="1"/>
  <c r="D101" i="6"/>
  <c r="B101" i="7" s="1"/>
  <c r="D105" i="6"/>
  <c r="B105" i="7" s="1"/>
  <c r="D109" i="6"/>
  <c r="B109" i="7" s="1"/>
  <c r="D113" i="6"/>
  <c r="B113" i="7" s="1"/>
  <c r="D117" i="6"/>
  <c r="B117" i="7" s="1"/>
  <c r="D121" i="6"/>
  <c r="B121" i="7" s="1"/>
  <c r="D125" i="6"/>
  <c r="B125" i="7" s="1"/>
  <c r="D129" i="6"/>
  <c r="B129" i="7" s="1"/>
  <c r="D133" i="6"/>
  <c r="B133" i="7" s="1"/>
  <c r="D137" i="6"/>
  <c r="B137" i="7" s="1"/>
  <c r="D141" i="6"/>
  <c r="B141" i="7" s="1"/>
  <c r="D145" i="6"/>
  <c r="B145" i="7" s="1"/>
  <c r="D149" i="6"/>
  <c r="B149" i="7" s="1"/>
  <c r="D153" i="6"/>
  <c r="B153" i="7" s="1"/>
  <c r="D157" i="6"/>
  <c r="B157" i="7" s="1"/>
  <c r="D161" i="6"/>
  <c r="B161" i="7" s="1"/>
  <c r="D165" i="6"/>
  <c r="B165" i="7" s="1"/>
  <c r="D169" i="6"/>
  <c r="B169" i="7" s="1"/>
  <c r="D173" i="6"/>
  <c r="B173" i="7" s="1"/>
  <c r="D177" i="6"/>
  <c r="B177" i="7" s="1"/>
  <c r="D181" i="6"/>
  <c r="B181" i="7" s="1"/>
  <c r="D185" i="6"/>
  <c r="B185" i="7" s="1"/>
  <c r="D189" i="6"/>
  <c r="B189" i="7" s="1"/>
  <c r="D193" i="6"/>
  <c r="B193" i="7" s="1"/>
  <c r="D197" i="6"/>
  <c r="B197" i="7" s="1"/>
  <c r="D62" i="7"/>
  <c r="D78" i="7"/>
  <c r="D94" i="7"/>
  <c r="D110" i="7"/>
  <c r="D126" i="7"/>
  <c r="D142" i="7"/>
  <c r="D158" i="7"/>
  <c r="D174" i="7"/>
  <c r="D190" i="7"/>
  <c r="D6" i="6"/>
  <c r="B6" i="7" s="1"/>
  <c r="D10" i="6"/>
  <c r="B10" i="7" s="1"/>
  <c r="D14" i="6"/>
  <c r="B14" i="7" s="1"/>
  <c r="D18" i="6"/>
  <c r="B18" i="7" s="1"/>
  <c r="D22" i="6"/>
  <c r="B22" i="7" s="1"/>
  <c r="D26" i="6"/>
  <c r="B26" i="7" s="1"/>
  <c r="D30" i="6"/>
  <c r="B30" i="7" s="1"/>
  <c r="D34" i="6"/>
  <c r="B34" i="7" s="1"/>
  <c r="D38" i="6"/>
  <c r="B38" i="7" s="1"/>
  <c r="D42" i="6"/>
  <c r="B42" i="7" s="1"/>
  <c r="D46" i="6"/>
  <c r="B46" i="7" s="1"/>
  <c r="D50" i="6"/>
  <c r="B50" i="7" s="1"/>
  <c r="D66" i="6"/>
  <c r="B66" i="7" s="1"/>
  <c r="D82" i="6"/>
  <c r="B82" i="7" s="1"/>
  <c r="D98" i="6"/>
  <c r="B98" i="7" s="1"/>
  <c r="D114" i="6"/>
  <c r="B114" i="7" s="1"/>
  <c r="D130" i="6"/>
  <c r="B130" i="7" s="1"/>
  <c r="D146" i="6"/>
  <c r="B146" i="7" s="1"/>
  <c r="D162" i="6"/>
  <c r="B162" i="7" s="1"/>
  <c r="D178" i="6"/>
  <c r="B178" i="7" s="1"/>
  <c r="D194" i="6"/>
  <c r="B194" i="7" s="1"/>
  <c r="G10" i="4"/>
  <c r="M8" i="4"/>
  <c r="L9" i="4"/>
  <c r="G11" i="4"/>
  <c r="M11" i="4" s="1"/>
  <c r="F9" i="4"/>
  <c r="F10" i="4" s="1"/>
  <c r="F11" i="4" s="1"/>
  <c r="B8" i="4"/>
  <c r="J7" i="4"/>
  <c r="C8" i="4"/>
  <c r="B8" i="2"/>
  <c r="B9" i="2"/>
  <c r="B10" i="2" s="1"/>
  <c r="C10" i="2"/>
  <c r="K7" i="4" l="1"/>
  <c r="N6" i="4" s="1"/>
  <c r="M9" i="4"/>
  <c r="L10" i="4"/>
  <c r="M10" i="4"/>
  <c r="G12" i="4"/>
  <c r="F12" i="4"/>
  <c r="J8" i="4"/>
  <c r="K8" i="4" s="1"/>
  <c r="C9" i="4"/>
  <c r="B9" i="4"/>
  <c r="C11" i="2"/>
  <c r="B11" i="2"/>
  <c r="M12" i="4" l="1"/>
  <c r="S6" i="4"/>
  <c r="L11" i="4"/>
  <c r="G13" i="4"/>
  <c r="M13" i="4" s="1"/>
  <c r="F13" i="4"/>
  <c r="J9" i="4"/>
  <c r="K9" i="4" s="1"/>
  <c r="C10" i="4"/>
  <c r="B10" i="4"/>
  <c r="C12" i="2"/>
  <c r="B12" i="2"/>
  <c r="C6" i="7" l="1"/>
  <c r="E6" i="7" s="1"/>
  <c r="C6" i="6"/>
  <c r="E6" i="6" s="1"/>
  <c r="L12" i="4"/>
  <c r="G14" i="4"/>
  <c r="F14" i="4"/>
  <c r="J10" i="4"/>
  <c r="C11" i="4"/>
  <c r="B11" i="4"/>
  <c r="C13" i="2"/>
  <c r="B13" i="2"/>
  <c r="M14" i="4" l="1"/>
  <c r="K10" i="4"/>
  <c r="L13" i="4"/>
  <c r="G15" i="4"/>
  <c r="F15" i="4"/>
  <c r="J11" i="4"/>
  <c r="C12" i="4"/>
  <c r="B12" i="4"/>
  <c r="C14" i="2"/>
  <c r="B14" i="2"/>
  <c r="K11" i="4" l="1"/>
  <c r="N7" i="4" s="1"/>
  <c r="M15" i="4"/>
  <c r="L14" i="4"/>
  <c r="G16" i="4"/>
  <c r="M16" i="4" s="1"/>
  <c r="F16" i="4"/>
  <c r="J12" i="4"/>
  <c r="C13" i="4"/>
  <c r="B13" i="4"/>
  <c r="C15" i="2"/>
  <c r="B15" i="2"/>
  <c r="K12" i="4" l="1"/>
  <c r="L15" i="4"/>
  <c r="G17" i="4"/>
  <c r="F17" i="4"/>
  <c r="J13" i="4"/>
  <c r="C14" i="4"/>
  <c r="B14" i="4"/>
  <c r="C16" i="2"/>
  <c r="B16" i="2"/>
  <c r="M17" i="4" l="1"/>
  <c r="K13" i="4"/>
  <c r="L16" i="4"/>
  <c r="G18" i="4"/>
  <c r="F18" i="4"/>
  <c r="J14" i="4"/>
  <c r="C15" i="4"/>
  <c r="B15" i="4"/>
  <c r="C17" i="2"/>
  <c r="B17" i="2"/>
  <c r="M18" i="4" l="1"/>
  <c r="L17" i="4"/>
  <c r="K14" i="4"/>
  <c r="N8" i="4" s="1"/>
  <c r="G19" i="4"/>
  <c r="F19" i="4"/>
  <c r="J15" i="4"/>
  <c r="C16" i="4"/>
  <c r="B16" i="4"/>
  <c r="C18" i="2"/>
  <c r="B18" i="2"/>
  <c r="K15" i="4" l="1"/>
  <c r="M19" i="4"/>
  <c r="L18" i="4"/>
  <c r="G20" i="4"/>
  <c r="F20" i="4"/>
  <c r="J16" i="4"/>
  <c r="C17" i="4"/>
  <c r="B17" i="4"/>
  <c r="C19" i="2"/>
  <c r="B19" i="2"/>
  <c r="M20" i="4" l="1"/>
  <c r="K16" i="4"/>
  <c r="L19" i="4"/>
  <c r="G21" i="4"/>
  <c r="F21" i="4"/>
  <c r="J17" i="4"/>
  <c r="C18" i="4"/>
  <c r="B18" i="4"/>
  <c r="C20" i="2"/>
  <c r="B20" i="2"/>
  <c r="M21" i="4" l="1"/>
  <c r="K17" i="4"/>
  <c r="N9" i="4" s="1"/>
  <c r="L20" i="4"/>
  <c r="G22" i="4"/>
  <c r="M22" i="4" s="1"/>
  <c r="F22" i="4"/>
  <c r="J18" i="4"/>
  <c r="C19" i="4"/>
  <c r="B19" i="4"/>
  <c r="C21" i="2"/>
  <c r="B21" i="2"/>
  <c r="K18" i="4" l="1"/>
  <c r="L21" i="4"/>
  <c r="G23" i="4"/>
  <c r="F23" i="4"/>
  <c r="J19" i="4"/>
  <c r="C20" i="4"/>
  <c r="B20" i="4"/>
  <c r="C22" i="2"/>
  <c r="B22" i="2"/>
  <c r="M23" i="4" l="1"/>
  <c r="L22" i="4"/>
  <c r="K19" i="4"/>
  <c r="G24" i="4"/>
  <c r="F24" i="4"/>
  <c r="J20" i="4"/>
  <c r="C21" i="4"/>
  <c r="B21" i="4"/>
  <c r="C23" i="2"/>
  <c r="B23" i="2"/>
  <c r="M24" i="4" l="1"/>
  <c r="L23" i="4"/>
  <c r="K20" i="4"/>
  <c r="N10" i="4" s="1"/>
  <c r="G25" i="4"/>
  <c r="F25" i="4"/>
  <c r="J21" i="4"/>
  <c r="C22" i="4"/>
  <c r="B22" i="4"/>
  <c r="C24" i="2"/>
  <c r="B24" i="2"/>
  <c r="L24" i="4" l="1"/>
  <c r="M25" i="4"/>
  <c r="K21" i="4"/>
  <c r="G26" i="4"/>
  <c r="F26" i="4"/>
  <c r="J22" i="4"/>
  <c r="C23" i="4"/>
  <c r="B23" i="4"/>
  <c r="C25" i="2"/>
  <c r="B25" i="2"/>
  <c r="L25" i="4" l="1"/>
  <c r="K22" i="4"/>
  <c r="M26" i="4"/>
  <c r="G27" i="4"/>
  <c r="F27" i="4"/>
  <c r="J23" i="4"/>
  <c r="C24" i="4"/>
  <c r="B24" i="4"/>
  <c r="C26" i="2"/>
  <c r="B26" i="2"/>
  <c r="M27" i="4" l="1"/>
  <c r="L26" i="4"/>
  <c r="K23" i="4"/>
  <c r="N11" i="4" s="1"/>
  <c r="G28" i="4"/>
  <c r="F28" i="4"/>
  <c r="J24" i="4"/>
  <c r="C25" i="4"/>
  <c r="B25" i="4"/>
  <c r="C27" i="2"/>
  <c r="B27" i="2"/>
  <c r="M28" i="4" l="1"/>
  <c r="K24" i="4"/>
  <c r="L27" i="4"/>
  <c r="G29" i="4"/>
  <c r="M29" i="4" s="1"/>
  <c r="F29" i="4"/>
  <c r="J25" i="4"/>
  <c r="C26" i="4"/>
  <c r="B26" i="4"/>
  <c r="C28" i="2"/>
  <c r="B28" i="2"/>
  <c r="K25" i="4" l="1"/>
  <c r="L28" i="4"/>
  <c r="G30" i="4"/>
  <c r="M30" i="4" s="1"/>
  <c r="F30" i="4"/>
  <c r="J26" i="4"/>
  <c r="C27" i="4"/>
  <c r="B27" i="4"/>
  <c r="C29" i="2"/>
  <c r="B29" i="2"/>
  <c r="K26" i="4" l="1"/>
  <c r="N12" i="4" s="1"/>
  <c r="L29" i="4"/>
  <c r="G31" i="4"/>
  <c r="F31" i="4"/>
  <c r="J27" i="4"/>
  <c r="C28" i="4"/>
  <c r="B28" i="4"/>
  <c r="C30" i="2"/>
  <c r="B30" i="2"/>
  <c r="M31" i="4" l="1"/>
  <c r="L30" i="4"/>
  <c r="K27" i="4"/>
  <c r="G32" i="4"/>
  <c r="F32" i="4"/>
  <c r="J28" i="4"/>
  <c r="C29" i="4"/>
  <c r="B29" i="4"/>
  <c r="C31" i="2"/>
  <c r="B31" i="2"/>
  <c r="M32" i="4" l="1"/>
  <c r="L31" i="4"/>
  <c r="K28" i="4"/>
  <c r="G33" i="4"/>
  <c r="M33" i="4" s="1"/>
  <c r="F33" i="4"/>
  <c r="J29" i="4"/>
  <c r="C30" i="4"/>
  <c r="B30" i="4"/>
  <c r="C32" i="2"/>
  <c r="B32" i="2"/>
  <c r="L32" i="4" l="1"/>
  <c r="K29" i="4"/>
  <c r="N13" i="4" s="1"/>
  <c r="G34" i="4"/>
  <c r="F34" i="4"/>
  <c r="J30" i="4"/>
  <c r="C31" i="4"/>
  <c r="B31" i="4"/>
  <c r="C33" i="2"/>
  <c r="B33" i="2"/>
  <c r="M34" i="4" l="1"/>
  <c r="K30" i="4"/>
  <c r="L33" i="4"/>
  <c r="G35" i="4"/>
  <c r="F35" i="4"/>
  <c r="J31" i="4"/>
  <c r="C32" i="4"/>
  <c r="B32" i="4"/>
  <c r="C34" i="2"/>
  <c r="B34" i="2"/>
  <c r="K31" i="4" l="1"/>
  <c r="M35" i="4"/>
  <c r="L34" i="4"/>
  <c r="G36" i="4"/>
  <c r="F36" i="4"/>
  <c r="J32" i="4"/>
  <c r="C33" i="4"/>
  <c r="B33" i="4"/>
  <c r="C35" i="2"/>
  <c r="B35" i="2"/>
  <c r="K32" i="4" l="1"/>
  <c r="N14" i="4" s="1"/>
  <c r="M36" i="4"/>
  <c r="L35" i="4"/>
  <c r="G37" i="4"/>
  <c r="M37" i="4" s="1"/>
  <c r="F37" i="4"/>
  <c r="J33" i="4"/>
  <c r="C34" i="4"/>
  <c r="B34" i="4"/>
  <c r="C36" i="2"/>
  <c r="B36" i="2"/>
  <c r="L36" i="4" l="1"/>
  <c r="K33" i="4"/>
  <c r="G38" i="4"/>
  <c r="F38" i="4"/>
  <c r="J34" i="4"/>
  <c r="C35" i="4"/>
  <c r="B35" i="4"/>
  <c r="C37" i="2"/>
  <c r="B37" i="2"/>
  <c r="L37" i="4" l="1"/>
  <c r="K34" i="4"/>
  <c r="M38" i="4"/>
  <c r="G39" i="4"/>
  <c r="F39" i="4"/>
  <c r="J35" i="4"/>
  <c r="C36" i="4"/>
  <c r="B36" i="4"/>
  <c r="C38" i="2"/>
  <c r="B38" i="2"/>
  <c r="K35" i="4" l="1"/>
  <c r="N15" i="4" s="1"/>
  <c r="L38" i="4"/>
  <c r="M39" i="4"/>
  <c r="G40" i="4"/>
  <c r="M40" i="4" s="1"/>
  <c r="F40" i="4"/>
  <c r="J36" i="4"/>
  <c r="C37" i="4"/>
  <c r="B37" i="4"/>
  <c r="C39" i="2"/>
  <c r="B39" i="2"/>
  <c r="K36" i="4" l="1"/>
  <c r="L39" i="4"/>
  <c r="G41" i="4"/>
  <c r="F41" i="4"/>
  <c r="J37" i="4"/>
  <c r="C38" i="4"/>
  <c r="B38" i="4"/>
  <c r="C40" i="2"/>
  <c r="B40" i="2"/>
  <c r="K37" i="4" l="1"/>
  <c r="L40" i="4"/>
  <c r="M41" i="4"/>
  <c r="G42" i="4"/>
  <c r="F42" i="4"/>
  <c r="J38" i="4"/>
  <c r="C39" i="4"/>
  <c r="B39" i="4"/>
  <c r="C41" i="2"/>
  <c r="B41" i="2"/>
  <c r="L41" i="4" l="1"/>
  <c r="K38" i="4"/>
  <c r="N16" i="4" s="1"/>
  <c r="M42" i="4"/>
  <c r="G43" i="4"/>
  <c r="F43" i="4"/>
  <c r="J39" i="4"/>
  <c r="C40" i="4"/>
  <c r="B40" i="4"/>
  <c r="C42" i="2"/>
  <c r="B42" i="2"/>
  <c r="K39" i="4" l="1"/>
  <c r="L42" i="4"/>
  <c r="M43" i="4"/>
  <c r="G44" i="4"/>
  <c r="M44" i="4" s="1"/>
  <c r="F44" i="4"/>
  <c r="J40" i="4"/>
  <c r="C41" i="4"/>
  <c r="B41" i="4"/>
  <c r="C43" i="2"/>
  <c r="B43" i="2"/>
  <c r="K40" i="4" l="1"/>
  <c r="L43" i="4"/>
  <c r="G45" i="4"/>
  <c r="F45" i="4"/>
  <c r="J41" i="4"/>
  <c r="C42" i="4"/>
  <c r="B42" i="4"/>
  <c r="C44" i="2"/>
  <c r="B44" i="2"/>
  <c r="K41" i="4" l="1"/>
  <c r="N17" i="4" s="1"/>
  <c r="L44" i="4"/>
  <c r="M45" i="4"/>
  <c r="G46" i="4"/>
  <c r="M46" i="4" s="1"/>
  <c r="F46" i="4"/>
  <c r="J42" i="4"/>
  <c r="C43" i="4"/>
  <c r="B43" i="4"/>
  <c r="C45" i="2"/>
  <c r="B45" i="2"/>
  <c r="K42" i="4" l="1"/>
  <c r="L45" i="4"/>
  <c r="G47" i="4"/>
  <c r="F47" i="4"/>
  <c r="J43" i="4"/>
  <c r="C44" i="4"/>
  <c r="B44" i="4"/>
  <c r="C46" i="2"/>
  <c r="B46" i="2"/>
  <c r="K43" i="4" l="1"/>
  <c r="M47" i="4"/>
  <c r="L46" i="4"/>
  <c r="G48" i="4"/>
  <c r="F48" i="4"/>
  <c r="J44" i="4"/>
  <c r="C45" i="4"/>
  <c r="B45" i="4"/>
  <c r="C47" i="2"/>
  <c r="B47" i="2"/>
  <c r="M48" i="4" l="1"/>
  <c r="K44" i="4"/>
  <c r="N18" i="4" s="1"/>
  <c r="L47" i="4"/>
  <c r="G49" i="4"/>
  <c r="F49" i="4"/>
  <c r="J45" i="4"/>
  <c r="C46" i="4"/>
  <c r="B46" i="4"/>
  <c r="C48" i="2"/>
  <c r="B48" i="2"/>
  <c r="L48" i="4" l="1"/>
  <c r="M49" i="4"/>
  <c r="K45" i="4"/>
  <c r="G50" i="4"/>
  <c r="M50" i="4" s="1"/>
  <c r="F50" i="4"/>
  <c r="J46" i="4"/>
  <c r="C47" i="4"/>
  <c r="B47" i="4"/>
  <c r="C49" i="2"/>
  <c r="B49" i="2"/>
  <c r="K46" i="4" l="1"/>
  <c r="L49" i="4"/>
  <c r="G51" i="4"/>
  <c r="F51" i="4"/>
  <c r="J47" i="4"/>
  <c r="C48" i="4"/>
  <c r="B48" i="4"/>
  <c r="C50" i="2"/>
  <c r="B50" i="2"/>
  <c r="K47" i="4" l="1"/>
  <c r="N19" i="4" s="1"/>
  <c r="L50" i="4"/>
  <c r="M51" i="4"/>
  <c r="G52" i="4"/>
  <c r="M52" i="4" s="1"/>
  <c r="F52" i="4"/>
  <c r="J48" i="4"/>
  <c r="C49" i="4"/>
  <c r="B49" i="4"/>
  <c r="C51" i="2"/>
  <c r="B51" i="2"/>
  <c r="K48" i="4" l="1"/>
  <c r="L51" i="4"/>
  <c r="G53" i="4"/>
  <c r="M53" i="4" s="1"/>
  <c r="F53" i="4"/>
  <c r="J49" i="4"/>
  <c r="C50" i="4"/>
  <c r="B50" i="4"/>
  <c r="C52" i="2"/>
  <c r="B52" i="2"/>
  <c r="L52" i="4" l="1"/>
  <c r="K49" i="4"/>
  <c r="G54" i="4"/>
  <c r="M54" i="4" s="1"/>
  <c r="F54" i="4"/>
  <c r="J50" i="4"/>
  <c r="C51" i="4"/>
  <c r="B51" i="4"/>
  <c r="C53" i="2"/>
  <c r="B53" i="2"/>
  <c r="K50" i="4" l="1"/>
  <c r="N20" i="4" s="1"/>
  <c r="L53" i="4"/>
  <c r="G55" i="4"/>
  <c r="F55" i="4"/>
  <c r="J51" i="4"/>
  <c r="C52" i="4"/>
  <c r="B52" i="4"/>
  <c r="C54" i="2"/>
  <c r="B54" i="2"/>
  <c r="K51" i="4" l="1"/>
  <c r="L54" i="4"/>
  <c r="M55" i="4"/>
  <c r="G56" i="4"/>
  <c r="F56" i="4"/>
  <c r="J52" i="4"/>
  <c r="C53" i="4"/>
  <c r="B53" i="4"/>
  <c r="C55" i="2"/>
  <c r="B55" i="2"/>
  <c r="L55" i="4" l="1"/>
  <c r="M56" i="4"/>
  <c r="K52" i="4"/>
  <c r="G57" i="4"/>
  <c r="M57" i="4" s="1"/>
  <c r="F57" i="4"/>
  <c r="J53" i="4"/>
  <c r="C54" i="4"/>
  <c r="B54" i="4"/>
  <c r="C56" i="2"/>
  <c r="B56" i="2"/>
  <c r="K53" i="4" l="1"/>
  <c r="N21" i="4" s="1"/>
  <c r="L56" i="4"/>
  <c r="G58" i="4"/>
  <c r="M58" i="4" s="1"/>
  <c r="F58" i="4"/>
  <c r="J54" i="4"/>
  <c r="C55" i="4"/>
  <c r="B55" i="4"/>
  <c r="C57" i="2"/>
  <c r="B57" i="2"/>
  <c r="K54" i="4" l="1"/>
  <c r="L57" i="4"/>
  <c r="G59" i="4"/>
  <c r="F59" i="4"/>
  <c r="J55" i="4"/>
  <c r="C56" i="4"/>
  <c r="B56" i="4"/>
  <c r="C58" i="2"/>
  <c r="B58" i="2"/>
  <c r="M59" i="4" l="1"/>
  <c r="L58" i="4"/>
  <c r="K55" i="4"/>
  <c r="G60" i="4"/>
  <c r="F60" i="4"/>
  <c r="J56" i="4"/>
  <c r="C57" i="4"/>
  <c r="B57" i="4"/>
  <c r="C59" i="2"/>
  <c r="B59" i="2"/>
  <c r="K56" i="4" l="1"/>
  <c r="N22" i="4" s="1"/>
  <c r="L59" i="4"/>
  <c r="M60" i="4"/>
  <c r="G61" i="4"/>
  <c r="F61" i="4"/>
  <c r="J57" i="4"/>
  <c r="C58" i="4"/>
  <c r="B58" i="4"/>
  <c r="C60" i="2"/>
  <c r="B60" i="2"/>
  <c r="M61" i="4" l="1"/>
  <c r="L60" i="4"/>
  <c r="K57" i="4"/>
  <c r="G62" i="4"/>
  <c r="M62" i="4" s="1"/>
  <c r="F62" i="4"/>
  <c r="J58" i="4"/>
  <c r="C59" i="4"/>
  <c r="B59" i="4"/>
  <c r="C61" i="2"/>
  <c r="B61" i="2"/>
  <c r="K58" i="4" l="1"/>
  <c r="L61" i="4"/>
  <c r="G63" i="4"/>
  <c r="F63" i="4"/>
  <c r="J59" i="4"/>
  <c r="C60" i="4"/>
  <c r="B60" i="4"/>
  <c r="C62" i="2"/>
  <c r="B62" i="2"/>
  <c r="M63" i="4" l="1"/>
  <c r="L62" i="4"/>
  <c r="K59" i="4"/>
  <c r="N23" i="4" s="1"/>
  <c r="G64" i="4"/>
  <c r="F64" i="4"/>
  <c r="J60" i="4"/>
  <c r="C61" i="4"/>
  <c r="B61" i="4"/>
  <c r="C63" i="2"/>
  <c r="B63" i="2"/>
  <c r="M64" i="4" l="1"/>
  <c r="L63" i="4"/>
  <c r="K60" i="4"/>
  <c r="G65" i="4"/>
  <c r="M65" i="4" s="1"/>
  <c r="F65" i="4"/>
  <c r="J61" i="4"/>
  <c r="C62" i="4"/>
  <c r="B62" i="4"/>
  <c r="C64" i="2"/>
  <c r="B64" i="2"/>
  <c r="K61" i="4" l="1"/>
  <c r="L64" i="4"/>
  <c r="G66" i="4"/>
  <c r="M66" i="4" s="1"/>
  <c r="F66" i="4"/>
  <c r="J62" i="4"/>
  <c r="C63" i="4"/>
  <c r="B63" i="4"/>
  <c r="C65" i="2"/>
  <c r="B65" i="2"/>
  <c r="K62" i="4" l="1"/>
  <c r="N24" i="4" s="1"/>
  <c r="L65" i="4"/>
  <c r="G67" i="4"/>
  <c r="M67" i="4" s="1"/>
  <c r="F67" i="4"/>
  <c r="J63" i="4"/>
  <c r="C64" i="4"/>
  <c r="B64" i="4"/>
  <c r="C66" i="2"/>
  <c r="B66" i="2"/>
  <c r="K63" i="4" l="1"/>
  <c r="L66" i="4"/>
  <c r="G68" i="4"/>
  <c r="M68" i="4" s="1"/>
  <c r="F68" i="4"/>
  <c r="J64" i="4"/>
  <c r="C65" i="4"/>
  <c r="B65" i="4"/>
  <c r="C67" i="2"/>
  <c r="B67" i="2"/>
  <c r="K64" i="4" l="1"/>
  <c r="L67" i="4"/>
  <c r="G69" i="4"/>
  <c r="F69" i="4"/>
  <c r="J65" i="4"/>
  <c r="C66" i="4"/>
  <c r="B66" i="4"/>
  <c r="C68" i="2"/>
  <c r="B68" i="2"/>
  <c r="L68" i="4" l="1"/>
  <c r="K65" i="4"/>
  <c r="N25" i="4" s="1"/>
  <c r="M69" i="4"/>
  <c r="G70" i="4"/>
  <c r="M70" i="4" s="1"/>
  <c r="F70" i="4"/>
  <c r="J66" i="4"/>
  <c r="C67" i="4"/>
  <c r="B67" i="4"/>
  <c r="C69" i="2"/>
  <c r="B69" i="2"/>
  <c r="K66" i="4" l="1"/>
  <c r="L69" i="4"/>
  <c r="G71" i="4"/>
  <c r="F71" i="4"/>
  <c r="J67" i="4"/>
  <c r="C68" i="4"/>
  <c r="B68" i="4"/>
  <c r="C70" i="2"/>
  <c r="B70" i="2"/>
  <c r="M71" i="4" l="1"/>
  <c r="K67" i="4"/>
  <c r="L70" i="4"/>
  <c r="G72" i="4"/>
  <c r="F72" i="4"/>
  <c r="J68" i="4"/>
  <c r="C69" i="4"/>
  <c r="B69" i="4"/>
  <c r="C71" i="2"/>
  <c r="B71" i="2"/>
  <c r="K68" i="4" l="1"/>
  <c r="N26" i="4" s="1"/>
  <c r="M72" i="4"/>
  <c r="L71" i="4"/>
  <c r="G73" i="4"/>
  <c r="M73" i="4" s="1"/>
  <c r="F73" i="4"/>
  <c r="J69" i="4"/>
  <c r="C70" i="4"/>
  <c r="B70" i="4"/>
  <c r="C72" i="2"/>
  <c r="B72" i="2"/>
  <c r="K69" i="4" l="1"/>
  <c r="L72" i="4"/>
  <c r="G74" i="4"/>
  <c r="M74" i="4" s="1"/>
  <c r="F74" i="4"/>
  <c r="J70" i="4"/>
  <c r="C71" i="4"/>
  <c r="B71" i="4"/>
  <c r="C73" i="2"/>
  <c r="B73" i="2"/>
  <c r="K70" i="4" l="1"/>
  <c r="L73" i="4"/>
  <c r="G75" i="4"/>
  <c r="F75" i="4"/>
  <c r="J71" i="4"/>
  <c r="C72" i="4"/>
  <c r="B72" i="4"/>
  <c r="C74" i="2"/>
  <c r="B74" i="2"/>
  <c r="K71" i="4" l="1"/>
  <c r="N27" i="4" s="1"/>
  <c r="M75" i="4"/>
  <c r="L74" i="4"/>
  <c r="G76" i="4"/>
  <c r="F76" i="4"/>
  <c r="J72" i="4"/>
  <c r="C73" i="4"/>
  <c r="B73" i="4"/>
  <c r="C75" i="2"/>
  <c r="B75" i="2"/>
  <c r="K72" i="4" l="1"/>
  <c r="L75" i="4"/>
  <c r="M76" i="4"/>
  <c r="G77" i="4"/>
  <c r="F77" i="4"/>
  <c r="J73" i="4"/>
  <c r="C74" i="4"/>
  <c r="B74" i="4"/>
  <c r="C76" i="2"/>
  <c r="B76" i="2"/>
  <c r="M77" i="4" l="1"/>
  <c r="L76" i="4"/>
  <c r="K73" i="4"/>
  <c r="G78" i="4"/>
  <c r="M78" i="4" s="1"/>
  <c r="F78" i="4"/>
  <c r="J74" i="4"/>
  <c r="C75" i="4"/>
  <c r="B75" i="4"/>
  <c r="C77" i="2"/>
  <c r="B77" i="2"/>
  <c r="K74" i="4" l="1"/>
  <c r="N28" i="4" s="1"/>
  <c r="L77" i="4"/>
  <c r="G79" i="4"/>
  <c r="F79" i="4"/>
  <c r="J75" i="4"/>
  <c r="C76" i="4"/>
  <c r="B76" i="4"/>
  <c r="C78" i="2"/>
  <c r="B78" i="2"/>
  <c r="M79" i="4" l="1"/>
  <c r="L78" i="4"/>
  <c r="K75" i="4"/>
  <c r="G80" i="4"/>
  <c r="M80" i="4" s="1"/>
  <c r="F80" i="4"/>
  <c r="J76" i="4"/>
  <c r="C77" i="4"/>
  <c r="B77" i="4"/>
  <c r="C79" i="2"/>
  <c r="B79" i="2"/>
  <c r="K76" i="4" l="1"/>
  <c r="L79" i="4"/>
  <c r="G81" i="4"/>
  <c r="F81" i="4"/>
  <c r="J77" i="4"/>
  <c r="C78" i="4"/>
  <c r="B78" i="4"/>
  <c r="C80" i="2"/>
  <c r="B80" i="2"/>
  <c r="K77" i="4" l="1"/>
  <c r="N29" i="4" s="1"/>
  <c r="L80" i="4"/>
  <c r="M81" i="4"/>
  <c r="G82" i="4"/>
  <c r="M82" i="4" s="1"/>
  <c r="F82" i="4"/>
  <c r="J78" i="4"/>
  <c r="C79" i="4"/>
  <c r="B79" i="4"/>
  <c r="C81" i="2"/>
  <c r="B81" i="2"/>
  <c r="K78" i="4" l="1"/>
  <c r="L81" i="4"/>
  <c r="G83" i="4"/>
  <c r="F83" i="4"/>
  <c r="J79" i="4"/>
  <c r="C80" i="4"/>
  <c r="B80" i="4"/>
  <c r="C82" i="2"/>
  <c r="B82" i="2"/>
  <c r="M83" i="4" l="1"/>
  <c r="L82" i="4"/>
  <c r="K79" i="4"/>
  <c r="G84" i="4"/>
  <c r="F84" i="4"/>
  <c r="J80" i="4"/>
  <c r="C81" i="4"/>
  <c r="B81" i="4"/>
  <c r="C83" i="2"/>
  <c r="B83" i="2"/>
  <c r="K80" i="4" l="1"/>
  <c r="N30" i="4" s="1"/>
  <c r="M84" i="4"/>
  <c r="L83" i="4"/>
  <c r="G85" i="4"/>
  <c r="M85" i="4" s="1"/>
  <c r="F85" i="4"/>
  <c r="J81" i="4"/>
  <c r="C82" i="4"/>
  <c r="B82" i="4"/>
  <c r="C84" i="2"/>
  <c r="B84" i="2"/>
  <c r="L84" i="4" l="1"/>
  <c r="K81" i="4"/>
  <c r="G86" i="4"/>
  <c r="F86" i="4"/>
  <c r="J82" i="4"/>
  <c r="C83" i="4"/>
  <c r="B83" i="4"/>
  <c r="C85" i="2"/>
  <c r="B85" i="2"/>
  <c r="M86" i="4" l="1"/>
  <c r="L85" i="4"/>
  <c r="K82" i="4"/>
  <c r="G87" i="4"/>
  <c r="M87" i="4" s="1"/>
  <c r="F87" i="4"/>
  <c r="J83" i="4"/>
  <c r="C84" i="4"/>
  <c r="B84" i="4"/>
  <c r="C86" i="2"/>
  <c r="B86" i="2"/>
  <c r="K83" i="4" l="1"/>
  <c r="N31" i="4" s="1"/>
  <c r="L86" i="4"/>
  <c r="G88" i="4"/>
  <c r="F88" i="4"/>
  <c r="J84" i="4"/>
  <c r="C85" i="4"/>
  <c r="B85" i="4"/>
  <c r="C87" i="2"/>
  <c r="B87" i="2"/>
  <c r="K84" i="4" l="1"/>
  <c r="M88" i="4"/>
  <c r="L87" i="4"/>
  <c r="G89" i="4"/>
  <c r="F89" i="4"/>
  <c r="J85" i="4"/>
  <c r="C86" i="4"/>
  <c r="B86" i="4"/>
  <c r="C88" i="2"/>
  <c r="B88" i="2"/>
  <c r="K85" i="4" l="1"/>
  <c r="L88" i="4"/>
  <c r="M89" i="4"/>
  <c r="G90" i="4"/>
  <c r="M90" i="4" s="1"/>
  <c r="F90" i="4"/>
  <c r="J86" i="4"/>
  <c r="C87" i="4"/>
  <c r="B87" i="4"/>
  <c r="C89" i="2"/>
  <c r="B89" i="2"/>
  <c r="K86" i="4" l="1"/>
  <c r="N32" i="4" s="1"/>
  <c r="L89" i="4"/>
  <c r="G91" i="4"/>
  <c r="M91" i="4" s="1"/>
  <c r="F91" i="4"/>
  <c r="J87" i="4"/>
  <c r="C88" i="4"/>
  <c r="B88" i="4"/>
  <c r="C90" i="2"/>
  <c r="B90" i="2"/>
  <c r="L90" i="4" l="1"/>
  <c r="K87" i="4"/>
  <c r="G92" i="4"/>
  <c r="F92" i="4"/>
  <c r="J88" i="4"/>
  <c r="C89" i="4"/>
  <c r="B89" i="4"/>
  <c r="C91" i="2"/>
  <c r="B91" i="2"/>
  <c r="M92" i="4" l="1"/>
  <c r="K88" i="4"/>
  <c r="L91" i="4"/>
  <c r="G93" i="4"/>
  <c r="M93" i="4" s="1"/>
  <c r="F93" i="4"/>
  <c r="J89" i="4"/>
  <c r="C90" i="4"/>
  <c r="B90" i="4"/>
  <c r="C92" i="2"/>
  <c r="B92" i="2"/>
  <c r="K89" i="4" l="1"/>
  <c r="N33" i="4" s="1"/>
  <c r="L92" i="4"/>
  <c r="G94" i="4"/>
  <c r="M94" i="4" s="1"/>
  <c r="F94" i="4"/>
  <c r="J90" i="4"/>
  <c r="C91" i="4"/>
  <c r="B91" i="4"/>
  <c r="C93" i="2"/>
  <c r="B93" i="2"/>
  <c r="K90" i="4" l="1"/>
  <c r="L93" i="4"/>
  <c r="G95" i="4"/>
  <c r="F95" i="4"/>
  <c r="J91" i="4"/>
  <c r="C92" i="4"/>
  <c r="B92" i="4"/>
  <c r="C94" i="2"/>
  <c r="B94" i="2"/>
  <c r="M95" i="4" l="1"/>
  <c r="L94" i="4"/>
  <c r="K91" i="4"/>
  <c r="G96" i="4"/>
  <c r="M96" i="4" s="1"/>
  <c r="F96" i="4"/>
  <c r="J92" i="4"/>
  <c r="C93" i="4"/>
  <c r="B93" i="4"/>
  <c r="C95" i="2"/>
  <c r="B95" i="2"/>
  <c r="K92" i="4" l="1"/>
  <c r="N34" i="4" s="1"/>
  <c r="L95" i="4"/>
  <c r="G97" i="4"/>
  <c r="M97" i="4" s="1"/>
  <c r="F97" i="4"/>
  <c r="J93" i="4"/>
  <c r="C94" i="4"/>
  <c r="B94" i="4"/>
  <c r="C96" i="2"/>
  <c r="B96" i="2"/>
  <c r="L96" i="4" l="1"/>
  <c r="K93" i="4"/>
  <c r="G98" i="4"/>
  <c r="M98" i="4" s="1"/>
  <c r="F98" i="4"/>
  <c r="J94" i="4"/>
  <c r="C95" i="4"/>
  <c r="B95" i="4"/>
  <c r="C97" i="2"/>
  <c r="B97" i="2"/>
  <c r="K94" i="4" l="1"/>
  <c r="L97" i="4"/>
  <c r="G99" i="4"/>
  <c r="F99" i="4"/>
  <c r="J95" i="4"/>
  <c r="C96" i="4"/>
  <c r="B96" i="4"/>
  <c r="C98" i="2"/>
  <c r="B98" i="2"/>
  <c r="K95" i="4" l="1"/>
  <c r="N35" i="4" s="1"/>
  <c r="L98" i="4"/>
  <c r="M99" i="4"/>
  <c r="G100" i="4"/>
  <c r="M100" i="4" s="1"/>
  <c r="F100" i="4"/>
  <c r="J96" i="4"/>
  <c r="C97" i="4"/>
  <c r="B97" i="4"/>
  <c r="C99" i="2"/>
  <c r="B99" i="2"/>
  <c r="L99" i="4" l="1"/>
  <c r="K96" i="4"/>
  <c r="G101" i="4"/>
  <c r="F101" i="4"/>
  <c r="J97" i="4"/>
  <c r="C98" i="4"/>
  <c r="B98" i="4"/>
  <c r="C100" i="2"/>
  <c r="B100" i="2"/>
  <c r="L100" i="4" l="1"/>
  <c r="K97" i="4"/>
  <c r="M101" i="4"/>
  <c r="G102" i="4"/>
  <c r="M102" i="4" s="1"/>
  <c r="F102" i="4"/>
  <c r="J98" i="4"/>
  <c r="C99" i="4"/>
  <c r="B99" i="4"/>
  <c r="C101" i="2"/>
  <c r="B101" i="2"/>
  <c r="K98" i="4" l="1"/>
  <c r="N36" i="4" s="1"/>
  <c r="L101" i="4"/>
  <c r="G103" i="4"/>
  <c r="F103" i="4"/>
  <c r="J99" i="4"/>
  <c r="C100" i="4"/>
  <c r="B100" i="4"/>
  <c r="C102" i="2"/>
  <c r="B102" i="2"/>
  <c r="L102" i="4" l="1"/>
  <c r="K99" i="4"/>
  <c r="M103" i="4"/>
  <c r="G104" i="4"/>
  <c r="M104" i="4" s="1"/>
  <c r="F104" i="4"/>
  <c r="J100" i="4"/>
  <c r="C101" i="4"/>
  <c r="B101" i="4"/>
  <c r="C103" i="2"/>
  <c r="B103" i="2"/>
  <c r="K100" i="4" l="1"/>
  <c r="L103" i="4"/>
  <c r="G105" i="4"/>
  <c r="F105" i="4"/>
  <c r="J101" i="4"/>
  <c r="C102" i="4"/>
  <c r="B102" i="4"/>
  <c r="C104" i="2"/>
  <c r="B104" i="2"/>
  <c r="K101" i="4" l="1"/>
  <c r="N37" i="4" s="1"/>
  <c r="L104" i="4"/>
  <c r="M105" i="4"/>
  <c r="G106" i="4"/>
  <c r="F106" i="4"/>
  <c r="J102" i="4"/>
  <c r="C103" i="4"/>
  <c r="B103" i="4"/>
  <c r="C105" i="2"/>
  <c r="B105" i="2"/>
  <c r="K102" i="4" l="1"/>
  <c r="M106" i="4"/>
  <c r="L105" i="4"/>
  <c r="G107" i="4"/>
  <c r="F107" i="4"/>
  <c r="J103" i="4"/>
  <c r="C104" i="4"/>
  <c r="B104" i="4"/>
  <c r="C106" i="2"/>
  <c r="B106" i="2"/>
  <c r="M107" i="4" l="1"/>
  <c r="K103" i="4"/>
  <c r="L106" i="4"/>
  <c r="G108" i="4"/>
  <c r="F108" i="4"/>
  <c r="J104" i="4"/>
  <c r="C105" i="4"/>
  <c r="B105" i="4"/>
  <c r="C107" i="2"/>
  <c r="B107" i="2"/>
  <c r="M108" i="4" l="1"/>
  <c r="L107" i="4"/>
  <c r="K104" i="4"/>
  <c r="N38" i="4" s="1"/>
  <c r="G109" i="4"/>
  <c r="M109" i="4" s="1"/>
  <c r="F109" i="4"/>
  <c r="J105" i="4"/>
  <c r="C106" i="4"/>
  <c r="B106" i="4"/>
  <c r="C108" i="2"/>
  <c r="B108" i="2"/>
  <c r="K105" i="4" l="1"/>
  <c r="L108" i="4"/>
  <c r="G110" i="4"/>
  <c r="F110" i="4"/>
  <c r="J106" i="4"/>
  <c r="C107" i="4"/>
  <c r="B107" i="4"/>
  <c r="C109" i="2"/>
  <c r="B109" i="2"/>
  <c r="K106" i="4" l="1"/>
  <c r="L109" i="4"/>
  <c r="M110" i="4"/>
  <c r="G111" i="4"/>
  <c r="F111" i="4"/>
  <c r="J107" i="4"/>
  <c r="C108" i="4"/>
  <c r="B108" i="4"/>
  <c r="C110" i="2"/>
  <c r="B110" i="2"/>
  <c r="K107" i="4" l="1"/>
  <c r="N39" i="4" s="1"/>
  <c r="M111" i="4"/>
  <c r="L110" i="4"/>
  <c r="G112" i="4"/>
  <c r="M112" i="4" s="1"/>
  <c r="F112" i="4"/>
  <c r="J108" i="4"/>
  <c r="C109" i="4"/>
  <c r="B109" i="4"/>
  <c r="C111" i="2"/>
  <c r="B111" i="2"/>
  <c r="K108" i="4" l="1"/>
  <c r="L111" i="4"/>
  <c r="G113" i="4"/>
  <c r="M113" i="4" s="1"/>
  <c r="F113" i="4"/>
  <c r="J109" i="4"/>
  <c r="C110" i="4"/>
  <c r="B110" i="4"/>
  <c r="C112" i="2"/>
  <c r="B112" i="2"/>
  <c r="K109" i="4" l="1"/>
  <c r="L112" i="4"/>
  <c r="G114" i="4"/>
  <c r="M114" i="4" s="1"/>
  <c r="F114" i="4"/>
  <c r="J110" i="4"/>
  <c r="C111" i="4"/>
  <c r="B111" i="4"/>
  <c r="C113" i="2"/>
  <c r="B113" i="2"/>
  <c r="K110" i="4" l="1"/>
  <c r="N40" i="4" s="1"/>
  <c r="L113" i="4"/>
  <c r="G115" i="4"/>
  <c r="M115" i="4" s="1"/>
  <c r="F115" i="4"/>
  <c r="J111" i="4"/>
  <c r="C112" i="4"/>
  <c r="B112" i="4"/>
  <c r="C114" i="2"/>
  <c r="B114" i="2"/>
  <c r="K111" i="4" l="1"/>
  <c r="L114" i="4"/>
  <c r="G116" i="4"/>
  <c r="M116" i="4" s="1"/>
  <c r="F116" i="4"/>
  <c r="J112" i="4"/>
  <c r="C113" i="4"/>
  <c r="B113" i="4"/>
  <c r="C115" i="2"/>
  <c r="B115" i="2"/>
  <c r="K112" i="4" l="1"/>
  <c r="L115" i="4"/>
  <c r="G117" i="4"/>
  <c r="F117" i="4"/>
  <c r="J113" i="4"/>
  <c r="C114" i="4"/>
  <c r="B114" i="4"/>
  <c r="C116" i="2"/>
  <c r="B116" i="2"/>
  <c r="M117" i="4" l="1"/>
  <c r="L116" i="4"/>
  <c r="K113" i="4"/>
  <c r="N41" i="4" s="1"/>
  <c r="G118" i="4"/>
  <c r="M118" i="4" s="1"/>
  <c r="F118" i="4"/>
  <c r="J114" i="4"/>
  <c r="C115" i="4"/>
  <c r="B115" i="4"/>
  <c r="C117" i="2"/>
  <c r="B117" i="2"/>
  <c r="K114" i="4" l="1"/>
  <c r="L117" i="4"/>
  <c r="G119" i="4"/>
  <c r="F119" i="4"/>
  <c r="J115" i="4"/>
  <c r="C116" i="4"/>
  <c r="B116" i="4"/>
  <c r="C118" i="2"/>
  <c r="B118" i="2"/>
  <c r="K115" i="4" l="1"/>
  <c r="M119" i="4"/>
  <c r="L118" i="4"/>
  <c r="G120" i="4"/>
  <c r="F120" i="4"/>
  <c r="J116" i="4"/>
  <c r="C117" i="4"/>
  <c r="B117" i="4"/>
  <c r="C119" i="2"/>
  <c r="B119" i="2"/>
  <c r="K116" i="4" l="1"/>
  <c r="N42" i="4" s="1"/>
  <c r="M120" i="4"/>
  <c r="L119" i="4"/>
  <c r="G121" i="4"/>
  <c r="F121" i="4"/>
  <c r="J117" i="4"/>
  <c r="C118" i="4"/>
  <c r="B118" i="4"/>
  <c r="C120" i="2"/>
  <c r="B120" i="2"/>
  <c r="K117" i="4" l="1"/>
  <c r="L120" i="4"/>
  <c r="M121" i="4"/>
  <c r="G122" i="4"/>
  <c r="M122" i="4" s="1"/>
  <c r="F122" i="4"/>
  <c r="J118" i="4"/>
  <c r="C119" i="4"/>
  <c r="B119" i="4"/>
  <c r="C121" i="2"/>
  <c r="B121" i="2"/>
  <c r="L121" i="4" l="1"/>
  <c r="K118" i="4"/>
  <c r="G123" i="4"/>
  <c r="M123" i="4" s="1"/>
  <c r="F123" i="4"/>
  <c r="J119" i="4"/>
  <c r="C120" i="4"/>
  <c r="B120" i="4"/>
  <c r="C122" i="2"/>
  <c r="B122" i="2"/>
  <c r="K119" i="4" l="1"/>
  <c r="N43" i="4" s="1"/>
  <c r="L122" i="4"/>
  <c r="G124" i="4"/>
  <c r="M124" i="4" s="1"/>
  <c r="F124" i="4"/>
  <c r="J120" i="4"/>
  <c r="C121" i="4"/>
  <c r="B121" i="4"/>
  <c r="C123" i="2"/>
  <c r="B123" i="2"/>
  <c r="L123" i="4" l="1"/>
  <c r="K120" i="4"/>
  <c r="G125" i="4"/>
  <c r="M125" i="4" s="1"/>
  <c r="F125" i="4"/>
  <c r="J121" i="4"/>
  <c r="C122" i="4"/>
  <c r="B122" i="4"/>
  <c r="C124" i="2"/>
  <c r="B124" i="2"/>
  <c r="K121" i="4" l="1"/>
  <c r="L124" i="4"/>
  <c r="G126" i="4"/>
  <c r="F126" i="4"/>
  <c r="J122" i="4"/>
  <c r="C123" i="4"/>
  <c r="B123" i="4"/>
  <c r="C125" i="2"/>
  <c r="B125" i="2"/>
  <c r="M126" i="4" l="1"/>
  <c r="L125" i="4"/>
  <c r="K122" i="4"/>
  <c r="N44" i="4" s="1"/>
  <c r="G127" i="4"/>
  <c r="F127" i="4"/>
  <c r="J123" i="4"/>
  <c r="C124" i="4"/>
  <c r="B124" i="4"/>
  <c r="C126" i="2"/>
  <c r="B126" i="2"/>
  <c r="L126" i="4" l="1"/>
  <c r="M127" i="4"/>
  <c r="K123" i="4"/>
  <c r="G128" i="4"/>
  <c r="F128" i="4"/>
  <c r="J124" i="4"/>
  <c r="C125" i="4"/>
  <c r="B125" i="4"/>
  <c r="C127" i="2"/>
  <c r="B127" i="2"/>
  <c r="K124" i="4" l="1"/>
  <c r="M128" i="4"/>
  <c r="L127" i="4"/>
  <c r="G129" i="4"/>
  <c r="F129" i="4"/>
  <c r="J125" i="4"/>
  <c r="C126" i="4"/>
  <c r="B126" i="4"/>
  <c r="C128" i="2"/>
  <c r="B128" i="2"/>
  <c r="K125" i="4" l="1"/>
  <c r="N45" i="4" s="1"/>
  <c r="L128" i="4"/>
  <c r="M129" i="4"/>
  <c r="G130" i="4"/>
  <c r="M130" i="4" s="1"/>
  <c r="F130" i="4"/>
  <c r="J126" i="4"/>
  <c r="C127" i="4"/>
  <c r="B127" i="4"/>
  <c r="C129" i="2"/>
  <c r="B129" i="2"/>
  <c r="K126" i="4" l="1"/>
  <c r="L129" i="4"/>
  <c r="G131" i="4"/>
  <c r="F131" i="4"/>
  <c r="J127" i="4"/>
  <c r="C128" i="4"/>
  <c r="B128" i="4"/>
  <c r="C130" i="2"/>
  <c r="B130" i="2"/>
  <c r="M131" i="4" l="1"/>
  <c r="L130" i="4"/>
  <c r="K127" i="4"/>
  <c r="G132" i="4"/>
  <c r="F132" i="4"/>
  <c r="J128" i="4"/>
  <c r="C129" i="4"/>
  <c r="B129" i="4"/>
  <c r="C131" i="2"/>
  <c r="B131" i="2"/>
  <c r="K128" i="4" l="1"/>
  <c r="N46" i="4" s="1"/>
  <c r="M132" i="4"/>
  <c r="L131" i="4"/>
  <c r="G133" i="4"/>
  <c r="F133" i="4"/>
  <c r="J129" i="4"/>
  <c r="C130" i="4"/>
  <c r="B130" i="4"/>
  <c r="C132" i="2"/>
  <c r="B132" i="2"/>
  <c r="K129" i="4" l="1"/>
  <c r="M133" i="4"/>
  <c r="L132" i="4"/>
  <c r="G134" i="4"/>
  <c r="F134" i="4"/>
  <c r="J130" i="4"/>
  <c r="C131" i="4"/>
  <c r="B131" i="4"/>
  <c r="C133" i="2"/>
  <c r="B133" i="2"/>
  <c r="K130" i="4" l="1"/>
  <c r="L133" i="4"/>
  <c r="M134" i="4"/>
  <c r="G135" i="4"/>
  <c r="M135" i="4" s="1"/>
  <c r="F135" i="4"/>
  <c r="J131" i="4"/>
  <c r="C132" i="4"/>
  <c r="B132" i="4"/>
  <c r="C134" i="2"/>
  <c r="B134" i="2"/>
  <c r="K131" i="4" l="1"/>
  <c r="N47" i="4" s="1"/>
  <c r="L134" i="4"/>
  <c r="G136" i="4"/>
  <c r="M136" i="4" s="1"/>
  <c r="F136" i="4"/>
  <c r="J132" i="4"/>
  <c r="C133" i="4"/>
  <c r="B133" i="4"/>
  <c r="C135" i="2"/>
  <c r="B135" i="2"/>
  <c r="L135" i="4" l="1"/>
  <c r="K132" i="4"/>
  <c r="G137" i="4"/>
  <c r="M137" i="4" s="1"/>
  <c r="F137" i="4"/>
  <c r="J133" i="4"/>
  <c r="C134" i="4"/>
  <c r="B134" i="4"/>
  <c r="C136" i="2"/>
  <c r="B136" i="2"/>
  <c r="K133" i="4" l="1"/>
  <c r="L136" i="4"/>
  <c r="G138" i="4"/>
  <c r="F138" i="4"/>
  <c r="J134" i="4"/>
  <c r="C135" i="4"/>
  <c r="B135" i="4"/>
  <c r="C137" i="2"/>
  <c r="B137" i="2"/>
  <c r="M138" i="4" l="1"/>
  <c r="K134" i="4"/>
  <c r="N48" i="4" s="1"/>
  <c r="L137" i="4"/>
  <c r="G139" i="4"/>
  <c r="F139" i="4"/>
  <c r="J135" i="4"/>
  <c r="C136" i="4"/>
  <c r="B136" i="4"/>
  <c r="C138" i="2"/>
  <c r="B138" i="2"/>
  <c r="K135" i="4" l="1"/>
  <c r="L138" i="4"/>
  <c r="M139" i="4"/>
  <c r="F140" i="4"/>
  <c r="G140" i="4"/>
  <c r="J136" i="4"/>
  <c r="C137" i="4"/>
  <c r="B137" i="4"/>
  <c r="C139" i="2"/>
  <c r="B139" i="2"/>
  <c r="L139" i="4" l="1"/>
  <c r="K136" i="4"/>
  <c r="M140" i="4"/>
  <c r="G141" i="4"/>
  <c r="F141" i="4"/>
  <c r="J137" i="4"/>
  <c r="C138" i="4"/>
  <c r="B138" i="4"/>
  <c r="C140" i="2"/>
  <c r="B140" i="2"/>
  <c r="M141" i="4" l="1"/>
  <c r="L140" i="4"/>
  <c r="K137" i="4"/>
  <c r="N49" i="4" s="1"/>
  <c r="F142" i="4"/>
  <c r="G142" i="4"/>
  <c r="M142" i="4" s="1"/>
  <c r="J138" i="4"/>
  <c r="C139" i="4"/>
  <c r="B139" i="4"/>
  <c r="C141" i="2"/>
  <c r="B141" i="2"/>
  <c r="K138" i="4" l="1"/>
  <c r="L141" i="4"/>
  <c r="G143" i="4"/>
  <c r="F143" i="4"/>
  <c r="J139" i="4"/>
  <c r="C140" i="4"/>
  <c r="B140" i="4"/>
  <c r="C142" i="2"/>
  <c r="B142" i="2"/>
  <c r="M143" i="4" l="1"/>
  <c r="K139" i="4"/>
  <c r="L142" i="4"/>
  <c r="F144" i="4"/>
  <c r="G144" i="4"/>
  <c r="M144" i="4" s="1"/>
  <c r="J140" i="4"/>
  <c r="C141" i="4"/>
  <c r="B141" i="4"/>
  <c r="C143" i="2"/>
  <c r="B143" i="2"/>
  <c r="K140" i="4" l="1"/>
  <c r="N50" i="4" s="1"/>
  <c r="L143" i="4"/>
  <c r="G145" i="4"/>
  <c r="F145" i="4"/>
  <c r="J141" i="4"/>
  <c r="C142" i="4"/>
  <c r="B142" i="4"/>
  <c r="C144" i="2"/>
  <c r="B144" i="2"/>
  <c r="M145" i="4" l="1"/>
  <c r="L144" i="4"/>
  <c r="K141" i="4"/>
  <c r="F146" i="4"/>
  <c r="G146" i="4"/>
  <c r="M146" i="4" s="1"/>
  <c r="J142" i="4"/>
  <c r="C143" i="4"/>
  <c r="B143" i="4"/>
  <c r="C145" i="2"/>
  <c r="B145" i="2"/>
  <c r="L145" i="4" l="1"/>
  <c r="K142" i="4"/>
  <c r="G147" i="4"/>
  <c r="F147" i="4"/>
  <c r="J143" i="4"/>
  <c r="C144" i="4"/>
  <c r="B144" i="4"/>
  <c r="C146" i="2"/>
  <c r="B146" i="2"/>
  <c r="K143" i="4" l="1"/>
  <c r="N51" i="4" s="1"/>
  <c r="M147" i="4"/>
  <c r="L146" i="4"/>
  <c r="F148" i="4"/>
  <c r="G148" i="4"/>
  <c r="J144" i="4"/>
  <c r="C145" i="4"/>
  <c r="B145" i="4"/>
  <c r="C147" i="2"/>
  <c r="B147" i="2"/>
  <c r="K144" i="4" l="1"/>
  <c r="L147" i="4"/>
  <c r="M148" i="4"/>
  <c r="G149" i="4"/>
  <c r="F149" i="4"/>
  <c r="J145" i="4"/>
  <c r="C146" i="4"/>
  <c r="B146" i="4"/>
  <c r="C148" i="2"/>
  <c r="B148" i="2"/>
  <c r="M149" i="4" l="1"/>
  <c r="L148" i="4"/>
  <c r="K145" i="4"/>
  <c r="F150" i="4"/>
  <c r="G150" i="4"/>
  <c r="J146" i="4"/>
  <c r="C147" i="4"/>
  <c r="B147" i="4"/>
  <c r="C149" i="2"/>
  <c r="B149" i="2"/>
  <c r="K146" i="4" l="1"/>
  <c r="N52" i="4" s="1"/>
  <c r="M150" i="4"/>
  <c r="L149" i="4"/>
  <c r="G151" i="4"/>
  <c r="F151" i="4"/>
  <c r="J147" i="4"/>
  <c r="C148" i="4"/>
  <c r="B148" i="4"/>
  <c r="C150" i="2"/>
  <c r="B150" i="2"/>
  <c r="K147" i="4" l="1"/>
  <c r="L150" i="4"/>
  <c r="M151" i="4"/>
  <c r="F152" i="4"/>
  <c r="G152" i="4"/>
  <c r="M152" i="4" s="1"/>
  <c r="J148" i="4"/>
  <c r="C149" i="4"/>
  <c r="B149" i="4"/>
  <c r="C151" i="2"/>
  <c r="B151" i="2"/>
  <c r="L151" i="4" l="1"/>
  <c r="K148" i="4"/>
  <c r="G153" i="4"/>
  <c r="F153" i="4"/>
  <c r="J149" i="4"/>
  <c r="C150" i="4"/>
  <c r="B150" i="4"/>
  <c r="C152" i="2"/>
  <c r="B152" i="2"/>
  <c r="M153" i="4" l="1"/>
  <c r="L152" i="4"/>
  <c r="K149" i="4"/>
  <c r="N53" i="4" s="1"/>
  <c r="F154" i="4"/>
  <c r="G154" i="4"/>
  <c r="M154" i="4" s="1"/>
  <c r="J150" i="4"/>
  <c r="C151" i="4"/>
  <c r="B151" i="4"/>
  <c r="C153" i="2"/>
  <c r="B153" i="2"/>
  <c r="K150" i="4" l="1"/>
  <c r="L153" i="4"/>
  <c r="G155" i="4"/>
  <c r="F155" i="4"/>
  <c r="J151" i="4"/>
  <c r="C152" i="4"/>
  <c r="B152" i="4"/>
  <c r="C154" i="2"/>
  <c r="B154" i="2"/>
  <c r="M155" i="4" l="1"/>
  <c r="L154" i="4"/>
  <c r="K151" i="4"/>
  <c r="F156" i="4"/>
  <c r="G156" i="4"/>
  <c r="J152" i="4"/>
  <c r="C153" i="4"/>
  <c r="B153" i="4"/>
  <c r="C155" i="2"/>
  <c r="B155" i="2"/>
  <c r="K152" i="4" l="1"/>
  <c r="N54" i="4" s="1"/>
  <c r="M156" i="4"/>
  <c r="L155" i="4"/>
  <c r="G157" i="4"/>
  <c r="F157" i="4"/>
  <c r="J153" i="4"/>
  <c r="C154" i="4"/>
  <c r="B154" i="4"/>
  <c r="C156" i="2"/>
  <c r="B156" i="2"/>
  <c r="K153" i="4" l="1"/>
  <c r="L156" i="4"/>
  <c r="M157" i="4"/>
  <c r="F158" i="4"/>
  <c r="G158" i="4"/>
  <c r="M158" i="4" s="1"/>
  <c r="J154" i="4"/>
  <c r="C155" i="4"/>
  <c r="B155" i="4"/>
  <c r="C157" i="2"/>
  <c r="B157" i="2"/>
  <c r="L157" i="4" l="1"/>
  <c r="K154" i="4"/>
  <c r="G159" i="4"/>
  <c r="F159" i="4"/>
  <c r="J155" i="4"/>
  <c r="C156" i="4"/>
  <c r="B156" i="4"/>
  <c r="C158" i="2"/>
  <c r="B158" i="2"/>
  <c r="K155" i="4" l="1"/>
  <c r="N55" i="4" s="1"/>
  <c r="M159" i="4"/>
  <c r="L158" i="4"/>
  <c r="F160" i="4"/>
  <c r="G160" i="4"/>
  <c r="M160" i="4" s="1"/>
  <c r="J156" i="4"/>
  <c r="C157" i="4"/>
  <c r="B157" i="4"/>
  <c r="C159" i="2"/>
  <c r="B159" i="2"/>
  <c r="K156" i="4" l="1"/>
  <c r="L159" i="4"/>
  <c r="G161" i="4"/>
  <c r="M161" i="4" s="1"/>
  <c r="F161" i="4"/>
  <c r="J157" i="4"/>
  <c r="C158" i="4"/>
  <c r="B158" i="4"/>
  <c r="C160" i="2"/>
  <c r="B160" i="2"/>
  <c r="K157" i="4" l="1"/>
  <c r="L160" i="4"/>
  <c r="G162" i="4"/>
  <c r="M162" i="4" s="1"/>
  <c r="F162" i="4"/>
  <c r="J158" i="4"/>
  <c r="C159" i="4"/>
  <c r="B159" i="4"/>
  <c r="C161" i="2"/>
  <c r="B161" i="2"/>
  <c r="K158" i="4" l="1"/>
  <c r="N56" i="4" s="1"/>
  <c r="L161" i="4"/>
  <c r="G163" i="4"/>
  <c r="F163" i="4"/>
  <c r="J159" i="4"/>
  <c r="C160" i="4"/>
  <c r="B160" i="4"/>
  <c r="C162" i="2"/>
  <c r="B162" i="2"/>
  <c r="M163" i="4" l="1"/>
  <c r="L162" i="4"/>
  <c r="K159" i="4"/>
  <c r="F164" i="4"/>
  <c r="G164" i="4"/>
  <c r="M164" i="4" s="1"/>
  <c r="J160" i="4"/>
  <c r="C161" i="4"/>
  <c r="B161" i="4"/>
  <c r="C163" i="2"/>
  <c r="B163" i="2"/>
  <c r="L163" i="4" l="1"/>
  <c r="K160" i="4"/>
  <c r="G165" i="4"/>
  <c r="F165" i="4"/>
  <c r="J161" i="4"/>
  <c r="C162" i="4"/>
  <c r="B162" i="4"/>
  <c r="C164" i="2"/>
  <c r="B164" i="2"/>
  <c r="L164" i="4" l="1"/>
  <c r="K161" i="4"/>
  <c r="N57" i="4" s="1"/>
  <c r="M165" i="4"/>
  <c r="F166" i="4"/>
  <c r="G166" i="4"/>
  <c r="J162" i="4"/>
  <c r="C163" i="4"/>
  <c r="B163" i="4"/>
  <c r="C165" i="2"/>
  <c r="B165" i="2"/>
  <c r="G167" i="4" l="1"/>
  <c r="M166" i="4"/>
  <c r="F167" i="4"/>
  <c r="F168" i="4" s="1"/>
  <c r="L165" i="4"/>
  <c r="K162" i="4"/>
  <c r="J163" i="4"/>
  <c r="C164" i="4"/>
  <c r="B164" i="4"/>
  <c r="C166" i="2"/>
  <c r="B166" i="2"/>
  <c r="K163" i="4" l="1"/>
  <c r="L166" i="4"/>
  <c r="M167" i="4"/>
  <c r="G168" i="4"/>
  <c r="J164" i="4"/>
  <c r="C165" i="4"/>
  <c r="B165" i="4"/>
  <c r="B167" i="2"/>
  <c r="C167" i="2"/>
  <c r="L167" i="4" l="1"/>
  <c r="K164" i="4"/>
  <c r="N58" i="4" s="1"/>
  <c r="M168" i="4"/>
  <c r="F169" i="4"/>
  <c r="G169" i="4"/>
  <c r="J165" i="4"/>
  <c r="C166" i="4"/>
  <c r="B166" i="4"/>
  <c r="C168" i="2"/>
  <c r="B168" i="2"/>
  <c r="M169" i="4" l="1"/>
  <c r="F170" i="4"/>
  <c r="G170" i="4"/>
  <c r="L168" i="4"/>
  <c r="K165" i="4"/>
  <c r="J166" i="4"/>
  <c r="C167" i="4"/>
  <c r="B167" i="4"/>
  <c r="C169" i="2"/>
  <c r="B169" i="2"/>
  <c r="L169" i="4" l="1"/>
  <c r="M170" i="4"/>
  <c r="G171" i="4"/>
  <c r="F171" i="4"/>
  <c r="K166" i="4"/>
  <c r="J167" i="4"/>
  <c r="C168" i="4"/>
  <c r="B168" i="4"/>
  <c r="C170" i="2"/>
  <c r="B170" i="2"/>
  <c r="K167" i="4" l="1"/>
  <c r="N59" i="4" s="1"/>
  <c r="M171" i="4"/>
  <c r="F172" i="4"/>
  <c r="G172" i="4"/>
  <c r="L170" i="4"/>
  <c r="J168" i="4"/>
  <c r="C169" i="4"/>
  <c r="B169" i="4"/>
  <c r="C171" i="2"/>
  <c r="B171" i="2"/>
  <c r="L171" i="4" l="1"/>
  <c r="K168" i="4"/>
  <c r="M172" i="4"/>
  <c r="G173" i="4"/>
  <c r="F173" i="4"/>
  <c r="J169" i="4"/>
  <c r="C170" i="4"/>
  <c r="B170" i="4"/>
  <c r="C172" i="2"/>
  <c r="B172" i="2"/>
  <c r="M173" i="4" l="1"/>
  <c r="F174" i="4"/>
  <c r="G174" i="4"/>
  <c r="K169" i="4"/>
  <c r="L172" i="4"/>
  <c r="J170" i="4"/>
  <c r="C171" i="4"/>
  <c r="B171" i="4"/>
  <c r="C173" i="2"/>
  <c r="B173" i="2"/>
  <c r="L173" i="4" l="1"/>
  <c r="M174" i="4"/>
  <c r="G175" i="4"/>
  <c r="F175" i="4"/>
  <c r="K170" i="4"/>
  <c r="N60" i="4" s="1"/>
  <c r="J171" i="4"/>
  <c r="C172" i="4"/>
  <c r="B172" i="4"/>
  <c r="C174" i="2"/>
  <c r="B174" i="2"/>
  <c r="K171" i="4" l="1"/>
  <c r="L174" i="4"/>
  <c r="M175" i="4"/>
  <c r="F176" i="4"/>
  <c r="G176" i="4"/>
  <c r="J172" i="4"/>
  <c r="C173" i="4"/>
  <c r="B173" i="4"/>
  <c r="C175" i="2"/>
  <c r="B175" i="2"/>
  <c r="K172" i="4" l="1"/>
  <c r="M176" i="4"/>
  <c r="F177" i="4"/>
  <c r="G177" i="4"/>
  <c r="L175" i="4"/>
  <c r="J173" i="4"/>
  <c r="C174" i="4"/>
  <c r="B174" i="4"/>
  <c r="C176" i="2"/>
  <c r="B176" i="2"/>
  <c r="L176" i="4" l="1"/>
  <c r="M177" i="4"/>
  <c r="F178" i="4"/>
  <c r="G178" i="4"/>
  <c r="K173" i="4"/>
  <c r="N61" i="4" s="1"/>
  <c r="J174" i="4"/>
  <c r="C175" i="4"/>
  <c r="B175" i="4"/>
  <c r="C177" i="2"/>
  <c r="B177" i="2"/>
  <c r="K174" i="4" l="1"/>
  <c r="M178" i="4"/>
  <c r="F179" i="4"/>
  <c r="G179" i="4"/>
  <c r="L177" i="4"/>
  <c r="J175" i="4"/>
  <c r="C176" i="4"/>
  <c r="B176" i="4"/>
  <c r="C178" i="2"/>
  <c r="B178" i="2"/>
  <c r="M179" i="4" l="1"/>
  <c r="F180" i="4"/>
  <c r="G180" i="4"/>
  <c r="K175" i="4"/>
  <c r="L178" i="4"/>
  <c r="J176" i="4"/>
  <c r="C177" i="4"/>
  <c r="B177" i="4"/>
  <c r="C179" i="2"/>
  <c r="B179" i="2"/>
  <c r="K176" i="4" l="1"/>
  <c r="N62" i="4" s="1"/>
  <c r="L179" i="4"/>
  <c r="M180" i="4"/>
  <c r="G181" i="4"/>
  <c r="F181" i="4"/>
  <c r="J177" i="4"/>
  <c r="C178" i="4"/>
  <c r="B178" i="4"/>
  <c r="C180" i="2"/>
  <c r="B180" i="2"/>
  <c r="L180" i="4" l="1"/>
  <c r="K177" i="4"/>
  <c r="M181" i="4"/>
  <c r="G182" i="4"/>
  <c r="F182" i="4"/>
  <c r="J178" i="4"/>
  <c r="C179" i="4"/>
  <c r="B179" i="4"/>
  <c r="C181" i="2"/>
  <c r="B181" i="2"/>
  <c r="K178" i="4" l="1"/>
  <c r="M182" i="4"/>
  <c r="F183" i="4"/>
  <c r="G183" i="4"/>
  <c r="L181" i="4"/>
  <c r="J179" i="4"/>
  <c r="C180" i="4"/>
  <c r="B180" i="4"/>
  <c r="C182" i="2"/>
  <c r="B182" i="2"/>
  <c r="L182" i="4" l="1"/>
  <c r="M183" i="4"/>
  <c r="G184" i="4"/>
  <c r="F184" i="4"/>
  <c r="K179" i="4"/>
  <c r="N63" i="4" s="1"/>
  <c r="J180" i="4"/>
  <c r="C181" i="4"/>
  <c r="B181" i="4"/>
  <c r="C183" i="2"/>
  <c r="B183" i="2"/>
  <c r="K180" i="4" l="1"/>
  <c r="M184" i="4"/>
  <c r="G185" i="4"/>
  <c r="F185" i="4"/>
  <c r="L183" i="4"/>
  <c r="J181" i="4"/>
  <c r="C182" i="4"/>
  <c r="B182" i="4"/>
  <c r="C184" i="2"/>
  <c r="B184" i="2"/>
  <c r="K181" i="4" l="1"/>
  <c r="M185" i="4"/>
  <c r="G186" i="4"/>
  <c r="F186" i="4"/>
  <c r="L184" i="4"/>
  <c r="J182" i="4"/>
  <c r="C183" i="4"/>
  <c r="B183" i="4"/>
  <c r="C185" i="2"/>
  <c r="B185" i="2"/>
  <c r="K182" i="4" l="1"/>
  <c r="N64" i="4" s="1"/>
  <c r="L185" i="4"/>
  <c r="M186" i="4"/>
  <c r="G187" i="4"/>
  <c r="F187" i="4"/>
  <c r="J183" i="4"/>
  <c r="C184" i="4"/>
  <c r="B184" i="4"/>
  <c r="C186" i="2"/>
  <c r="B186" i="2"/>
  <c r="M187" i="4" l="1"/>
  <c r="F188" i="4"/>
  <c r="G188" i="4"/>
  <c r="K183" i="4"/>
  <c r="L186" i="4"/>
  <c r="J184" i="4"/>
  <c r="C185" i="4"/>
  <c r="B185" i="4"/>
  <c r="C187" i="2"/>
  <c r="B187" i="2"/>
  <c r="L187" i="4" l="1"/>
  <c r="K184" i="4"/>
  <c r="M188" i="4"/>
  <c r="G189" i="4"/>
  <c r="F189" i="4"/>
  <c r="J185" i="4"/>
  <c r="C186" i="4"/>
  <c r="B186" i="4"/>
  <c r="B188" i="2"/>
  <c r="C188" i="2"/>
  <c r="M189" i="4" l="1"/>
  <c r="F190" i="4"/>
  <c r="G190" i="4"/>
  <c r="K185" i="4"/>
  <c r="N65" i="4" s="1"/>
  <c r="L188" i="4"/>
  <c r="J186" i="4"/>
  <c r="C187" i="4"/>
  <c r="B187" i="4"/>
  <c r="C189" i="2"/>
  <c r="B189" i="2"/>
  <c r="K186" i="4" l="1"/>
  <c r="M190" i="4"/>
  <c r="G191" i="4"/>
  <c r="F191" i="4"/>
  <c r="L189" i="4"/>
  <c r="J187" i="4"/>
  <c r="C188" i="4"/>
  <c r="B188" i="4"/>
  <c r="B190" i="2"/>
  <c r="C190" i="2"/>
  <c r="L190" i="4" l="1"/>
  <c r="M191" i="4"/>
  <c r="F192" i="4"/>
  <c r="G192" i="4"/>
  <c r="K187" i="4"/>
  <c r="J188" i="4"/>
  <c r="C189" i="4"/>
  <c r="B189" i="4"/>
  <c r="C191" i="2"/>
  <c r="B191" i="2"/>
  <c r="K188" i="4" l="1"/>
  <c r="N66" i="4" s="1"/>
  <c r="M192" i="4"/>
  <c r="F193" i="4"/>
  <c r="G193" i="4"/>
  <c r="L191" i="4"/>
  <c r="J189" i="4"/>
  <c r="C190" i="4"/>
  <c r="B190" i="4"/>
  <c r="C192" i="2"/>
  <c r="B192" i="2"/>
  <c r="K189" i="4" l="1"/>
  <c r="M193" i="4"/>
  <c r="F194" i="4"/>
  <c r="G194" i="4"/>
  <c r="L192" i="4"/>
  <c r="J190" i="4"/>
  <c r="C191" i="4"/>
  <c r="B191" i="4"/>
  <c r="C193" i="2"/>
  <c r="B193" i="2"/>
  <c r="G195" i="4" l="1"/>
  <c r="M194" i="4"/>
  <c r="F195" i="4"/>
  <c r="L193" i="4"/>
  <c r="K190" i="4"/>
  <c r="J191" i="4"/>
  <c r="C192" i="4"/>
  <c r="B192" i="4"/>
  <c r="C194" i="2"/>
  <c r="B194" i="2"/>
  <c r="K191" i="4" l="1"/>
  <c r="N67" i="4" s="1"/>
  <c r="L194" i="4"/>
  <c r="M195" i="4"/>
  <c r="G196" i="4"/>
  <c r="F196" i="4"/>
  <c r="J192" i="4"/>
  <c r="C193" i="4"/>
  <c r="B193" i="4"/>
  <c r="C195" i="2"/>
  <c r="B195" i="2"/>
  <c r="M196" i="4" l="1"/>
  <c r="F197" i="4"/>
  <c r="G197" i="4"/>
  <c r="M197" i="4" s="1"/>
  <c r="L195" i="4"/>
  <c r="K192" i="4"/>
  <c r="J193" i="4"/>
  <c r="C194" i="4"/>
  <c r="B194" i="4"/>
  <c r="C196" i="2"/>
  <c r="B196" i="2"/>
  <c r="K193" i="4" l="1"/>
  <c r="L196" i="4"/>
  <c r="J194" i="4"/>
  <c r="C195" i="4"/>
  <c r="B195" i="4"/>
  <c r="C197" i="2"/>
  <c r="B197" i="2"/>
  <c r="L197" i="4" l="1"/>
  <c r="K194" i="4"/>
  <c r="N68" i="4" s="1"/>
  <c r="J195" i="4"/>
  <c r="C196" i="4"/>
  <c r="B196" i="4"/>
  <c r="C198" i="2"/>
  <c r="B198" i="2"/>
  <c r="K195" i="4" l="1"/>
  <c r="J196" i="4"/>
  <c r="C197" i="4"/>
  <c r="B197" i="4"/>
  <c r="C199" i="2"/>
  <c r="B199" i="2"/>
  <c r="K196" i="4" l="1"/>
  <c r="J197" i="4"/>
  <c r="C198" i="4"/>
  <c r="B198" i="4"/>
  <c r="C200" i="2"/>
  <c r="B200" i="2"/>
  <c r="K197" i="4" l="1"/>
  <c r="N69" i="4" s="1"/>
  <c r="J198" i="4"/>
  <c r="K198" i="4" s="1"/>
  <c r="C199" i="4"/>
  <c r="B199" i="4"/>
  <c r="C201" i="2"/>
  <c r="B201" i="2"/>
  <c r="J199" i="4" l="1"/>
  <c r="K199" i="4" s="1"/>
  <c r="C200" i="4"/>
  <c r="B200" i="4"/>
  <c r="C202" i="2"/>
  <c r="B202" i="2"/>
  <c r="J200" i="4" l="1"/>
  <c r="K200" i="4" s="1"/>
  <c r="N70" i="4" s="1"/>
  <c r="C201" i="4"/>
  <c r="B201" i="4"/>
  <c r="C203" i="2"/>
  <c r="B203" i="2"/>
  <c r="J201" i="4" l="1"/>
  <c r="K201" i="4" s="1"/>
  <c r="C202" i="4"/>
  <c r="B202" i="4"/>
  <c r="C204" i="2"/>
  <c r="B204" i="2"/>
  <c r="J202" i="4" l="1"/>
  <c r="K202" i="4" s="1"/>
  <c r="C203" i="4"/>
  <c r="B203" i="4"/>
  <c r="C205" i="2"/>
  <c r="B205" i="2"/>
  <c r="J203" i="4" l="1"/>
  <c r="K203" i="4" s="1"/>
  <c r="N71" i="4" s="1"/>
  <c r="C204" i="4"/>
  <c r="B204" i="4"/>
  <c r="C206" i="2"/>
  <c r="B206" i="2"/>
  <c r="J204" i="4" l="1"/>
  <c r="K204" i="4" s="1"/>
  <c r="C205" i="4"/>
  <c r="B205" i="4"/>
  <c r="C207" i="2"/>
  <c r="B207" i="2"/>
  <c r="J205" i="4" l="1"/>
  <c r="K205" i="4" s="1"/>
  <c r="C206" i="4"/>
  <c r="B206" i="4"/>
  <c r="C208" i="2"/>
  <c r="B208" i="2"/>
  <c r="J206" i="4" l="1"/>
  <c r="K206" i="4" s="1"/>
  <c r="N72" i="4" s="1"/>
  <c r="C207" i="4"/>
  <c r="B207" i="4"/>
  <c r="C209" i="2"/>
  <c r="B209" i="2"/>
  <c r="J207" i="4" l="1"/>
  <c r="K207" i="4" s="1"/>
  <c r="C208" i="4"/>
  <c r="B208" i="4"/>
  <c r="C210" i="2"/>
  <c r="B210" i="2"/>
  <c r="J208" i="4" l="1"/>
  <c r="K208" i="4" s="1"/>
  <c r="C209" i="4"/>
  <c r="B209" i="4"/>
  <c r="B211" i="2"/>
  <c r="C211" i="2"/>
  <c r="J209" i="4" l="1"/>
  <c r="K209" i="4" s="1"/>
  <c r="N73" i="4" s="1"/>
  <c r="C210" i="4"/>
  <c r="B210" i="4"/>
  <c r="C212" i="2"/>
  <c r="B212" i="2"/>
  <c r="J210" i="4" l="1"/>
  <c r="K210" i="4" s="1"/>
  <c r="C211" i="4"/>
  <c r="B211" i="4"/>
  <c r="C213" i="2"/>
  <c r="B213" i="2"/>
  <c r="J211" i="4" l="1"/>
  <c r="K211" i="4" s="1"/>
  <c r="C212" i="4"/>
  <c r="B212" i="4"/>
  <c r="C214" i="2"/>
  <c r="B214" i="2"/>
  <c r="J212" i="4" l="1"/>
  <c r="K212" i="4" s="1"/>
  <c r="N74" i="4" s="1"/>
  <c r="C213" i="4"/>
  <c r="B213" i="4"/>
  <c r="C215" i="2"/>
  <c r="B215" i="2"/>
  <c r="J213" i="4" l="1"/>
  <c r="K213" i="4" s="1"/>
  <c r="C214" i="4"/>
  <c r="B214" i="4"/>
  <c r="C216" i="2"/>
  <c r="B216" i="2"/>
  <c r="J214" i="4" l="1"/>
  <c r="K214" i="4" s="1"/>
  <c r="C215" i="4"/>
  <c r="B215" i="4"/>
  <c r="C217" i="2"/>
  <c r="B217" i="2"/>
  <c r="J215" i="4" l="1"/>
  <c r="K215" i="4" s="1"/>
  <c r="N75" i="4" s="1"/>
  <c r="C216" i="4"/>
  <c r="B216" i="4"/>
  <c r="C218" i="2"/>
  <c r="B218" i="2"/>
  <c r="J216" i="4" l="1"/>
  <c r="K216" i="4" s="1"/>
  <c r="C217" i="4"/>
  <c r="B217" i="4"/>
  <c r="C219" i="2"/>
  <c r="B219" i="2"/>
  <c r="J217" i="4" l="1"/>
  <c r="K217" i="4" s="1"/>
  <c r="C218" i="4"/>
  <c r="B218" i="4"/>
  <c r="C220" i="2"/>
  <c r="B220" i="2"/>
  <c r="J218" i="4" l="1"/>
  <c r="K218" i="4" s="1"/>
  <c r="N76" i="4" s="1"/>
  <c r="C219" i="4"/>
  <c r="B219" i="4"/>
  <c r="C221" i="2"/>
  <c r="B221" i="2"/>
  <c r="J219" i="4" l="1"/>
  <c r="K219" i="4" s="1"/>
  <c r="C220" i="4"/>
  <c r="B220" i="4"/>
  <c r="C222" i="2"/>
  <c r="B222" i="2"/>
  <c r="J220" i="4" l="1"/>
  <c r="K220" i="4" s="1"/>
  <c r="C221" i="4"/>
  <c r="B221" i="4"/>
  <c r="C223" i="2"/>
  <c r="B223" i="2"/>
  <c r="J221" i="4" l="1"/>
  <c r="K221" i="4" s="1"/>
  <c r="N77" i="4" s="1"/>
  <c r="C222" i="4"/>
  <c r="B222" i="4"/>
  <c r="C224" i="2"/>
  <c r="B224" i="2"/>
  <c r="J222" i="4" l="1"/>
  <c r="K222" i="4" s="1"/>
  <c r="C223" i="4"/>
  <c r="B223" i="4"/>
  <c r="C225" i="2"/>
  <c r="B225" i="2"/>
  <c r="J223" i="4" l="1"/>
  <c r="K223" i="4" s="1"/>
  <c r="C224" i="4"/>
  <c r="B224" i="4"/>
  <c r="C226" i="2"/>
  <c r="B226" i="2"/>
  <c r="J224" i="4" l="1"/>
  <c r="K224" i="4" s="1"/>
  <c r="N78" i="4" s="1"/>
  <c r="C225" i="4"/>
  <c r="B225" i="4"/>
  <c r="C227" i="2"/>
  <c r="B227" i="2"/>
  <c r="J225" i="4" l="1"/>
  <c r="K225" i="4" s="1"/>
  <c r="C226" i="4"/>
  <c r="B226" i="4"/>
  <c r="B228" i="2"/>
  <c r="C228" i="2"/>
  <c r="J226" i="4" l="1"/>
  <c r="K226" i="4" s="1"/>
  <c r="C227" i="4"/>
  <c r="B227" i="4"/>
  <c r="C229" i="2"/>
  <c r="B229" i="2"/>
  <c r="J227" i="4" l="1"/>
  <c r="K227" i="4" s="1"/>
  <c r="N79" i="4" s="1"/>
  <c r="C228" i="4"/>
  <c r="B228" i="4"/>
  <c r="C230" i="2"/>
  <c r="B230" i="2"/>
  <c r="J228" i="4" l="1"/>
  <c r="K228" i="4" s="1"/>
  <c r="C229" i="4"/>
  <c r="B229" i="4"/>
  <c r="B231" i="2"/>
  <c r="C231" i="2"/>
  <c r="J229" i="4" l="1"/>
  <c r="K229" i="4" s="1"/>
  <c r="C230" i="4"/>
  <c r="B230" i="4"/>
  <c r="C232" i="2"/>
  <c r="B232" i="2"/>
  <c r="J230" i="4" l="1"/>
  <c r="K230" i="4" s="1"/>
  <c r="N80" i="4" s="1"/>
  <c r="C231" i="4"/>
  <c r="B231" i="4"/>
  <c r="C233" i="2"/>
  <c r="B233" i="2"/>
  <c r="J231" i="4" l="1"/>
  <c r="K231" i="4" s="1"/>
  <c r="C232" i="4"/>
  <c r="B232" i="4"/>
  <c r="B234" i="2"/>
  <c r="C234" i="2"/>
  <c r="J232" i="4" l="1"/>
  <c r="K232" i="4" s="1"/>
  <c r="C233" i="4"/>
  <c r="B233" i="4"/>
  <c r="C235" i="2"/>
  <c r="B235" i="2"/>
  <c r="J233" i="4" l="1"/>
  <c r="K233" i="4" s="1"/>
  <c r="N81" i="4" s="1"/>
  <c r="C234" i="4"/>
  <c r="B234" i="4"/>
  <c r="B236" i="2"/>
  <c r="C236" i="2"/>
  <c r="J234" i="4" l="1"/>
  <c r="K234" i="4" s="1"/>
  <c r="C235" i="4"/>
  <c r="B235" i="4"/>
  <c r="C237" i="2"/>
  <c r="B237" i="2"/>
  <c r="J235" i="4" l="1"/>
  <c r="K235" i="4" s="1"/>
  <c r="C236" i="4"/>
  <c r="B236" i="4"/>
  <c r="C238" i="2"/>
  <c r="B238" i="2"/>
  <c r="J236" i="4" l="1"/>
  <c r="K236" i="4" s="1"/>
  <c r="N82" i="4" s="1"/>
  <c r="C237" i="4"/>
  <c r="B237" i="4"/>
  <c r="C239" i="2"/>
  <c r="B239" i="2"/>
  <c r="J237" i="4" l="1"/>
  <c r="K237" i="4" s="1"/>
  <c r="C238" i="4"/>
  <c r="B238" i="4"/>
  <c r="B240" i="2"/>
  <c r="C240" i="2"/>
  <c r="J238" i="4" l="1"/>
  <c r="K238" i="4" s="1"/>
  <c r="C239" i="4"/>
  <c r="B239" i="4"/>
  <c r="C241" i="2"/>
  <c r="B241" i="2"/>
  <c r="J239" i="4" l="1"/>
  <c r="K239" i="4" s="1"/>
  <c r="N83" i="4" s="1"/>
  <c r="C240" i="4"/>
  <c r="B240" i="4"/>
  <c r="C242" i="2"/>
  <c r="B242" i="2"/>
  <c r="J240" i="4" l="1"/>
  <c r="K240" i="4" s="1"/>
  <c r="C241" i="4"/>
  <c r="B241" i="4"/>
  <c r="C243" i="2"/>
  <c r="B243" i="2"/>
  <c r="J241" i="4" l="1"/>
  <c r="K241" i="4" s="1"/>
  <c r="C242" i="4"/>
  <c r="B242" i="4"/>
  <c r="B244" i="2"/>
  <c r="C244" i="2"/>
  <c r="J242" i="4" l="1"/>
  <c r="K242" i="4" s="1"/>
  <c r="N84" i="4" s="1"/>
  <c r="C243" i="4"/>
  <c r="B243" i="4"/>
  <c r="C245" i="2"/>
  <c r="B245" i="2"/>
  <c r="J243" i="4" l="1"/>
  <c r="K243" i="4" s="1"/>
  <c r="C244" i="4"/>
  <c r="B244" i="4"/>
  <c r="B246" i="2"/>
  <c r="C246" i="2"/>
  <c r="J244" i="4" l="1"/>
  <c r="K244" i="4" s="1"/>
  <c r="C245" i="4"/>
  <c r="B245" i="4"/>
  <c r="C247" i="2"/>
  <c r="B247" i="2"/>
  <c r="J245" i="4" l="1"/>
  <c r="K245" i="4" s="1"/>
  <c r="N85" i="4" s="1"/>
  <c r="B246" i="4"/>
  <c r="C246" i="4"/>
  <c r="C248" i="2"/>
  <c r="B248" i="2"/>
  <c r="J246" i="4" l="1"/>
  <c r="K246" i="4" s="1"/>
  <c r="C247" i="4"/>
  <c r="B247" i="4"/>
  <c r="C249" i="2"/>
  <c r="B249" i="2"/>
  <c r="J247" i="4" l="1"/>
  <c r="K247" i="4" s="1"/>
  <c r="C248" i="4"/>
  <c r="B248" i="4"/>
  <c r="C250" i="2"/>
  <c r="B250" i="2"/>
  <c r="J248" i="4" l="1"/>
  <c r="K248" i="4" s="1"/>
  <c r="N86" i="4" s="1"/>
  <c r="C249" i="4"/>
  <c r="B249" i="4"/>
  <c r="C251" i="2"/>
  <c r="B251" i="2"/>
  <c r="J249" i="4" l="1"/>
  <c r="K249" i="4" s="1"/>
  <c r="B250" i="4"/>
  <c r="C250" i="4"/>
  <c r="B252" i="2"/>
  <c r="C252" i="2"/>
  <c r="J250" i="4" l="1"/>
  <c r="K250" i="4" s="1"/>
  <c r="C251" i="4"/>
  <c r="B251" i="4"/>
  <c r="C253" i="2"/>
  <c r="B253" i="2"/>
  <c r="J251" i="4" l="1"/>
  <c r="K251" i="4" s="1"/>
  <c r="N87" i="4" s="1"/>
  <c r="C252" i="4"/>
  <c r="B252" i="4"/>
  <c r="B254" i="2"/>
  <c r="C254" i="2"/>
  <c r="J252" i="4" l="1"/>
  <c r="K252" i="4" s="1"/>
  <c r="B253" i="4"/>
  <c r="C253" i="4"/>
  <c r="B255" i="2"/>
  <c r="C255" i="2"/>
  <c r="J253" i="4" l="1"/>
  <c r="K253" i="4" s="1"/>
  <c r="B254" i="4"/>
  <c r="C254" i="4"/>
  <c r="C256" i="2"/>
  <c r="B256" i="2"/>
  <c r="J254" i="4" l="1"/>
  <c r="K254" i="4" s="1"/>
  <c r="N88" i="4" s="1"/>
  <c r="C255" i="4"/>
  <c r="B255" i="4"/>
  <c r="C257" i="2"/>
  <c r="B257" i="2"/>
  <c r="J255" i="4" l="1"/>
  <c r="K255" i="4" s="1"/>
  <c r="C256" i="4"/>
  <c r="B256" i="4"/>
  <c r="C258" i="2"/>
  <c r="B258" i="2"/>
  <c r="J256" i="4" l="1"/>
  <c r="K256" i="4" s="1"/>
  <c r="C257" i="4"/>
  <c r="B257" i="4"/>
  <c r="C259" i="2"/>
  <c r="B259" i="2"/>
  <c r="J257" i="4" l="1"/>
  <c r="K257" i="4" s="1"/>
  <c r="N89" i="4" s="1"/>
  <c r="B258" i="4"/>
  <c r="C258" i="4"/>
  <c r="C260" i="2"/>
  <c r="B260" i="2"/>
  <c r="J258" i="4" l="1"/>
  <c r="K258" i="4" s="1"/>
  <c r="C259" i="4"/>
  <c r="B259" i="4"/>
  <c r="C261" i="2"/>
  <c r="B261" i="2"/>
  <c r="J259" i="4" l="1"/>
  <c r="K259" i="4" s="1"/>
  <c r="C260" i="4"/>
  <c r="B260" i="4"/>
  <c r="B262" i="2"/>
  <c r="C262" i="2"/>
  <c r="J260" i="4" l="1"/>
  <c r="K260" i="4" s="1"/>
  <c r="N90" i="4" s="1"/>
  <c r="C261" i="4"/>
  <c r="B261" i="4"/>
  <c r="B263" i="2"/>
  <c r="C263" i="2"/>
  <c r="J261" i="4" l="1"/>
  <c r="K261" i="4" s="1"/>
  <c r="B262" i="4"/>
  <c r="C262" i="4"/>
  <c r="B264" i="2"/>
  <c r="C264" i="2"/>
  <c r="J262" i="4" l="1"/>
  <c r="K262" i="4" s="1"/>
  <c r="C263" i="4"/>
  <c r="B263" i="4"/>
  <c r="C265" i="2"/>
  <c r="B265" i="2"/>
  <c r="J263" i="4" l="1"/>
  <c r="K263" i="4" s="1"/>
  <c r="N91" i="4" s="1"/>
  <c r="C264" i="4"/>
  <c r="B264" i="4"/>
  <c r="C266" i="2"/>
  <c r="B266" i="2"/>
  <c r="J264" i="4" l="1"/>
  <c r="K264" i="4" s="1"/>
  <c r="C265" i="4"/>
  <c r="B265" i="4"/>
  <c r="C267" i="2"/>
  <c r="B267" i="2"/>
  <c r="J265" i="4" l="1"/>
  <c r="K265" i="4" s="1"/>
  <c r="B266" i="4"/>
  <c r="C266" i="4"/>
  <c r="C268" i="2"/>
  <c r="B268" i="2"/>
  <c r="J266" i="4" l="1"/>
  <c r="K266" i="4" s="1"/>
  <c r="N92" i="4" s="1"/>
  <c r="C267" i="4"/>
  <c r="B267" i="4"/>
  <c r="C269" i="2"/>
  <c r="B269" i="2"/>
  <c r="J267" i="4" l="1"/>
  <c r="K267" i="4" s="1"/>
  <c r="C268" i="4"/>
  <c r="B268" i="4"/>
  <c r="C270" i="2"/>
  <c r="B270" i="2"/>
  <c r="J268" i="4" l="1"/>
  <c r="K268" i="4" s="1"/>
  <c r="C269" i="4"/>
  <c r="B269" i="4"/>
  <c r="B271" i="2"/>
  <c r="C271" i="2"/>
  <c r="J269" i="4" l="1"/>
  <c r="K269" i="4" s="1"/>
  <c r="N93" i="4" s="1"/>
  <c r="B270" i="4"/>
  <c r="C270" i="4"/>
  <c r="C272" i="2"/>
  <c r="B272" i="2"/>
  <c r="J270" i="4" l="1"/>
  <c r="K270" i="4" s="1"/>
  <c r="C271" i="4"/>
  <c r="B271" i="4"/>
  <c r="C273" i="2"/>
  <c r="B273" i="2"/>
  <c r="J271" i="4" l="1"/>
  <c r="K271" i="4" s="1"/>
  <c r="C272" i="4"/>
  <c r="B272" i="4"/>
  <c r="C274" i="2"/>
  <c r="B274" i="2"/>
  <c r="J272" i="4" l="1"/>
  <c r="K272" i="4" s="1"/>
  <c r="N94" i="4" s="1"/>
  <c r="C273" i="4"/>
  <c r="B273" i="4"/>
  <c r="C275" i="2"/>
  <c r="B275" i="2"/>
  <c r="J273" i="4" l="1"/>
  <c r="K273" i="4" s="1"/>
  <c r="B274" i="4"/>
  <c r="C274" i="4"/>
  <c r="C276" i="2"/>
  <c r="B276" i="2"/>
  <c r="J274" i="4" l="1"/>
  <c r="K274" i="4" s="1"/>
  <c r="C275" i="4"/>
  <c r="B275" i="4"/>
  <c r="C277" i="2"/>
  <c r="B277" i="2"/>
  <c r="J275" i="4" l="1"/>
  <c r="K275" i="4" s="1"/>
  <c r="N95" i="4" s="1"/>
  <c r="C276" i="4"/>
  <c r="B276" i="4"/>
  <c r="C278" i="2"/>
  <c r="B278" i="2"/>
  <c r="J276" i="4" l="1"/>
  <c r="K276" i="4" s="1"/>
  <c r="B277" i="4"/>
  <c r="C277" i="4"/>
  <c r="B279" i="2"/>
  <c r="C279" i="2"/>
  <c r="J277" i="4" l="1"/>
  <c r="K277" i="4" s="1"/>
  <c r="B278" i="4"/>
  <c r="C278" i="4"/>
  <c r="C280" i="2"/>
  <c r="B280" i="2"/>
  <c r="J278" i="4" l="1"/>
  <c r="K278" i="4" s="1"/>
  <c r="N96" i="4" s="1"/>
  <c r="C279" i="4"/>
  <c r="B279" i="4"/>
  <c r="C281" i="2"/>
  <c r="B281" i="2"/>
  <c r="J279" i="4" l="1"/>
  <c r="K279" i="4" s="1"/>
  <c r="C280" i="4"/>
  <c r="B280" i="4"/>
  <c r="B282" i="2"/>
  <c r="C282" i="2"/>
  <c r="J280" i="4" l="1"/>
  <c r="K280" i="4" s="1"/>
  <c r="C281" i="4"/>
  <c r="B281" i="4"/>
  <c r="C283" i="2"/>
  <c r="B283" i="2"/>
  <c r="J281" i="4" l="1"/>
  <c r="K281" i="4" s="1"/>
  <c r="N97" i="4" s="1"/>
  <c r="B282" i="4"/>
  <c r="C282" i="4"/>
  <c r="C284" i="2"/>
  <c r="B284" i="2"/>
  <c r="J282" i="4" l="1"/>
  <c r="K282" i="4" s="1"/>
  <c r="C283" i="4"/>
  <c r="B283" i="4"/>
  <c r="B285" i="2"/>
  <c r="C285" i="2"/>
  <c r="J283" i="4" l="1"/>
  <c r="K283" i="4" s="1"/>
  <c r="C284" i="4"/>
  <c r="B284" i="4"/>
  <c r="C286" i="2"/>
  <c r="B286" i="2"/>
  <c r="J284" i="4" l="1"/>
  <c r="K284" i="4" s="1"/>
  <c r="N98" i="4" s="1"/>
  <c r="C285" i="4"/>
  <c r="B285" i="4"/>
  <c r="B287" i="2"/>
  <c r="C287" i="2"/>
  <c r="J285" i="4" l="1"/>
  <c r="K285" i="4" s="1"/>
  <c r="B286" i="4"/>
  <c r="C286" i="4"/>
  <c r="B288" i="2"/>
  <c r="C288" i="2"/>
  <c r="J286" i="4" l="1"/>
  <c r="K286" i="4" s="1"/>
  <c r="C287" i="4"/>
  <c r="B287" i="4"/>
  <c r="C289" i="2"/>
  <c r="B289" i="2"/>
  <c r="J287" i="4" l="1"/>
  <c r="K287" i="4" s="1"/>
  <c r="N99" i="4" s="1"/>
  <c r="C288" i="4"/>
  <c r="B288" i="4"/>
  <c r="B290" i="2"/>
  <c r="C290" i="2"/>
  <c r="J288" i="4" l="1"/>
  <c r="K288" i="4" s="1"/>
  <c r="C289" i="4"/>
  <c r="B289" i="4"/>
  <c r="B291" i="2"/>
  <c r="C291" i="2"/>
  <c r="J289" i="4" l="1"/>
  <c r="K289" i="4" s="1"/>
  <c r="B290" i="4"/>
  <c r="C290" i="4"/>
  <c r="C292" i="2"/>
  <c r="B292" i="2"/>
  <c r="J290" i="4" l="1"/>
  <c r="K290" i="4" s="1"/>
  <c r="N100" i="4" s="1"/>
  <c r="C291" i="4"/>
  <c r="B291" i="4"/>
  <c r="C293" i="2"/>
  <c r="B293" i="2"/>
  <c r="J291" i="4" l="1"/>
  <c r="K291" i="4" s="1"/>
  <c r="C292" i="4"/>
  <c r="B292" i="4"/>
  <c r="B294" i="2"/>
  <c r="C294" i="2"/>
  <c r="J292" i="4" l="1"/>
  <c r="K292" i="4" s="1"/>
  <c r="C293" i="4"/>
  <c r="B293" i="4"/>
  <c r="C295" i="2"/>
  <c r="B295" i="2"/>
  <c r="J293" i="4" l="1"/>
  <c r="K293" i="4" s="1"/>
  <c r="N101" i="4" s="1"/>
  <c r="B294" i="4"/>
  <c r="C294" i="4"/>
  <c r="C296" i="2"/>
  <c r="B296" i="2"/>
  <c r="J294" i="4" l="1"/>
  <c r="K294" i="4" s="1"/>
  <c r="C295" i="4"/>
  <c r="B295" i="4"/>
  <c r="B297" i="2"/>
  <c r="C297" i="2"/>
  <c r="J295" i="4" l="1"/>
  <c r="K295" i="4" s="1"/>
  <c r="C296" i="4"/>
  <c r="B296" i="4"/>
  <c r="C298" i="2"/>
  <c r="B298" i="2"/>
  <c r="J296" i="4" l="1"/>
  <c r="K296" i="4" s="1"/>
  <c r="N102" i="4" s="1"/>
  <c r="C297" i="4"/>
  <c r="B297" i="4"/>
  <c r="C299" i="2"/>
  <c r="B299" i="2"/>
  <c r="J297" i="4" l="1"/>
  <c r="K297" i="4" s="1"/>
  <c r="B298" i="4"/>
  <c r="C298" i="4"/>
  <c r="C300" i="2"/>
  <c r="B300" i="2"/>
  <c r="J298" i="4" l="1"/>
  <c r="K298" i="4" s="1"/>
  <c r="C299" i="4"/>
  <c r="B299" i="4"/>
  <c r="C301" i="2"/>
  <c r="B301" i="2"/>
  <c r="J299" i="4" l="1"/>
  <c r="K299" i="4" s="1"/>
  <c r="N103" i="4" s="1"/>
  <c r="C300" i="4"/>
  <c r="B300" i="4"/>
  <c r="C302" i="2"/>
  <c r="B302" i="2"/>
  <c r="J300" i="4" l="1"/>
  <c r="K300" i="4" s="1"/>
  <c r="C301" i="4"/>
  <c r="B301" i="4"/>
  <c r="C303" i="2"/>
  <c r="B303" i="2"/>
  <c r="J301" i="4" l="1"/>
  <c r="K301" i="4" s="1"/>
  <c r="B302" i="4"/>
  <c r="C302" i="4"/>
  <c r="C304" i="2"/>
  <c r="B304" i="2"/>
  <c r="J302" i="4" l="1"/>
  <c r="K302" i="4" s="1"/>
  <c r="N104" i="4" s="1"/>
  <c r="C303" i="4"/>
  <c r="B303" i="4"/>
  <c r="C305" i="2"/>
  <c r="B305" i="2"/>
  <c r="J303" i="4" l="1"/>
  <c r="K303" i="4" s="1"/>
  <c r="C304" i="4"/>
  <c r="B304" i="4"/>
  <c r="C306" i="2"/>
  <c r="B306" i="2"/>
  <c r="J304" i="4" l="1"/>
  <c r="K304" i="4" s="1"/>
  <c r="C305" i="4"/>
  <c r="B305" i="4"/>
  <c r="C307" i="2"/>
  <c r="B307" i="2"/>
  <c r="J305" i="4" l="1"/>
  <c r="K305" i="4" s="1"/>
  <c r="N105" i="4" s="1"/>
  <c r="B306" i="4"/>
  <c r="C306" i="4"/>
  <c r="C308" i="2"/>
  <c r="B308" i="2"/>
  <c r="J306" i="4" l="1"/>
  <c r="K306" i="4" s="1"/>
  <c r="C307" i="4"/>
  <c r="B307" i="4"/>
  <c r="C309" i="2"/>
  <c r="B309" i="2"/>
  <c r="J307" i="4" l="1"/>
  <c r="K307" i="4" s="1"/>
  <c r="C308" i="4"/>
  <c r="B308" i="4"/>
  <c r="C310" i="2"/>
  <c r="B310" i="2"/>
  <c r="J308" i="4" l="1"/>
  <c r="K308" i="4" s="1"/>
  <c r="N106" i="4" s="1"/>
  <c r="C309" i="4"/>
  <c r="B309" i="4"/>
  <c r="C311" i="2"/>
  <c r="B311" i="2"/>
  <c r="J309" i="4" l="1"/>
  <c r="K309" i="4" s="1"/>
  <c r="B310" i="4"/>
  <c r="C310" i="4"/>
  <c r="C312" i="2"/>
  <c r="B312" i="2"/>
  <c r="J310" i="4" l="1"/>
  <c r="K310" i="4" s="1"/>
  <c r="C311" i="4"/>
  <c r="B311" i="4"/>
  <c r="C313" i="2"/>
  <c r="B313" i="2"/>
  <c r="J311" i="4" l="1"/>
  <c r="K311" i="4" s="1"/>
  <c r="N107" i="4" s="1"/>
  <c r="C312" i="4"/>
  <c r="B312" i="4"/>
  <c r="C314" i="2"/>
  <c r="B314" i="2"/>
  <c r="J312" i="4" l="1"/>
  <c r="K312" i="4" s="1"/>
  <c r="C313" i="4"/>
  <c r="B313" i="4"/>
  <c r="C315" i="2"/>
  <c r="B315" i="2"/>
  <c r="J313" i="4" l="1"/>
  <c r="K313" i="4" s="1"/>
  <c r="B314" i="4"/>
  <c r="C314" i="4"/>
  <c r="B316" i="2"/>
  <c r="C316" i="2"/>
  <c r="J314" i="4" l="1"/>
  <c r="K314" i="4" s="1"/>
  <c r="N108" i="4" s="1"/>
  <c r="C315" i="4"/>
  <c r="B315" i="4"/>
  <c r="C317" i="2"/>
  <c r="B317" i="2"/>
  <c r="J315" i="4" l="1"/>
  <c r="K315" i="4" s="1"/>
  <c r="C316" i="4"/>
  <c r="B316" i="4"/>
  <c r="C318" i="2"/>
  <c r="B318" i="2"/>
  <c r="J316" i="4" l="1"/>
  <c r="K316" i="4" s="1"/>
  <c r="C317" i="4"/>
  <c r="B317" i="4"/>
  <c r="C319" i="2"/>
  <c r="B319" i="2"/>
  <c r="J317" i="4" l="1"/>
  <c r="K317" i="4" s="1"/>
  <c r="N109" i="4" s="1"/>
  <c r="B318" i="4"/>
  <c r="C318" i="4"/>
  <c r="C320" i="2"/>
  <c r="B320" i="2"/>
  <c r="J318" i="4" l="1"/>
  <c r="K318" i="4" s="1"/>
  <c r="C319" i="4"/>
  <c r="B319" i="4"/>
  <c r="C321" i="2"/>
  <c r="B321" i="2"/>
  <c r="J319" i="4" l="1"/>
  <c r="K319" i="4" s="1"/>
  <c r="C320" i="4"/>
  <c r="B320" i="4"/>
  <c r="C322" i="2"/>
  <c r="B322" i="2"/>
  <c r="J320" i="4" l="1"/>
  <c r="K320" i="4" s="1"/>
  <c r="N110" i="4" s="1"/>
  <c r="C321" i="4"/>
  <c r="B321" i="4"/>
  <c r="C323" i="2"/>
  <c r="B323" i="2"/>
  <c r="J321" i="4" l="1"/>
  <c r="K321" i="4" s="1"/>
  <c r="B322" i="4"/>
  <c r="C322" i="4"/>
  <c r="C324" i="2"/>
  <c r="B324" i="2"/>
  <c r="J322" i="4" l="1"/>
  <c r="K322" i="4" s="1"/>
  <c r="C323" i="4"/>
  <c r="B323" i="4"/>
  <c r="C325" i="2"/>
  <c r="B325" i="2"/>
  <c r="J323" i="4" l="1"/>
  <c r="K323" i="4" s="1"/>
  <c r="N111" i="4" s="1"/>
  <c r="C324" i="4"/>
  <c r="B324" i="4"/>
  <c r="C326" i="2"/>
  <c r="B326" i="2"/>
  <c r="J324" i="4" l="1"/>
  <c r="K324" i="4" s="1"/>
  <c r="C325" i="4"/>
  <c r="B325" i="4"/>
  <c r="C327" i="2"/>
  <c r="B327" i="2"/>
  <c r="B326" i="4" l="1"/>
  <c r="J325" i="4"/>
  <c r="K325" i="4" s="1"/>
  <c r="C326" i="4"/>
  <c r="C328" i="2"/>
  <c r="B328" i="2"/>
  <c r="B327" i="4" l="1"/>
  <c r="C327" i="4"/>
  <c r="J326" i="4"/>
  <c r="K326" i="4" s="1"/>
  <c r="N112" i="4" s="1"/>
  <c r="B329" i="2"/>
  <c r="C329" i="2"/>
  <c r="B328" i="4" l="1"/>
  <c r="C328" i="4"/>
  <c r="J327" i="4"/>
  <c r="K327" i="4" s="1"/>
  <c r="C330" i="2"/>
  <c r="B330" i="2"/>
  <c r="B329" i="4" l="1"/>
  <c r="J328" i="4"/>
  <c r="K328" i="4" s="1"/>
  <c r="C329" i="4"/>
  <c r="C331" i="2"/>
  <c r="B331" i="2"/>
  <c r="B330" i="4" l="1"/>
  <c r="J329" i="4"/>
  <c r="K329" i="4" s="1"/>
  <c r="N113" i="4" s="1"/>
  <c r="C330" i="4"/>
  <c r="C332" i="2"/>
  <c r="B332" i="2"/>
  <c r="B331" i="4" l="1"/>
  <c r="C331" i="4"/>
  <c r="J330" i="4"/>
  <c r="K330" i="4" s="1"/>
  <c r="C333" i="2"/>
  <c r="B333" i="2"/>
  <c r="B332" i="4" l="1"/>
  <c r="C332" i="4"/>
  <c r="J331" i="4"/>
  <c r="K331" i="4" s="1"/>
  <c r="C334" i="2"/>
  <c r="B334" i="2"/>
  <c r="N114" i="4" l="1"/>
  <c r="B333" i="4"/>
  <c r="J332" i="4"/>
  <c r="K332" i="4" s="1"/>
  <c r="C333" i="4"/>
  <c r="C335" i="2"/>
  <c r="B335" i="2"/>
  <c r="B334" i="4" l="1"/>
  <c r="J333" i="4"/>
  <c r="K333" i="4" s="1"/>
  <c r="C334" i="4"/>
  <c r="C336" i="2"/>
  <c r="B336" i="2"/>
  <c r="B335" i="4" l="1"/>
  <c r="C335" i="4"/>
  <c r="J334" i="4"/>
  <c r="K334" i="4" s="1"/>
  <c r="C337" i="2"/>
  <c r="B337" i="2"/>
  <c r="N115" i="4" l="1"/>
  <c r="B336" i="4"/>
  <c r="C336" i="4"/>
  <c r="J335" i="4"/>
  <c r="K335" i="4" s="1"/>
  <c r="C338" i="2"/>
  <c r="B338" i="2"/>
  <c r="B337" i="4" l="1"/>
  <c r="J336" i="4"/>
  <c r="K336" i="4" s="1"/>
  <c r="C337" i="4"/>
  <c r="C339" i="2"/>
  <c r="B339" i="2"/>
  <c r="B338" i="4" l="1"/>
  <c r="J337" i="4"/>
  <c r="K337" i="4" s="1"/>
  <c r="C338" i="4"/>
  <c r="C340" i="2"/>
  <c r="B340" i="2"/>
  <c r="B339" i="4" l="1"/>
  <c r="C339" i="4"/>
  <c r="J338" i="4"/>
  <c r="K338" i="4" s="1"/>
  <c r="N116" i="4" s="1"/>
  <c r="C341" i="2"/>
  <c r="B341" i="2"/>
  <c r="B340" i="4" l="1"/>
  <c r="C340" i="4"/>
  <c r="J339" i="4"/>
  <c r="K339" i="4" s="1"/>
  <c r="C342" i="2"/>
  <c r="B342" i="2"/>
  <c r="B341" i="4" l="1"/>
  <c r="J340" i="4"/>
  <c r="K340" i="4" s="1"/>
  <c r="C341" i="4"/>
  <c r="C343" i="2"/>
  <c r="B343" i="2"/>
  <c r="N117" i="4" l="1"/>
  <c r="B342" i="4"/>
  <c r="C342" i="4"/>
  <c r="J341" i="4"/>
  <c r="K341" i="4" s="1"/>
  <c r="C344" i="2"/>
  <c r="B344" i="2"/>
  <c r="B343" i="4" l="1"/>
  <c r="J342" i="4"/>
  <c r="K342" i="4" s="1"/>
  <c r="C343" i="4"/>
  <c r="C345" i="2"/>
  <c r="B345" i="2"/>
  <c r="B344" i="4" l="1"/>
  <c r="C344" i="4"/>
  <c r="J343" i="4"/>
  <c r="K343" i="4" s="1"/>
  <c r="C346" i="2"/>
  <c r="B346" i="2"/>
  <c r="B345" i="4" l="1"/>
  <c r="J344" i="4"/>
  <c r="K344" i="4" s="1"/>
  <c r="N118" i="4" s="1"/>
  <c r="C345" i="4"/>
  <c r="C347" i="2"/>
  <c r="B347" i="2"/>
  <c r="B346" i="4" l="1"/>
  <c r="C346" i="4"/>
  <c r="J345" i="4"/>
  <c r="K345" i="4" s="1"/>
  <c r="C348" i="2"/>
  <c r="B348" i="2"/>
  <c r="B347" i="4" l="1"/>
  <c r="J346" i="4"/>
  <c r="K346" i="4" s="1"/>
  <c r="C347" i="4"/>
  <c r="C349" i="2"/>
  <c r="B349" i="2"/>
  <c r="B348" i="4" l="1"/>
  <c r="C348" i="4"/>
  <c r="J347" i="4"/>
  <c r="K347" i="4" s="1"/>
  <c r="N119" i="4" s="1"/>
  <c r="C350" i="2"/>
  <c r="B350" i="2"/>
  <c r="B349" i="4" l="1"/>
  <c r="J348" i="4"/>
  <c r="K348" i="4" s="1"/>
  <c r="C349" i="4"/>
  <c r="C351" i="2"/>
  <c r="B351" i="2"/>
  <c r="B350" i="4" l="1"/>
  <c r="C350" i="4"/>
  <c r="J349" i="4"/>
  <c r="K349" i="4" s="1"/>
  <c r="C352" i="2"/>
  <c r="B352" i="2"/>
  <c r="B351" i="4" l="1"/>
  <c r="J350" i="4"/>
  <c r="K350" i="4" s="1"/>
  <c r="N120" i="4" s="1"/>
  <c r="C351" i="4"/>
  <c r="C353" i="2"/>
  <c r="B353" i="2"/>
  <c r="B352" i="4" l="1"/>
  <c r="C352" i="4"/>
  <c r="J351" i="4"/>
  <c r="K351" i="4" s="1"/>
  <c r="C354" i="2"/>
  <c r="B354" i="2"/>
  <c r="B353" i="4" l="1"/>
  <c r="J352" i="4"/>
  <c r="K352" i="4" s="1"/>
  <c r="C353" i="4"/>
  <c r="B355" i="2"/>
  <c r="C355" i="2"/>
  <c r="B354" i="4" l="1"/>
  <c r="C354" i="4"/>
  <c r="J353" i="4"/>
  <c r="K353" i="4" s="1"/>
  <c r="N121" i="4" s="1"/>
  <c r="C356" i="2"/>
  <c r="B356" i="2"/>
  <c r="B355" i="4" l="1"/>
  <c r="J354" i="4"/>
  <c r="K354" i="4" s="1"/>
  <c r="C355" i="4"/>
  <c r="C357" i="2"/>
  <c r="B357" i="2"/>
  <c r="B356" i="4" l="1"/>
  <c r="C356" i="4"/>
  <c r="J355" i="4"/>
  <c r="K355" i="4" s="1"/>
  <c r="C358" i="2"/>
  <c r="B358" i="2"/>
  <c r="B357" i="4" l="1"/>
  <c r="J356" i="4"/>
  <c r="K356" i="4" s="1"/>
  <c r="N122" i="4" s="1"/>
  <c r="C357" i="4"/>
  <c r="C359" i="2"/>
  <c r="B359" i="2"/>
  <c r="B358" i="4" l="1"/>
  <c r="C358" i="4"/>
  <c r="J357" i="4"/>
  <c r="K357" i="4" s="1"/>
  <c r="C360" i="2"/>
  <c r="B360" i="2"/>
  <c r="B359" i="4" l="1"/>
  <c r="J358" i="4"/>
  <c r="K358" i="4" s="1"/>
  <c r="C359" i="4"/>
  <c r="C361" i="2"/>
  <c r="B361" i="2"/>
  <c r="B360" i="4" l="1"/>
  <c r="C360" i="4"/>
  <c r="J359" i="4"/>
  <c r="K359" i="4" s="1"/>
  <c r="N123" i="4" s="1"/>
  <c r="C362" i="2"/>
  <c r="B362" i="2"/>
  <c r="B361" i="4" l="1"/>
  <c r="J360" i="4"/>
  <c r="K360" i="4" s="1"/>
  <c r="C361" i="4"/>
  <c r="C363" i="2"/>
  <c r="B363" i="2"/>
  <c r="B362" i="4" l="1"/>
  <c r="C362" i="4"/>
  <c r="J361" i="4"/>
  <c r="K361" i="4" s="1"/>
  <c r="C364" i="2"/>
  <c r="B364" i="2"/>
  <c r="B363" i="4" l="1"/>
  <c r="J362" i="4"/>
  <c r="K362" i="4" s="1"/>
  <c r="N124" i="4" s="1"/>
  <c r="C363" i="4"/>
  <c r="C365" i="2"/>
  <c r="B365" i="2"/>
  <c r="B364" i="4" l="1"/>
  <c r="C364" i="4"/>
  <c r="J363" i="4"/>
  <c r="K363" i="4" s="1"/>
  <c r="C366" i="2"/>
  <c r="B366" i="2"/>
  <c r="B365" i="4" l="1"/>
  <c r="J364" i="4"/>
  <c r="K364" i="4" s="1"/>
  <c r="C365" i="4"/>
  <c r="C367" i="2"/>
  <c r="B367" i="2"/>
  <c r="B366" i="4" l="1"/>
  <c r="C366" i="4"/>
  <c r="J365" i="4"/>
  <c r="K365" i="4" s="1"/>
  <c r="N125" i="4" s="1"/>
  <c r="C368" i="2"/>
  <c r="B368" i="2"/>
  <c r="B367" i="4" l="1"/>
  <c r="J366" i="4"/>
  <c r="K366" i="4" s="1"/>
  <c r="C367" i="4"/>
  <c r="C369" i="2"/>
  <c r="B369" i="2"/>
  <c r="B368" i="4" l="1"/>
  <c r="C368" i="4"/>
  <c r="J367" i="4"/>
  <c r="K367" i="4" s="1"/>
  <c r="C370" i="2"/>
  <c r="B370" i="2"/>
  <c r="B369" i="4" l="1"/>
  <c r="J368" i="4"/>
  <c r="K368" i="4" s="1"/>
  <c r="N126" i="4" s="1"/>
  <c r="C369" i="4"/>
  <c r="C371" i="2"/>
  <c r="B371" i="2"/>
  <c r="B370" i="4" l="1"/>
  <c r="C370" i="4"/>
  <c r="J369" i="4"/>
  <c r="K369" i="4" s="1"/>
  <c r="C372" i="2"/>
  <c r="B372" i="2"/>
  <c r="B371" i="4" l="1"/>
  <c r="J370" i="4"/>
  <c r="K370" i="4" s="1"/>
  <c r="C371" i="4"/>
  <c r="C373" i="2"/>
  <c r="B373" i="2"/>
  <c r="B372" i="4" l="1"/>
  <c r="C372" i="4"/>
  <c r="J371" i="4"/>
  <c r="K371" i="4" s="1"/>
  <c r="N127" i="4" s="1"/>
  <c r="B374" i="2"/>
  <c r="C374" i="2"/>
  <c r="B373" i="4" l="1"/>
  <c r="J372" i="4"/>
  <c r="K372" i="4" s="1"/>
  <c r="C373" i="4"/>
  <c r="C375" i="2"/>
  <c r="B375" i="2"/>
  <c r="B374" i="4" l="1"/>
  <c r="C374" i="4"/>
  <c r="J373" i="4"/>
  <c r="K373" i="4" s="1"/>
  <c r="C376" i="2"/>
  <c r="B376" i="2"/>
  <c r="B375" i="4" l="1"/>
  <c r="J374" i="4"/>
  <c r="K374" i="4" s="1"/>
  <c r="N128" i="4" s="1"/>
  <c r="C375" i="4"/>
  <c r="C377" i="2"/>
  <c r="B377" i="2"/>
  <c r="B376" i="4" l="1"/>
  <c r="C376" i="4"/>
  <c r="J375" i="4"/>
  <c r="K375" i="4" s="1"/>
  <c r="C378" i="2"/>
  <c r="B378" i="2"/>
  <c r="B377" i="4" l="1"/>
  <c r="J376" i="4"/>
  <c r="K376" i="4" s="1"/>
  <c r="C377" i="4"/>
  <c r="C379" i="2"/>
  <c r="B379" i="2"/>
  <c r="B378" i="4" l="1"/>
  <c r="C378" i="4"/>
  <c r="J377" i="4"/>
  <c r="K377" i="4" s="1"/>
  <c r="N129" i="4" s="1"/>
  <c r="C380" i="2"/>
  <c r="B380" i="2"/>
  <c r="B379" i="4" l="1"/>
  <c r="J378" i="4"/>
  <c r="K378" i="4" s="1"/>
  <c r="C379" i="4"/>
  <c r="C381" i="2"/>
  <c r="B381" i="2"/>
  <c r="B380" i="4" l="1"/>
  <c r="C380" i="4"/>
  <c r="J379" i="4"/>
  <c r="K379" i="4" s="1"/>
  <c r="C382" i="2"/>
  <c r="B382" i="2"/>
  <c r="B381" i="4" l="1"/>
  <c r="J380" i="4"/>
  <c r="K380" i="4" s="1"/>
  <c r="N130" i="4" s="1"/>
  <c r="C381" i="4"/>
  <c r="C383" i="2"/>
  <c r="B383" i="2"/>
  <c r="B382" i="4" l="1"/>
  <c r="C382" i="4"/>
  <c r="J381" i="4"/>
  <c r="K381" i="4" s="1"/>
  <c r="C384" i="2"/>
  <c r="B384" i="2"/>
  <c r="B383" i="4" l="1"/>
  <c r="J382" i="4"/>
  <c r="K382" i="4" s="1"/>
  <c r="C383" i="4"/>
  <c r="C385" i="2"/>
  <c r="B385" i="2"/>
  <c r="B384" i="4" l="1"/>
  <c r="C384" i="4"/>
  <c r="J383" i="4"/>
  <c r="K383" i="4" s="1"/>
  <c r="N131" i="4" s="1"/>
  <c r="C386" i="2"/>
  <c r="B386" i="2"/>
  <c r="B385" i="4" l="1"/>
  <c r="J384" i="4"/>
  <c r="K384" i="4" s="1"/>
  <c r="C385" i="4"/>
  <c r="C387" i="2"/>
  <c r="B387" i="2"/>
  <c r="B386" i="4" l="1"/>
  <c r="C386" i="4"/>
  <c r="J385" i="4"/>
  <c r="K385" i="4" s="1"/>
  <c r="C388" i="2"/>
  <c r="B388" i="2"/>
  <c r="B387" i="4" l="1"/>
  <c r="J386" i="4"/>
  <c r="K386" i="4" s="1"/>
  <c r="N132" i="4" s="1"/>
  <c r="C387" i="4"/>
  <c r="C389" i="2"/>
  <c r="B389" i="2"/>
  <c r="B388" i="4" l="1"/>
  <c r="C388" i="4"/>
  <c r="J387" i="4"/>
  <c r="K387" i="4" s="1"/>
  <c r="C390" i="2"/>
  <c r="B390" i="2"/>
  <c r="B389" i="4" l="1"/>
  <c r="J388" i="4"/>
  <c r="K388" i="4" s="1"/>
  <c r="C389" i="4"/>
  <c r="C391" i="2"/>
  <c r="B391" i="2"/>
  <c r="B390" i="4" l="1"/>
  <c r="C390" i="4"/>
  <c r="J389" i="4"/>
  <c r="K389" i="4" s="1"/>
  <c r="N133" i="4" s="1"/>
  <c r="C392" i="2"/>
  <c r="B392" i="2"/>
  <c r="B391" i="4" l="1"/>
  <c r="J390" i="4"/>
  <c r="K390" i="4" s="1"/>
  <c r="C391" i="4"/>
  <c r="C393" i="2"/>
  <c r="B393" i="2"/>
  <c r="B392" i="4" l="1"/>
  <c r="C392" i="4"/>
  <c r="J391" i="4"/>
  <c r="K391" i="4" s="1"/>
  <c r="C394" i="2"/>
  <c r="B394" i="2"/>
  <c r="B393" i="4" l="1"/>
  <c r="J392" i="4"/>
  <c r="K392" i="4" s="1"/>
  <c r="N134" i="4" s="1"/>
  <c r="C393" i="4"/>
  <c r="C395" i="2"/>
  <c r="B395" i="2"/>
  <c r="B394" i="4" l="1"/>
  <c r="C394" i="4"/>
  <c r="J393" i="4"/>
  <c r="K393" i="4" s="1"/>
  <c r="C396" i="2"/>
  <c r="B396" i="2"/>
  <c r="B395" i="4" l="1"/>
  <c r="J394" i="4"/>
  <c r="K394" i="4" s="1"/>
  <c r="C395" i="4"/>
  <c r="C397" i="2"/>
  <c r="B397" i="2"/>
  <c r="B396" i="4" l="1"/>
  <c r="C396" i="4"/>
  <c r="J395" i="4"/>
  <c r="K395" i="4" s="1"/>
  <c r="N135" i="4" s="1"/>
  <c r="C398" i="2"/>
  <c r="B398" i="2"/>
  <c r="B397" i="4" l="1"/>
  <c r="J396" i="4"/>
  <c r="K396" i="4" s="1"/>
  <c r="C397" i="4"/>
  <c r="C399" i="2"/>
  <c r="B399" i="2"/>
  <c r="B398" i="4" l="1"/>
  <c r="C398" i="4"/>
  <c r="J397" i="4"/>
  <c r="K397" i="4" s="1"/>
  <c r="C400" i="2"/>
  <c r="B400" i="2"/>
  <c r="B399" i="4" l="1"/>
  <c r="J398" i="4"/>
  <c r="K398" i="4" s="1"/>
  <c r="N136" i="4" s="1"/>
  <c r="C399" i="4"/>
  <c r="C401" i="2"/>
  <c r="B401" i="2"/>
  <c r="B400" i="4" l="1"/>
  <c r="C400" i="4"/>
  <c r="J399" i="4"/>
  <c r="K399" i="4" s="1"/>
  <c r="C402" i="2"/>
  <c r="B402" i="2"/>
  <c r="B401" i="4" l="1"/>
  <c r="J400" i="4"/>
  <c r="K400" i="4" s="1"/>
  <c r="C401" i="4"/>
  <c r="C403" i="2"/>
  <c r="B403" i="2"/>
  <c r="B402" i="4" l="1"/>
  <c r="C402" i="4"/>
  <c r="J401" i="4"/>
  <c r="K401" i="4" s="1"/>
  <c r="N137" i="4" s="1"/>
  <c r="C404" i="2"/>
  <c r="B404" i="2"/>
  <c r="B403" i="4" l="1"/>
  <c r="J402" i="4"/>
  <c r="K402" i="4" s="1"/>
  <c r="C403" i="4"/>
  <c r="C405" i="2"/>
  <c r="B405" i="2"/>
  <c r="B404" i="4" l="1"/>
  <c r="C404" i="4"/>
  <c r="J403" i="4"/>
  <c r="K403" i="4" s="1"/>
  <c r="C406" i="2"/>
  <c r="B406" i="2"/>
  <c r="B405" i="4" l="1"/>
  <c r="J404" i="4"/>
  <c r="K404" i="4" s="1"/>
  <c r="N138" i="4" s="1"/>
  <c r="C405" i="4"/>
  <c r="C407" i="2"/>
  <c r="B407" i="2"/>
  <c r="B406" i="4" l="1"/>
  <c r="C406" i="4"/>
  <c r="J405" i="4"/>
  <c r="K405" i="4" s="1"/>
  <c r="C408" i="2"/>
  <c r="B408" i="2"/>
  <c r="B407" i="4" l="1"/>
  <c r="J406" i="4"/>
  <c r="K406" i="4" s="1"/>
  <c r="C407" i="4"/>
  <c r="C409" i="2"/>
  <c r="B409" i="2"/>
  <c r="B408" i="4" l="1"/>
  <c r="C408" i="4"/>
  <c r="J407" i="4"/>
  <c r="K407" i="4" s="1"/>
  <c r="N139" i="4" s="1"/>
  <c r="C410" i="2"/>
  <c r="B410" i="2"/>
  <c r="B409" i="4" l="1"/>
  <c r="J408" i="4"/>
  <c r="K408" i="4" s="1"/>
  <c r="C409" i="4"/>
  <c r="C411" i="2"/>
  <c r="B411" i="2"/>
  <c r="B410" i="4" l="1"/>
  <c r="C410" i="4"/>
  <c r="J409" i="4"/>
  <c r="K409" i="4" s="1"/>
  <c r="C412" i="2"/>
  <c r="B412" i="2"/>
  <c r="B411" i="4" l="1"/>
  <c r="J410" i="4"/>
  <c r="K410" i="4" s="1"/>
  <c r="N140" i="4" s="1"/>
  <c r="C411" i="4"/>
  <c r="C413" i="2"/>
  <c r="B413" i="2"/>
  <c r="B412" i="4" l="1"/>
  <c r="C412" i="4"/>
  <c r="J411" i="4"/>
  <c r="K411" i="4" s="1"/>
  <c r="C414" i="2"/>
  <c r="B414" i="2"/>
  <c r="B413" i="4" l="1"/>
  <c r="J412" i="4"/>
  <c r="K412" i="4" s="1"/>
  <c r="C413" i="4"/>
  <c r="C415" i="2"/>
  <c r="B415" i="2"/>
  <c r="B414" i="4" l="1"/>
  <c r="C414" i="4"/>
  <c r="J413" i="4"/>
  <c r="K413" i="4" s="1"/>
  <c r="N141" i="4" s="1"/>
  <c r="C416" i="2"/>
  <c r="B416" i="2"/>
  <c r="B415" i="4" l="1"/>
  <c r="J414" i="4"/>
  <c r="K414" i="4" s="1"/>
  <c r="C415" i="4"/>
  <c r="C417" i="2"/>
  <c r="B417" i="2"/>
  <c r="B416" i="4" l="1"/>
  <c r="C416" i="4"/>
  <c r="J415" i="4"/>
  <c r="K415" i="4" s="1"/>
  <c r="C418" i="2"/>
  <c r="B418" i="2"/>
  <c r="B417" i="4" l="1"/>
  <c r="J416" i="4"/>
  <c r="K416" i="4" s="1"/>
  <c r="N142" i="4" s="1"/>
  <c r="C417" i="4"/>
  <c r="C419" i="2"/>
  <c r="B419" i="2"/>
  <c r="B418" i="4" l="1"/>
  <c r="C418" i="4"/>
  <c r="J417" i="4"/>
  <c r="K417" i="4" s="1"/>
  <c r="C420" i="2"/>
  <c r="B420" i="2"/>
  <c r="B419" i="4" l="1"/>
  <c r="J418" i="4"/>
  <c r="K418" i="4" s="1"/>
  <c r="C419" i="4"/>
  <c r="C421" i="2"/>
  <c r="B421" i="2"/>
  <c r="B420" i="4" l="1"/>
  <c r="C420" i="4"/>
  <c r="J419" i="4"/>
  <c r="K419" i="4" s="1"/>
  <c r="N143" i="4" s="1"/>
  <c r="C422" i="2"/>
  <c r="B422" i="2"/>
  <c r="B421" i="4" l="1"/>
  <c r="J420" i="4"/>
  <c r="K420" i="4" s="1"/>
  <c r="C421" i="4"/>
  <c r="C423" i="2"/>
  <c r="B423" i="2"/>
  <c r="B422" i="4" l="1"/>
  <c r="C422" i="4"/>
  <c r="J421" i="4"/>
  <c r="K421" i="4" s="1"/>
  <c r="C424" i="2"/>
  <c r="B424" i="2"/>
  <c r="B423" i="4" l="1"/>
  <c r="J422" i="4"/>
  <c r="K422" i="4" s="1"/>
  <c r="N144" i="4" s="1"/>
  <c r="C423" i="4"/>
  <c r="C425" i="2"/>
  <c r="B425" i="2"/>
  <c r="B424" i="4" l="1"/>
  <c r="C424" i="4"/>
  <c r="J423" i="4"/>
  <c r="K423" i="4" s="1"/>
  <c r="C426" i="2"/>
  <c r="B426" i="2"/>
  <c r="B425" i="4" l="1"/>
  <c r="J424" i="4"/>
  <c r="K424" i="4" s="1"/>
  <c r="C425" i="4"/>
  <c r="C427" i="2"/>
  <c r="B427" i="2"/>
  <c r="B426" i="4" l="1"/>
  <c r="C426" i="4"/>
  <c r="J425" i="4"/>
  <c r="K425" i="4" s="1"/>
  <c r="N145" i="4" s="1"/>
  <c r="C428" i="2"/>
  <c r="B428" i="2"/>
  <c r="B427" i="4" l="1"/>
  <c r="J426" i="4"/>
  <c r="K426" i="4" s="1"/>
  <c r="C427" i="4"/>
  <c r="C429" i="2"/>
  <c r="B429" i="2"/>
  <c r="B428" i="4" l="1"/>
  <c r="C428" i="4"/>
  <c r="J427" i="4"/>
  <c r="K427" i="4" s="1"/>
  <c r="C430" i="2"/>
  <c r="B430" i="2"/>
  <c r="B429" i="4" l="1"/>
  <c r="J428" i="4"/>
  <c r="K428" i="4" s="1"/>
  <c r="N146" i="4" s="1"/>
  <c r="C429" i="4"/>
  <c r="C431" i="2"/>
  <c r="B431" i="2"/>
  <c r="B430" i="4" l="1"/>
  <c r="C430" i="4"/>
  <c r="J429" i="4"/>
  <c r="K429" i="4" s="1"/>
  <c r="C432" i="2"/>
  <c r="B432" i="2"/>
  <c r="B431" i="4" l="1"/>
  <c r="J430" i="4"/>
  <c r="K430" i="4" s="1"/>
  <c r="C431" i="4"/>
  <c r="C433" i="2"/>
  <c r="B433" i="2"/>
  <c r="B432" i="4" l="1"/>
  <c r="C432" i="4"/>
  <c r="J431" i="4"/>
  <c r="K431" i="4" s="1"/>
  <c r="N147" i="4" s="1"/>
  <c r="C434" i="2"/>
  <c r="B434" i="2"/>
  <c r="B433" i="4" l="1"/>
  <c r="J432" i="4"/>
  <c r="K432" i="4" s="1"/>
  <c r="C433" i="4"/>
  <c r="C435" i="2"/>
  <c r="B435" i="2"/>
  <c r="B434" i="4" l="1"/>
  <c r="C434" i="4"/>
  <c r="J433" i="4"/>
  <c r="K433" i="4" s="1"/>
  <c r="C436" i="2"/>
  <c r="B436" i="2"/>
  <c r="B435" i="4" l="1"/>
  <c r="J434" i="4"/>
  <c r="K434" i="4" s="1"/>
  <c r="N148" i="4" s="1"/>
  <c r="C435" i="4"/>
  <c r="C437" i="2"/>
  <c r="B437" i="2"/>
  <c r="B436" i="4" l="1"/>
  <c r="C436" i="4"/>
  <c r="J435" i="4"/>
  <c r="K435" i="4" s="1"/>
  <c r="C438" i="2"/>
  <c r="B438" i="2"/>
  <c r="B437" i="4" l="1"/>
  <c r="J436" i="4"/>
  <c r="K436" i="4" s="1"/>
  <c r="C437" i="4"/>
  <c r="C439" i="2"/>
  <c r="B439" i="2"/>
  <c r="B438" i="4" l="1"/>
  <c r="C438" i="4"/>
  <c r="J437" i="4"/>
  <c r="K437" i="4" s="1"/>
  <c r="N149" i="4" s="1"/>
  <c r="C440" i="2"/>
  <c r="B440" i="2"/>
  <c r="B439" i="4" l="1"/>
  <c r="J438" i="4"/>
  <c r="K438" i="4" s="1"/>
  <c r="C439" i="4"/>
  <c r="C441" i="2"/>
  <c r="B441" i="2"/>
  <c r="B440" i="4" l="1"/>
  <c r="C440" i="4"/>
  <c r="J439" i="4"/>
  <c r="K439" i="4" s="1"/>
  <c r="C442" i="2"/>
  <c r="B442" i="2"/>
  <c r="B441" i="4" l="1"/>
  <c r="J440" i="4"/>
  <c r="K440" i="4" s="1"/>
  <c r="N150" i="4" s="1"/>
  <c r="C441" i="4"/>
  <c r="C443" i="2"/>
  <c r="B443" i="2"/>
  <c r="B442" i="4" l="1"/>
  <c r="C442" i="4"/>
  <c r="J441" i="4"/>
  <c r="K441" i="4" s="1"/>
  <c r="C444" i="2"/>
  <c r="B444" i="2"/>
  <c r="B443" i="4" l="1"/>
  <c r="J442" i="4"/>
  <c r="K442" i="4" s="1"/>
  <c r="C443" i="4"/>
  <c r="C445" i="2"/>
  <c r="B445" i="2"/>
  <c r="B444" i="4" l="1"/>
  <c r="C444" i="4"/>
  <c r="J443" i="4"/>
  <c r="K443" i="4" s="1"/>
  <c r="N151" i="4" s="1"/>
  <c r="C446" i="2"/>
  <c r="B446" i="2"/>
  <c r="B445" i="4" l="1"/>
  <c r="J444" i="4"/>
  <c r="K444" i="4" s="1"/>
  <c r="C445" i="4"/>
  <c r="C447" i="2"/>
  <c r="B447" i="2"/>
  <c r="B446" i="4" l="1"/>
  <c r="C446" i="4"/>
  <c r="J445" i="4"/>
  <c r="K445" i="4" s="1"/>
  <c r="C448" i="2"/>
  <c r="B448" i="2"/>
  <c r="B447" i="4" l="1"/>
  <c r="J446" i="4"/>
  <c r="K446" i="4" s="1"/>
  <c r="N152" i="4" s="1"/>
  <c r="C447" i="4"/>
  <c r="C449" i="2"/>
  <c r="B449" i="2"/>
  <c r="B448" i="4" l="1"/>
  <c r="C448" i="4"/>
  <c r="J447" i="4"/>
  <c r="K447" i="4" s="1"/>
  <c r="C450" i="2"/>
  <c r="B450" i="2"/>
  <c r="B449" i="4" l="1"/>
  <c r="C449" i="4"/>
  <c r="J448" i="4"/>
  <c r="K448" i="4" s="1"/>
  <c r="C451" i="2"/>
  <c r="B451" i="2"/>
  <c r="B450" i="4" l="1"/>
  <c r="J449" i="4"/>
  <c r="K449" i="4" s="1"/>
  <c r="N153" i="4" s="1"/>
  <c r="C450" i="4"/>
  <c r="C452" i="2"/>
  <c r="B452" i="2"/>
  <c r="B451" i="4" l="1"/>
  <c r="J450" i="4"/>
  <c r="K450" i="4" s="1"/>
  <c r="C451" i="4"/>
  <c r="C453" i="2"/>
  <c r="B453" i="2"/>
  <c r="B452" i="4" l="1"/>
  <c r="C452" i="4"/>
  <c r="J451" i="4"/>
  <c r="K451" i="4" s="1"/>
  <c r="C454" i="2"/>
  <c r="B454" i="2"/>
  <c r="B453" i="4" l="1"/>
  <c r="C453" i="4"/>
  <c r="J452" i="4"/>
  <c r="K452" i="4" s="1"/>
  <c r="N154" i="4" s="1"/>
  <c r="B455" i="2"/>
  <c r="C455" i="2"/>
  <c r="B454" i="4" l="1"/>
  <c r="J453" i="4"/>
  <c r="K453" i="4" s="1"/>
  <c r="C454" i="4"/>
  <c r="B456" i="2"/>
  <c r="C456" i="2"/>
  <c r="C455" i="4" l="1"/>
  <c r="B455" i="4"/>
  <c r="J454" i="4"/>
  <c r="K454" i="4" s="1"/>
  <c r="B457" i="2"/>
  <c r="C457" i="2"/>
  <c r="C456" i="4" l="1"/>
  <c r="B456" i="4"/>
  <c r="J455" i="4"/>
  <c r="K455" i="4" s="1"/>
  <c r="N155" i="4" s="1"/>
  <c r="C458" i="2"/>
  <c r="B458" i="2"/>
  <c r="C457" i="4" l="1"/>
  <c r="B457" i="4"/>
  <c r="J456" i="4"/>
  <c r="K456" i="4" s="1"/>
  <c r="B459" i="2"/>
  <c r="C459" i="2"/>
  <c r="C458" i="4" l="1"/>
  <c r="B458" i="4"/>
  <c r="J457" i="4"/>
  <c r="K457" i="4" s="1"/>
  <c r="C460" i="2"/>
  <c r="B460" i="2"/>
  <c r="C459" i="4" l="1"/>
  <c r="B459" i="4"/>
  <c r="J458" i="4"/>
  <c r="K458" i="4" s="1"/>
  <c r="N156" i="4" s="1"/>
  <c r="B461" i="2"/>
  <c r="C461" i="2"/>
  <c r="C460" i="4" l="1"/>
  <c r="B460" i="4"/>
  <c r="J459" i="4"/>
  <c r="K459" i="4" s="1"/>
  <c r="C462" i="2"/>
  <c r="B462" i="2"/>
  <c r="C461" i="4" l="1"/>
  <c r="B461" i="4"/>
  <c r="J460" i="4"/>
  <c r="K460" i="4" s="1"/>
  <c r="B463" i="2"/>
  <c r="C463" i="2"/>
  <c r="C462" i="4" l="1"/>
  <c r="B462" i="4"/>
  <c r="J461" i="4"/>
  <c r="K461" i="4" s="1"/>
  <c r="N157" i="4" s="1"/>
  <c r="C464" i="2"/>
  <c r="B464" i="2"/>
  <c r="C463" i="4" l="1"/>
  <c r="B463" i="4"/>
  <c r="J462" i="4"/>
  <c r="K462" i="4" s="1"/>
  <c r="B465" i="2"/>
  <c r="C465" i="2"/>
  <c r="C464" i="4" l="1"/>
  <c r="B464" i="4"/>
  <c r="J463" i="4"/>
  <c r="K463" i="4" s="1"/>
  <c r="C466" i="2"/>
  <c r="B466" i="2"/>
  <c r="C465" i="4" l="1"/>
  <c r="B465" i="4"/>
  <c r="J464" i="4"/>
  <c r="K464" i="4" s="1"/>
  <c r="N158" i="4" s="1"/>
  <c r="B467" i="2"/>
  <c r="C467" i="2"/>
  <c r="C466" i="4" l="1"/>
  <c r="B466" i="4"/>
  <c r="J465" i="4"/>
  <c r="K465" i="4" s="1"/>
  <c r="C468" i="2"/>
  <c r="B468" i="2"/>
  <c r="C467" i="4" l="1"/>
  <c r="B467" i="4"/>
  <c r="J466" i="4"/>
  <c r="K466" i="4" s="1"/>
  <c r="B469" i="2"/>
  <c r="C469" i="2"/>
  <c r="C468" i="4" l="1"/>
  <c r="B468" i="4"/>
  <c r="J467" i="4"/>
  <c r="K467" i="4" s="1"/>
  <c r="N159" i="4" s="1"/>
  <c r="C470" i="2"/>
  <c r="B470" i="2"/>
  <c r="C469" i="4" l="1"/>
  <c r="B469" i="4"/>
  <c r="J468" i="4"/>
  <c r="K468" i="4" s="1"/>
  <c r="B471" i="2"/>
  <c r="C471" i="2"/>
  <c r="C470" i="4" l="1"/>
  <c r="B470" i="4"/>
  <c r="J469" i="4"/>
  <c r="K469" i="4" s="1"/>
  <c r="C472" i="2"/>
  <c r="B472" i="2"/>
  <c r="C471" i="4" l="1"/>
  <c r="B471" i="4"/>
  <c r="J470" i="4"/>
  <c r="K470" i="4" s="1"/>
  <c r="N160" i="4" s="1"/>
  <c r="B473" i="2"/>
  <c r="C473" i="2"/>
  <c r="C472" i="4" l="1"/>
  <c r="B472" i="4"/>
  <c r="J471" i="4"/>
  <c r="K471" i="4" s="1"/>
  <c r="C474" i="2"/>
  <c r="B474" i="2"/>
  <c r="C473" i="4" l="1"/>
  <c r="B473" i="4"/>
  <c r="J472" i="4"/>
  <c r="K472" i="4" s="1"/>
  <c r="B475" i="2"/>
  <c r="C475" i="2"/>
  <c r="C474" i="4" l="1"/>
  <c r="B474" i="4"/>
  <c r="J473" i="4"/>
  <c r="K473" i="4" s="1"/>
  <c r="N161" i="4" s="1"/>
  <c r="C476" i="2"/>
  <c r="B476" i="2"/>
  <c r="C475" i="4" l="1"/>
  <c r="B475" i="4"/>
  <c r="J474" i="4"/>
  <c r="K474" i="4" s="1"/>
  <c r="B477" i="2"/>
  <c r="C477" i="2"/>
  <c r="C476" i="4" l="1"/>
  <c r="B476" i="4"/>
  <c r="J475" i="4"/>
  <c r="K475" i="4" s="1"/>
  <c r="C478" i="2"/>
  <c r="B478" i="2"/>
  <c r="C477" i="4" l="1"/>
  <c r="B477" i="4"/>
  <c r="J476" i="4"/>
  <c r="K476" i="4" s="1"/>
  <c r="N162" i="4" s="1"/>
  <c r="B479" i="2"/>
  <c r="C479" i="2"/>
  <c r="C478" i="4" l="1"/>
  <c r="B478" i="4"/>
  <c r="J477" i="4"/>
  <c r="K477" i="4" s="1"/>
  <c r="C480" i="2"/>
  <c r="B480" i="2"/>
  <c r="C479" i="4" l="1"/>
  <c r="B479" i="4"/>
  <c r="J478" i="4"/>
  <c r="K478" i="4" s="1"/>
  <c r="B481" i="2"/>
  <c r="C481" i="2"/>
  <c r="C480" i="4" l="1"/>
  <c r="B480" i="4"/>
  <c r="J479" i="4"/>
  <c r="K479" i="4" s="1"/>
  <c r="N163" i="4" s="1"/>
  <c r="C482" i="2"/>
  <c r="B482" i="2"/>
  <c r="C481" i="4" l="1"/>
  <c r="B481" i="4"/>
  <c r="J480" i="4"/>
  <c r="K480" i="4" s="1"/>
  <c r="B483" i="2"/>
  <c r="C483" i="2"/>
  <c r="C482" i="4" l="1"/>
  <c r="B482" i="4"/>
  <c r="J481" i="4"/>
  <c r="K481" i="4" s="1"/>
  <c r="C484" i="2"/>
  <c r="B484" i="2"/>
  <c r="C483" i="4" l="1"/>
  <c r="B483" i="4"/>
  <c r="J482" i="4"/>
  <c r="K482" i="4" s="1"/>
  <c r="N164" i="4" s="1"/>
  <c r="B485" i="2"/>
  <c r="C485" i="2"/>
  <c r="C484" i="4" l="1"/>
  <c r="B484" i="4"/>
  <c r="J483" i="4"/>
  <c r="K483" i="4" s="1"/>
  <c r="C486" i="2"/>
  <c r="B486" i="2"/>
  <c r="C485" i="4" l="1"/>
  <c r="B485" i="4"/>
  <c r="J484" i="4"/>
  <c r="K484" i="4" s="1"/>
  <c r="B487" i="2"/>
  <c r="C487" i="2"/>
  <c r="C486" i="4" l="1"/>
  <c r="B486" i="4"/>
  <c r="J485" i="4"/>
  <c r="K485" i="4" s="1"/>
  <c r="N165" i="4" s="1"/>
  <c r="C488" i="2"/>
  <c r="B488" i="2"/>
  <c r="C487" i="4" l="1"/>
  <c r="B487" i="4"/>
  <c r="J486" i="4"/>
  <c r="K486" i="4" s="1"/>
  <c r="B489" i="2"/>
  <c r="C489" i="2"/>
  <c r="C488" i="4" l="1"/>
  <c r="B488" i="4"/>
  <c r="J487" i="4"/>
  <c r="K487" i="4" s="1"/>
  <c r="C490" i="2"/>
  <c r="B490" i="2"/>
  <c r="C489" i="4" l="1"/>
  <c r="B489" i="4"/>
  <c r="J488" i="4"/>
  <c r="K488" i="4" s="1"/>
  <c r="N166" i="4" s="1"/>
  <c r="B491" i="2"/>
  <c r="C491" i="2"/>
  <c r="C490" i="4" l="1"/>
  <c r="B490" i="4"/>
  <c r="J489" i="4"/>
  <c r="K489" i="4" s="1"/>
  <c r="C492" i="2"/>
  <c r="B492" i="2"/>
  <c r="C491" i="4" l="1"/>
  <c r="B491" i="4"/>
  <c r="J490" i="4"/>
  <c r="K490" i="4" s="1"/>
  <c r="B493" i="2"/>
  <c r="C493" i="2"/>
  <c r="C492" i="4" l="1"/>
  <c r="B492" i="4"/>
  <c r="J491" i="4"/>
  <c r="K491" i="4" s="1"/>
  <c r="N167" i="4" s="1"/>
  <c r="C494" i="2"/>
  <c r="B494" i="2"/>
  <c r="C493" i="4" l="1"/>
  <c r="B493" i="4"/>
  <c r="J492" i="4"/>
  <c r="K492" i="4" s="1"/>
  <c r="B495" i="2"/>
  <c r="C495" i="2"/>
  <c r="C494" i="4" l="1"/>
  <c r="B494" i="4"/>
  <c r="J493" i="4"/>
  <c r="K493" i="4" s="1"/>
  <c r="C496" i="2"/>
  <c r="B496" i="2"/>
  <c r="C495" i="4" l="1"/>
  <c r="B495" i="4"/>
  <c r="J494" i="4"/>
  <c r="K494" i="4" s="1"/>
  <c r="N168" i="4" s="1"/>
  <c r="B497" i="2"/>
  <c r="C497" i="2"/>
  <c r="C496" i="4" l="1"/>
  <c r="B496" i="4"/>
  <c r="J495" i="4"/>
  <c r="K495" i="4" s="1"/>
  <c r="B498" i="2"/>
  <c r="C498" i="2"/>
  <c r="C497" i="4" l="1"/>
  <c r="B497" i="4"/>
  <c r="J496" i="4"/>
  <c r="K496" i="4" s="1"/>
  <c r="B499" i="2"/>
  <c r="C499" i="2"/>
  <c r="J497" i="4" l="1"/>
  <c r="K497" i="4" s="1"/>
  <c r="N169" i="4" s="1"/>
  <c r="C498" i="4"/>
  <c r="B498" i="4"/>
  <c r="C500" i="2"/>
  <c r="B500" i="2"/>
  <c r="J498" i="4" l="1"/>
  <c r="K498" i="4" s="1"/>
  <c r="C499" i="4"/>
  <c r="B499" i="4"/>
  <c r="B501" i="2"/>
  <c r="C501" i="2"/>
  <c r="J499" i="4" l="1"/>
  <c r="K499" i="4" s="1"/>
  <c r="C500" i="4"/>
  <c r="B500" i="4"/>
  <c r="C502" i="2"/>
  <c r="B502" i="2"/>
  <c r="J500" i="4" l="1"/>
  <c r="K500" i="4" s="1"/>
  <c r="N170" i="4" s="1"/>
  <c r="C501" i="4"/>
  <c r="B501" i="4"/>
  <c r="B503" i="2"/>
  <c r="C503" i="2"/>
  <c r="J501" i="4" l="1"/>
  <c r="K501" i="4" s="1"/>
  <c r="C502" i="4"/>
  <c r="B502" i="4"/>
  <c r="C504" i="2"/>
  <c r="B504" i="2"/>
  <c r="J502" i="4" l="1"/>
  <c r="K502" i="4" s="1"/>
  <c r="C503" i="4"/>
  <c r="B503" i="4"/>
  <c r="B505" i="2"/>
  <c r="C505" i="2"/>
  <c r="J503" i="4" l="1"/>
  <c r="K503" i="4" s="1"/>
  <c r="N171" i="4" s="1"/>
  <c r="C504" i="4"/>
  <c r="B504" i="4"/>
  <c r="C506" i="2"/>
  <c r="B506" i="2"/>
  <c r="J504" i="4" l="1"/>
  <c r="K504" i="4" s="1"/>
  <c r="C505" i="4"/>
  <c r="B505" i="4"/>
  <c r="B507" i="2"/>
  <c r="C507" i="2"/>
  <c r="J505" i="4" l="1"/>
  <c r="K505" i="4" s="1"/>
  <c r="C506" i="4"/>
  <c r="B506" i="4"/>
  <c r="C508" i="2"/>
  <c r="B508" i="2"/>
  <c r="J506" i="4" l="1"/>
  <c r="K506" i="4" s="1"/>
  <c r="N172" i="4" s="1"/>
  <c r="C507" i="4"/>
  <c r="B507" i="4"/>
  <c r="B509" i="2"/>
  <c r="C509" i="2"/>
  <c r="J507" i="4" l="1"/>
  <c r="K507" i="4" s="1"/>
  <c r="C508" i="4"/>
  <c r="B508" i="4"/>
  <c r="C510" i="2"/>
  <c r="B510" i="2"/>
  <c r="J508" i="4" l="1"/>
  <c r="K508" i="4" s="1"/>
  <c r="C509" i="4"/>
  <c r="B509" i="4"/>
  <c r="B511" i="2"/>
  <c r="C511" i="2"/>
  <c r="J509" i="4" l="1"/>
  <c r="K509" i="4" s="1"/>
  <c r="N173" i="4" s="1"/>
  <c r="C510" i="4"/>
  <c r="B510" i="4"/>
  <c r="C512" i="2"/>
  <c r="B512" i="2"/>
  <c r="J510" i="4" l="1"/>
  <c r="K510" i="4" s="1"/>
  <c r="C511" i="4"/>
  <c r="B511" i="4"/>
  <c r="B513" i="2"/>
  <c r="C513" i="2"/>
  <c r="J511" i="4" l="1"/>
  <c r="K511" i="4" s="1"/>
  <c r="C512" i="4"/>
  <c r="B512" i="4"/>
  <c r="C514" i="2"/>
  <c r="B514" i="2"/>
  <c r="J512" i="4" l="1"/>
  <c r="K512" i="4" s="1"/>
  <c r="N174" i="4" s="1"/>
  <c r="C513" i="4"/>
  <c r="B513" i="4"/>
  <c r="B515" i="2"/>
  <c r="C515" i="2"/>
  <c r="J513" i="4" l="1"/>
  <c r="K513" i="4" s="1"/>
  <c r="C514" i="4"/>
  <c r="B514" i="4"/>
  <c r="C516" i="2"/>
  <c r="B516" i="2"/>
  <c r="J514" i="4" l="1"/>
  <c r="K514" i="4" s="1"/>
  <c r="C515" i="4"/>
  <c r="B515" i="4"/>
  <c r="B517" i="2"/>
  <c r="C517" i="2"/>
  <c r="J515" i="4" l="1"/>
  <c r="K515" i="4" s="1"/>
  <c r="N175" i="4" s="1"/>
  <c r="C516" i="4"/>
  <c r="B516" i="4"/>
  <c r="B518" i="2"/>
  <c r="C518" i="2"/>
  <c r="J516" i="4" l="1"/>
  <c r="K516" i="4" s="1"/>
  <c r="C517" i="4"/>
  <c r="B517" i="4"/>
  <c r="B519" i="2"/>
  <c r="C519" i="2"/>
  <c r="J517" i="4" l="1"/>
  <c r="K517" i="4" s="1"/>
  <c r="C518" i="4"/>
  <c r="B518" i="4"/>
  <c r="C520" i="2"/>
  <c r="B520" i="2"/>
  <c r="J518" i="4" l="1"/>
  <c r="K518" i="4" s="1"/>
  <c r="N176" i="4" s="1"/>
  <c r="C519" i="4"/>
  <c r="B519" i="4"/>
  <c r="B521" i="2"/>
  <c r="C521" i="2"/>
  <c r="J519" i="4" l="1"/>
  <c r="K519" i="4" s="1"/>
  <c r="C520" i="4"/>
  <c r="B520" i="4"/>
  <c r="C522" i="2"/>
  <c r="B522" i="2"/>
  <c r="J520" i="4" l="1"/>
  <c r="K520" i="4" s="1"/>
  <c r="C521" i="4"/>
  <c r="B521" i="4"/>
  <c r="B523" i="2"/>
  <c r="C523" i="2"/>
  <c r="J521" i="4" l="1"/>
  <c r="K521" i="4" s="1"/>
  <c r="N177" i="4" s="1"/>
  <c r="C522" i="4"/>
  <c r="B522" i="4"/>
  <c r="C524" i="2"/>
  <c r="B524" i="2"/>
  <c r="J522" i="4" l="1"/>
  <c r="K522" i="4" s="1"/>
  <c r="C523" i="4"/>
  <c r="B523" i="4"/>
  <c r="B525" i="2"/>
  <c r="C525" i="2"/>
  <c r="J523" i="4" l="1"/>
  <c r="K523" i="4" s="1"/>
  <c r="C524" i="4"/>
  <c r="B524" i="4"/>
  <c r="C526" i="2"/>
  <c r="B526" i="2"/>
  <c r="J524" i="4" l="1"/>
  <c r="K524" i="4" s="1"/>
  <c r="N178" i="4" s="1"/>
  <c r="C525" i="4"/>
  <c r="B525" i="4"/>
  <c r="B527" i="2"/>
  <c r="C527" i="2"/>
  <c r="J525" i="4" l="1"/>
  <c r="K525" i="4" s="1"/>
  <c r="C526" i="4"/>
  <c r="B526" i="4"/>
  <c r="C528" i="2"/>
  <c r="B528" i="2"/>
  <c r="J526" i="4" l="1"/>
  <c r="K526" i="4" s="1"/>
  <c r="C527" i="4"/>
  <c r="B527" i="4"/>
  <c r="B529" i="2"/>
  <c r="C529" i="2"/>
  <c r="J527" i="4" l="1"/>
  <c r="K527" i="4" s="1"/>
  <c r="N179" i="4" s="1"/>
  <c r="C528" i="4"/>
  <c r="B528" i="4"/>
  <c r="C530" i="2"/>
  <c r="B530" i="2"/>
  <c r="J528" i="4" l="1"/>
  <c r="K528" i="4" s="1"/>
  <c r="C529" i="4"/>
  <c r="B529" i="4"/>
  <c r="B531" i="2"/>
  <c r="C531" i="2"/>
  <c r="J529" i="4" l="1"/>
  <c r="K529" i="4" s="1"/>
  <c r="C530" i="4"/>
  <c r="B530" i="4"/>
  <c r="C532" i="2"/>
  <c r="B532" i="2"/>
  <c r="J530" i="4" l="1"/>
  <c r="K530" i="4" s="1"/>
  <c r="N180" i="4" s="1"/>
  <c r="C531" i="4"/>
  <c r="B531" i="4"/>
  <c r="B533" i="2"/>
  <c r="C533" i="2"/>
  <c r="J531" i="4" l="1"/>
  <c r="K531" i="4" s="1"/>
  <c r="C532" i="4"/>
  <c r="B532" i="4"/>
  <c r="B534" i="2"/>
  <c r="C534" i="2"/>
  <c r="J532" i="4" l="1"/>
  <c r="K532" i="4" s="1"/>
  <c r="C533" i="4"/>
  <c r="B533" i="4"/>
  <c r="C535" i="2"/>
  <c r="B535" i="2"/>
  <c r="J533" i="4" l="1"/>
  <c r="K533" i="4" s="1"/>
  <c r="N181" i="4" s="1"/>
  <c r="C534" i="4"/>
  <c r="B534" i="4"/>
  <c r="C536" i="2"/>
  <c r="B536" i="2"/>
  <c r="J534" i="4" l="1"/>
  <c r="K534" i="4" s="1"/>
  <c r="C535" i="4"/>
  <c r="B535" i="4"/>
  <c r="B537" i="2"/>
  <c r="C537" i="2"/>
  <c r="J535" i="4" l="1"/>
  <c r="K535" i="4" s="1"/>
  <c r="C536" i="4"/>
  <c r="B536" i="4"/>
  <c r="C538" i="2"/>
  <c r="B538" i="2"/>
  <c r="J536" i="4" l="1"/>
  <c r="K536" i="4" s="1"/>
  <c r="N182" i="4" s="1"/>
  <c r="C537" i="4"/>
  <c r="B537" i="4"/>
  <c r="C539" i="2"/>
  <c r="B539" i="2"/>
  <c r="J537" i="4" l="1"/>
  <c r="K537" i="4" s="1"/>
  <c r="C538" i="4"/>
  <c r="B538" i="4"/>
  <c r="C540" i="2"/>
  <c r="B540" i="2"/>
  <c r="J538" i="4" l="1"/>
  <c r="K538" i="4" s="1"/>
  <c r="C539" i="4"/>
  <c r="B539" i="4"/>
  <c r="C541" i="2"/>
  <c r="B541" i="2"/>
  <c r="J539" i="4" l="1"/>
  <c r="K539" i="4" s="1"/>
  <c r="N183" i="4" s="1"/>
  <c r="C540" i="4"/>
  <c r="B540" i="4"/>
  <c r="C542" i="2"/>
  <c r="B542" i="2"/>
  <c r="J540" i="4" l="1"/>
  <c r="K540" i="4" s="1"/>
  <c r="C541" i="4"/>
  <c r="B541" i="4"/>
  <c r="C543" i="2"/>
  <c r="B543" i="2"/>
  <c r="J541" i="4" l="1"/>
  <c r="K541" i="4" s="1"/>
  <c r="C542" i="4"/>
  <c r="B542" i="4"/>
  <c r="C544" i="2"/>
  <c r="B544" i="2"/>
  <c r="J542" i="4" l="1"/>
  <c r="K542" i="4" s="1"/>
  <c r="N184" i="4" s="1"/>
  <c r="C543" i="4"/>
  <c r="B543" i="4"/>
  <c r="B545" i="2"/>
  <c r="C545" i="2"/>
  <c r="J543" i="4" l="1"/>
  <c r="K543" i="4" s="1"/>
  <c r="C544" i="4"/>
  <c r="B544" i="4"/>
  <c r="C546" i="2"/>
  <c r="B546" i="2"/>
  <c r="J544" i="4" l="1"/>
  <c r="K544" i="4" s="1"/>
  <c r="C545" i="4"/>
  <c r="B545" i="4"/>
  <c r="C547" i="2"/>
  <c r="B547" i="2"/>
  <c r="J545" i="4" l="1"/>
  <c r="K545" i="4" s="1"/>
  <c r="N185" i="4" s="1"/>
  <c r="C546" i="4"/>
  <c r="B546" i="4"/>
  <c r="C548" i="2"/>
  <c r="B548" i="2"/>
  <c r="J546" i="4" l="1"/>
  <c r="K546" i="4" s="1"/>
  <c r="C547" i="4"/>
  <c r="B547" i="4"/>
  <c r="B549" i="2"/>
  <c r="C549" i="2"/>
  <c r="J547" i="4" l="1"/>
  <c r="K547" i="4" s="1"/>
  <c r="C548" i="4"/>
  <c r="B548" i="4"/>
  <c r="C550" i="2"/>
  <c r="B550" i="2"/>
  <c r="J548" i="4" l="1"/>
  <c r="K548" i="4" s="1"/>
  <c r="N186" i="4" s="1"/>
  <c r="C549" i="4"/>
  <c r="B549" i="4"/>
  <c r="B551" i="2"/>
  <c r="C551" i="2"/>
  <c r="J549" i="4" l="1"/>
  <c r="K549" i="4" s="1"/>
  <c r="C550" i="4"/>
  <c r="B550" i="4"/>
  <c r="C552" i="2"/>
  <c r="B552" i="2"/>
  <c r="J550" i="4" l="1"/>
  <c r="K550" i="4" s="1"/>
  <c r="C551" i="4"/>
  <c r="B551" i="4"/>
  <c r="C553" i="2"/>
  <c r="B553" i="2"/>
  <c r="J551" i="4" l="1"/>
  <c r="K551" i="4" s="1"/>
  <c r="N187" i="4" s="1"/>
  <c r="C552" i="4"/>
  <c r="B552" i="4"/>
  <c r="C554" i="2"/>
  <c r="B554" i="2"/>
  <c r="J552" i="4" l="1"/>
  <c r="K552" i="4" s="1"/>
  <c r="C553" i="4"/>
  <c r="B553" i="4"/>
  <c r="C555" i="2"/>
  <c r="B555" i="2"/>
  <c r="J553" i="4" l="1"/>
  <c r="K553" i="4" s="1"/>
  <c r="C554" i="4"/>
  <c r="B554" i="4"/>
  <c r="C556" i="2"/>
  <c r="B556" i="2"/>
  <c r="J554" i="4" l="1"/>
  <c r="K554" i="4" s="1"/>
  <c r="N188" i="4" s="1"/>
  <c r="C555" i="4"/>
  <c r="B555" i="4"/>
  <c r="C557" i="2"/>
  <c r="B557" i="2"/>
  <c r="J555" i="4" l="1"/>
  <c r="K555" i="4" s="1"/>
  <c r="C556" i="4"/>
  <c r="B556" i="4"/>
  <c r="C558" i="2"/>
  <c r="B558" i="2"/>
  <c r="J556" i="4" l="1"/>
  <c r="K556" i="4" s="1"/>
  <c r="C557" i="4"/>
  <c r="B557" i="4"/>
  <c r="C559" i="2"/>
  <c r="B559" i="2"/>
  <c r="J557" i="4" l="1"/>
  <c r="K557" i="4" s="1"/>
  <c r="N189" i="4" s="1"/>
  <c r="C558" i="4"/>
  <c r="B558" i="4"/>
  <c r="C560" i="2"/>
  <c r="B560" i="2"/>
  <c r="J558" i="4" l="1"/>
  <c r="K558" i="4" s="1"/>
  <c r="C559" i="4"/>
  <c r="B559" i="4"/>
  <c r="B561" i="2"/>
  <c r="C561" i="2"/>
  <c r="J559" i="4" l="1"/>
  <c r="K559" i="4" s="1"/>
  <c r="C560" i="4"/>
  <c r="B560" i="4"/>
  <c r="C562" i="2"/>
  <c r="C563" i="2" s="1"/>
  <c r="B562" i="2"/>
  <c r="J560" i="4" l="1"/>
  <c r="K560" i="4" s="1"/>
  <c r="N190" i="4" s="1"/>
  <c r="C561" i="4"/>
  <c r="B561" i="4"/>
  <c r="B563" i="2"/>
  <c r="B564" i="2" s="1"/>
  <c r="C564" i="2"/>
  <c r="J561" i="4" l="1"/>
  <c r="K561" i="4" s="1"/>
  <c r="C562" i="4"/>
  <c r="B562" i="4"/>
  <c r="B565" i="2"/>
  <c r="C565" i="2"/>
  <c r="J562" i="4" l="1"/>
  <c r="K562" i="4" s="1"/>
  <c r="C563" i="4"/>
  <c r="B563" i="4"/>
  <c r="C566" i="2"/>
  <c r="B566" i="2"/>
  <c r="J563" i="4" l="1"/>
  <c r="K563" i="4" s="1"/>
  <c r="N191" i="4" s="1"/>
  <c r="C564" i="4"/>
  <c r="B564" i="4"/>
  <c r="B567" i="2"/>
  <c r="C567" i="2"/>
  <c r="J564" i="4" l="1"/>
  <c r="K564" i="4" s="1"/>
  <c r="C565" i="4"/>
  <c r="B565" i="4"/>
  <c r="C568" i="2"/>
  <c r="B568" i="2"/>
  <c r="J565" i="4" l="1"/>
  <c r="K565" i="4" s="1"/>
  <c r="C566" i="4"/>
  <c r="B566" i="4"/>
  <c r="B569" i="2"/>
  <c r="C569" i="2"/>
  <c r="J566" i="4" l="1"/>
  <c r="K566" i="4" s="1"/>
  <c r="N192" i="4" s="1"/>
  <c r="C567" i="4"/>
  <c r="B567" i="4"/>
  <c r="C570" i="2"/>
  <c r="B570" i="2"/>
  <c r="J567" i="4" l="1"/>
  <c r="K567" i="4" s="1"/>
  <c r="C568" i="4"/>
  <c r="B568" i="4"/>
  <c r="B571" i="2"/>
  <c r="C571" i="2"/>
  <c r="J568" i="4" l="1"/>
  <c r="K568" i="4" s="1"/>
  <c r="C569" i="4"/>
  <c r="B569" i="4"/>
  <c r="C572" i="2"/>
  <c r="B572" i="2"/>
  <c r="J569" i="4" l="1"/>
  <c r="K569" i="4" s="1"/>
  <c r="N193" i="4" s="1"/>
  <c r="C570" i="4"/>
  <c r="B570" i="4"/>
  <c r="B573" i="2"/>
  <c r="C573" i="2"/>
  <c r="J570" i="4" l="1"/>
  <c r="K570" i="4" s="1"/>
  <c r="C571" i="4"/>
  <c r="B571" i="4"/>
  <c r="C574" i="2"/>
  <c r="B574" i="2"/>
  <c r="J571" i="4" l="1"/>
  <c r="K571" i="4" s="1"/>
  <c r="C572" i="4"/>
  <c r="B572" i="4"/>
  <c r="B575" i="2"/>
  <c r="C575" i="2"/>
  <c r="J572" i="4" l="1"/>
  <c r="K572" i="4" s="1"/>
  <c r="N194" i="4" s="1"/>
  <c r="C573" i="4"/>
  <c r="B573" i="4"/>
  <c r="C576" i="2"/>
  <c r="B576" i="2"/>
  <c r="J573" i="4" l="1"/>
  <c r="K573" i="4" s="1"/>
  <c r="C574" i="4"/>
  <c r="B574" i="4"/>
  <c r="B577" i="2"/>
  <c r="C577" i="2"/>
  <c r="J574" i="4" l="1"/>
  <c r="K574" i="4" s="1"/>
  <c r="C575" i="4"/>
  <c r="B575" i="4"/>
  <c r="C578" i="2"/>
  <c r="B578" i="2"/>
  <c r="J575" i="4" l="1"/>
  <c r="K575" i="4" s="1"/>
  <c r="N195" i="4" s="1"/>
  <c r="C576" i="4"/>
  <c r="B576" i="4"/>
  <c r="B579" i="2"/>
  <c r="C579" i="2"/>
  <c r="J576" i="4" l="1"/>
  <c r="K576" i="4" s="1"/>
  <c r="C577" i="4"/>
  <c r="B577" i="4"/>
  <c r="C580" i="2"/>
  <c r="B580" i="2"/>
  <c r="J577" i="4" l="1"/>
  <c r="K577" i="4" s="1"/>
  <c r="C578" i="4"/>
  <c r="B578" i="4"/>
  <c r="B581" i="2"/>
  <c r="C581" i="2"/>
  <c r="J578" i="4" l="1"/>
  <c r="K578" i="4" s="1"/>
  <c r="N196" i="4" s="1"/>
  <c r="C579" i="4"/>
  <c r="B579" i="4"/>
  <c r="J579" i="4" l="1"/>
  <c r="K579" i="4" s="1"/>
  <c r="C580" i="4"/>
  <c r="B580" i="4"/>
  <c r="J580" i="4" l="1"/>
  <c r="K580" i="4" s="1"/>
  <c r="C581" i="4"/>
  <c r="B581" i="4"/>
  <c r="J581" i="4" l="1"/>
  <c r="K581" i="4" s="1"/>
  <c r="N197" i="4" s="1"/>
  <c r="S7" i="4" l="1"/>
  <c r="S8" i="4"/>
  <c r="S9" i="4"/>
  <c r="S12" i="4"/>
  <c r="S11" i="4"/>
  <c r="S10" i="4"/>
  <c r="S13" i="4"/>
  <c r="S14" i="4"/>
  <c r="S16" i="4"/>
  <c r="S15" i="4"/>
  <c r="S17" i="4"/>
  <c r="S19" i="4"/>
  <c r="S18" i="4"/>
  <c r="S20" i="4"/>
  <c r="S21" i="4"/>
  <c r="S22" i="4"/>
  <c r="S25" i="4"/>
  <c r="S24" i="4"/>
  <c r="S23" i="4"/>
  <c r="S26" i="4"/>
  <c r="S28" i="4"/>
  <c r="S27" i="4"/>
  <c r="S29" i="4"/>
  <c r="S30" i="4"/>
  <c r="S31" i="4"/>
  <c r="S32" i="4"/>
  <c r="S33" i="4"/>
  <c r="S35" i="4"/>
  <c r="S34" i="4"/>
  <c r="S37" i="4"/>
  <c r="S36" i="4"/>
  <c r="S39" i="4"/>
  <c r="S38" i="4"/>
  <c r="S40" i="4"/>
  <c r="S41" i="4"/>
  <c r="S42" i="4"/>
  <c r="S43" i="4"/>
  <c r="S44" i="4"/>
  <c r="S45" i="4"/>
  <c r="S46" i="4"/>
  <c r="S47" i="4"/>
  <c r="S48" i="4"/>
  <c r="S49" i="4"/>
  <c r="S51" i="4"/>
  <c r="S50" i="4"/>
  <c r="S52" i="4"/>
  <c r="S53" i="4"/>
  <c r="S54" i="4"/>
  <c r="S56" i="4"/>
  <c r="S55" i="4"/>
  <c r="S57" i="4"/>
  <c r="S59" i="4"/>
  <c r="S58" i="4"/>
  <c r="S61" i="4"/>
  <c r="S60" i="4"/>
  <c r="S63" i="4"/>
  <c r="S62" i="4"/>
  <c r="S65" i="4"/>
  <c r="S64" i="4"/>
  <c r="S66" i="4"/>
  <c r="S67" i="4"/>
  <c r="S69" i="4"/>
  <c r="S68" i="4"/>
  <c r="S70" i="4"/>
  <c r="S71" i="4"/>
  <c r="S72" i="4"/>
  <c r="S73" i="4"/>
  <c r="S74" i="4"/>
  <c r="S75" i="4"/>
  <c r="S76" i="4"/>
  <c r="S77" i="4"/>
  <c r="S79" i="4"/>
  <c r="S78" i="4"/>
  <c r="S80" i="4"/>
  <c r="S81" i="4"/>
  <c r="S83" i="4"/>
  <c r="S82" i="4"/>
  <c r="S84" i="4"/>
  <c r="S85" i="4"/>
  <c r="S88" i="4"/>
  <c r="S86" i="4"/>
  <c r="S87" i="4"/>
  <c r="S89" i="4"/>
  <c r="S90" i="4"/>
  <c r="S91" i="4"/>
  <c r="S92" i="4"/>
  <c r="S93" i="4"/>
  <c r="S94" i="4"/>
  <c r="S95" i="4"/>
  <c r="S96" i="4"/>
  <c r="S98" i="4"/>
  <c r="S97" i="4"/>
  <c r="S100" i="4"/>
  <c r="S99" i="4"/>
  <c r="S101" i="4"/>
  <c r="S102" i="4"/>
  <c r="S105" i="4"/>
  <c r="S104" i="4"/>
  <c r="S103" i="4"/>
  <c r="S107" i="4"/>
  <c r="S106" i="4"/>
  <c r="S109" i="4"/>
  <c r="S108" i="4"/>
  <c r="S112" i="4"/>
  <c r="S111" i="4"/>
  <c r="S110" i="4"/>
  <c r="S113" i="4"/>
  <c r="S114" i="4"/>
  <c r="S115" i="4"/>
  <c r="S116" i="4"/>
  <c r="S117" i="4"/>
  <c r="S118" i="4"/>
  <c r="S119" i="4"/>
  <c r="S120" i="4"/>
  <c r="S121" i="4"/>
  <c r="S122" i="4"/>
  <c r="S123" i="4"/>
  <c r="S124" i="4"/>
  <c r="S125" i="4"/>
  <c r="S126" i="4"/>
  <c r="S127" i="4"/>
  <c r="S128" i="4"/>
  <c r="S129" i="4"/>
  <c r="S130" i="4"/>
  <c r="S131" i="4"/>
  <c r="S132" i="4"/>
  <c r="S133" i="4"/>
  <c r="S134" i="4"/>
  <c r="S135" i="4"/>
  <c r="S136" i="4"/>
  <c r="S137" i="4"/>
  <c r="S139" i="4"/>
  <c r="S138" i="4"/>
  <c r="S140" i="4"/>
  <c r="S141" i="4"/>
  <c r="S142" i="4"/>
  <c r="S143" i="4"/>
  <c r="S144" i="4"/>
  <c r="S145" i="4"/>
  <c r="S146" i="4"/>
  <c r="S148" i="4"/>
  <c r="S147" i="4"/>
  <c r="S149" i="4"/>
  <c r="S151" i="4"/>
  <c r="S150" i="4"/>
  <c r="S152" i="4"/>
  <c r="S153" i="4"/>
  <c r="S156" i="4"/>
  <c r="S154" i="4"/>
  <c r="S155" i="4"/>
  <c r="S157" i="4"/>
  <c r="S158" i="4"/>
  <c r="S159" i="4"/>
  <c r="S160" i="4"/>
  <c r="S161" i="4"/>
  <c r="S162" i="4"/>
  <c r="S163" i="4"/>
  <c r="S165" i="4"/>
  <c r="S164" i="4"/>
  <c r="S167" i="4"/>
  <c r="S166" i="4"/>
  <c r="S168" i="4"/>
  <c r="S169" i="4"/>
  <c r="S172" i="4"/>
  <c r="S170" i="4"/>
  <c r="S171" i="4"/>
  <c r="S173" i="4"/>
  <c r="S174" i="4"/>
  <c r="S175" i="4"/>
  <c r="S176" i="4"/>
  <c r="S178" i="4"/>
  <c r="S177" i="4"/>
  <c r="S179" i="4"/>
  <c r="S180" i="4"/>
  <c r="S181" i="4"/>
  <c r="S182" i="4"/>
  <c r="S184" i="4"/>
  <c r="S183" i="4"/>
  <c r="S185" i="4"/>
  <c r="S186" i="4"/>
  <c r="S187" i="4"/>
  <c r="S188" i="4"/>
  <c r="S190" i="4"/>
  <c r="S189" i="4"/>
  <c r="S191" i="4"/>
  <c r="S192" i="4"/>
  <c r="S193" i="4"/>
  <c r="S195" i="4"/>
  <c r="S194" i="4"/>
  <c r="S196" i="4"/>
  <c r="S197" i="4"/>
  <c r="C186" i="7" l="1"/>
  <c r="E186" i="7" s="1"/>
  <c r="C186" i="6"/>
  <c r="E186" i="6" s="1"/>
  <c r="C172" i="7"/>
  <c r="E172" i="7" s="1"/>
  <c r="C172" i="6"/>
  <c r="E172" i="6" s="1"/>
  <c r="C156" i="7"/>
  <c r="E156" i="7" s="1"/>
  <c r="C156" i="6"/>
  <c r="E156" i="6" s="1"/>
  <c r="C139" i="7"/>
  <c r="E139" i="7" s="1"/>
  <c r="C139" i="6"/>
  <c r="E139" i="6" s="1"/>
  <c r="C122" i="7"/>
  <c r="E122" i="7" s="1"/>
  <c r="C122" i="6"/>
  <c r="E122" i="6" s="1"/>
  <c r="C107" i="7"/>
  <c r="E107" i="7" s="1"/>
  <c r="C107" i="6"/>
  <c r="E107" i="6" s="1"/>
  <c r="C83" i="7"/>
  <c r="E83" i="7" s="1"/>
  <c r="C83" i="6"/>
  <c r="E83" i="6" s="1"/>
  <c r="C66" i="6"/>
  <c r="E66" i="6" s="1"/>
  <c r="C66" i="7"/>
  <c r="E66" i="7" s="1"/>
  <c r="C59" i="7"/>
  <c r="E59" i="7" s="1"/>
  <c r="C59" i="6"/>
  <c r="E59" i="6" s="1"/>
  <c r="C51" i="7"/>
  <c r="E51" i="7" s="1"/>
  <c r="C51" i="6"/>
  <c r="E51" i="6" s="1"/>
  <c r="C39" i="7"/>
  <c r="E39" i="7" s="1"/>
  <c r="C39" i="6"/>
  <c r="E39" i="6" s="1"/>
  <c r="C189" i="7"/>
  <c r="E189" i="7" s="1"/>
  <c r="C189" i="6"/>
  <c r="E189" i="6" s="1"/>
  <c r="C174" i="7"/>
  <c r="E174" i="7" s="1"/>
  <c r="C174" i="6"/>
  <c r="E174" i="6" s="1"/>
  <c r="C158" i="7"/>
  <c r="E158" i="7" s="1"/>
  <c r="C158" i="6"/>
  <c r="E158" i="6" s="1"/>
  <c r="C142" i="7"/>
  <c r="E142" i="7" s="1"/>
  <c r="C142" i="6"/>
  <c r="E142" i="6" s="1"/>
  <c r="C130" i="7"/>
  <c r="E130" i="7" s="1"/>
  <c r="C130" i="6"/>
  <c r="E130" i="6" s="1"/>
  <c r="C114" i="7"/>
  <c r="E114" i="7" s="1"/>
  <c r="C114" i="6"/>
  <c r="E114" i="6" s="1"/>
  <c r="C97" i="7"/>
  <c r="E97" i="7" s="1"/>
  <c r="C97" i="6"/>
  <c r="E97" i="6" s="1"/>
  <c r="C88" i="7"/>
  <c r="E88" i="7" s="1"/>
  <c r="C88" i="6"/>
  <c r="E88" i="6" s="1"/>
  <c r="C74" i="7"/>
  <c r="E74" i="7" s="1"/>
  <c r="C74" i="6"/>
  <c r="E74" i="6" s="1"/>
  <c r="C63" i="7"/>
  <c r="E63" i="7" s="1"/>
  <c r="C63" i="6"/>
  <c r="E63" i="6" s="1"/>
  <c r="C54" i="7"/>
  <c r="E54" i="7" s="1"/>
  <c r="C54" i="6"/>
  <c r="E54" i="6" s="1"/>
  <c r="C46" i="7"/>
  <c r="E46" i="7" s="1"/>
  <c r="C46" i="6"/>
  <c r="E46" i="6" s="1"/>
  <c r="C42" i="7"/>
  <c r="E42" i="7" s="1"/>
  <c r="C42" i="6"/>
  <c r="E42" i="6" s="1"/>
  <c r="C35" i="7"/>
  <c r="E35" i="7" s="1"/>
  <c r="C35" i="6"/>
  <c r="E35" i="6" s="1"/>
  <c r="C30" i="7"/>
  <c r="E30" i="7" s="1"/>
  <c r="C30" i="6"/>
  <c r="E30" i="6" s="1"/>
  <c r="C26" i="7"/>
  <c r="E26" i="7" s="1"/>
  <c r="C26" i="6"/>
  <c r="E26" i="6" s="1"/>
  <c r="C22" i="7"/>
  <c r="E22" i="7" s="1"/>
  <c r="C22" i="6"/>
  <c r="E22" i="6" s="1"/>
  <c r="C19" i="7"/>
  <c r="E19" i="7" s="1"/>
  <c r="C19" i="6"/>
  <c r="E19" i="6" s="1"/>
  <c r="C14" i="7"/>
  <c r="E14" i="7" s="1"/>
  <c r="C14" i="6"/>
  <c r="E14" i="6" s="1"/>
  <c r="C12" i="7"/>
  <c r="E12" i="7" s="1"/>
  <c r="C12" i="6"/>
  <c r="E12" i="6" s="1"/>
  <c r="C197" i="7"/>
  <c r="E197" i="7" s="1"/>
  <c r="C197" i="6"/>
  <c r="E197" i="6" s="1"/>
  <c r="C193" i="7"/>
  <c r="E193" i="7" s="1"/>
  <c r="C193" i="6"/>
  <c r="E193" i="6" s="1"/>
  <c r="C190" i="7"/>
  <c r="E190" i="7" s="1"/>
  <c r="C190" i="6"/>
  <c r="E190" i="6" s="1"/>
  <c r="C185" i="7"/>
  <c r="E185" i="7" s="1"/>
  <c r="C185" i="6"/>
  <c r="E185" i="6" s="1"/>
  <c r="C181" i="7"/>
  <c r="E181" i="7" s="1"/>
  <c r="C181" i="6"/>
  <c r="E181" i="6" s="1"/>
  <c r="C178" i="7"/>
  <c r="E178" i="7" s="1"/>
  <c r="C178" i="6"/>
  <c r="E178" i="6" s="1"/>
  <c r="C173" i="7"/>
  <c r="E173" i="7" s="1"/>
  <c r="C173" i="6"/>
  <c r="E173" i="6" s="1"/>
  <c r="C169" i="7"/>
  <c r="E169" i="7" s="1"/>
  <c r="C169" i="6"/>
  <c r="E169" i="6" s="1"/>
  <c r="C164" i="7"/>
  <c r="E164" i="7" s="1"/>
  <c r="C164" i="6"/>
  <c r="E164" i="6" s="1"/>
  <c r="C161" i="7"/>
  <c r="E161" i="7" s="1"/>
  <c r="C161" i="6"/>
  <c r="E161" i="6" s="1"/>
  <c r="C157" i="7"/>
  <c r="E157" i="7" s="1"/>
  <c r="C157" i="6"/>
  <c r="E157" i="6" s="1"/>
  <c r="C153" i="7"/>
  <c r="E153" i="7" s="1"/>
  <c r="C153" i="6"/>
  <c r="E153" i="6" s="1"/>
  <c r="C149" i="7"/>
  <c r="E149" i="7" s="1"/>
  <c r="C149" i="6"/>
  <c r="E149" i="6" s="1"/>
  <c r="C145" i="7"/>
  <c r="E145" i="7" s="1"/>
  <c r="C145" i="6"/>
  <c r="E145" i="6" s="1"/>
  <c r="C141" i="7"/>
  <c r="E141" i="7" s="1"/>
  <c r="C141" i="6"/>
  <c r="E141" i="6" s="1"/>
  <c r="C137" i="7"/>
  <c r="E137" i="7" s="1"/>
  <c r="C137" i="6"/>
  <c r="E137" i="6" s="1"/>
  <c r="C133" i="7"/>
  <c r="E133" i="7" s="1"/>
  <c r="C133" i="6"/>
  <c r="E133" i="6" s="1"/>
  <c r="C129" i="7"/>
  <c r="E129" i="7" s="1"/>
  <c r="C129" i="6"/>
  <c r="E129" i="6" s="1"/>
  <c r="C125" i="7"/>
  <c r="E125" i="7" s="1"/>
  <c r="C125" i="6"/>
  <c r="E125" i="6" s="1"/>
  <c r="C121" i="7"/>
  <c r="E121" i="7" s="1"/>
  <c r="C121" i="6"/>
  <c r="E121" i="6" s="1"/>
  <c r="C117" i="7"/>
  <c r="E117" i="7" s="1"/>
  <c r="C117" i="6"/>
  <c r="E117" i="6" s="1"/>
  <c r="C113" i="7"/>
  <c r="E113" i="7" s="1"/>
  <c r="C113" i="6"/>
  <c r="E113" i="6" s="1"/>
  <c r="C108" i="7"/>
  <c r="E108" i="7" s="1"/>
  <c r="C108" i="6"/>
  <c r="E108" i="6" s="1"/>
  <c r="C103" i="7"/>
  <c r="E103" i="7" s="1"/>
  <c r="C103" i="6"/>
  <c r="E103" i="6" s="1"/>
  <c r="C101" i="7"/>
  <c r="E101" i="7" s="1"/>
  <c r="C101" i="6"/>
  <c r="E101" i="6" s="1"/>
  <c r="C98" i="6"/>
  <c r="E98" i="6" s="1"/>
  <c r="C98" i="7"/>
  <c r="E98" i="7" s="1"/>
  <c r="C93" i="7"/>
  <c r="E93" i="7" s="1"/>
  <c r="C93" i="6"/>
  <c r="E93" i="6" s="1"/>
  <c r="C89" i="7"/>
  <c r="E89" i="7" s="1"/>
  <c r="C89" i="6"/>
  <c r="E89" i="6" s="1"/>
  <c r="C85" i="7"/>
  <c r="E85" i="7" s="1"/>
  <c r="C85" i="6"/>
  <c r="E85" i="6" s="1"/>
  <c r="C81" i="7"/>
  <c r="E81" i="7" s="1"/>
  <c r="C81" i="6"/>
  <c r="E81" i="6" s="1"/>
  <c r="C77" i="7"/>
  <c r="E77" i="7" s="1"/>
  <c r="C77" i="6"/>
  <c r="E77" i="6" s="1"/>
  <c r="C73" i="7"/>
  <c r="E73" i="7" s="1"/>
  <c r="C73" i="6"/>
  <c r="E73" i="6" s="1"/>
  <c r="C68" i="7"/>
  <c r="E68" i="7" s="1"/>
  <c r="C68" i="6"/>
  <c r="E68" i="6" s="1"/>
  <c r="C64" i="7"/>
  <c r="E64" i="7" s="1"/>
  <c r="C64" i="6"/>
  <c r="E64" i="6" s="1"/>
  <c r="C60" i="7"/>
  <c r="E60" i="7" s="1"/>
  <c r="C60" i="6"/>
  <c r="E60" i="6" s="1"/>
  <c r="C57" i="7"/>
  <c r="E57" i="7" s="1"/>
  <c r="C57" i="6"/>
  <c r="E57" i="6" s="1"/>
  <c r="C53" i="7"/>
  <c r="E53" i="7" s="1"/>
  <c r="C53" i="6"/>
  <c r="E53" i="6" s="1"/>
  <c r="C49" i="7"/>
  <c r="E49" i="7" s="1"/>
  <c r="C49" i="6"/>
  <c r="E49" i="6" s="1"/>
  <c r="C45" i="7"/>
  <c r="E45" i="7" s="1"/>
  <c r="C45" i="6"/>
  <c r="E45" i="6" s="1"/>
  <c r="C41" i="7"/>
  <c r="E41" i="7" s="1"/>
  <c r="C41" i="6"/>
  <c r="E41" i="6" s="1"/>
  <c r="C36" i="7"/>
  <c r="E36" i="7" s="1"/>
  <c r="C36" i="6"/>
  <c r="E36" i="6" s="1"/>
  <c r="C33" i="7"/>
  <c r="E33" i="7" s="1"/>
  <c r="C33" i="6"/>
  <c r="E33" i="6" s="1"/>
  <c r="C29" i="7"/>
  <c r="E29" i="7" s="1"/>
  <c r="C29" i="6"/>
  <c r="E29" i="6" s="1"/>
  <c r="C23" i="7"/>
  <c r="E23" i="7" s="1"/>
  <c r="C23" i="6"/>
  <c r="E23" i="6" s="1"/>
  <c r="C21" i="7"/>
  <c r="E21" i="7" s="1"/>
  <c r="C21" i="6"/>
  <c r="E21" i="6" s="1"/>
  <c r="C17" i="7"/>
  <c r="E17" i="7" s="1"/>
  <c r="C17" i="6"/>
  <c r="E17" i="6" s="1"/>
  <c r="C13" i="7"/>
  <c r="E13" i="7" s="1"/>
  <c r="C13" i="6"/>
  <c r="E13" i="6" s="1"/>
  <c r="C9" i="7"/>
  <c r="E9" i="7" s="1"/>
  <c r="C9" i="6"/>
  <c r="E9" i="6" s="1"/>
  <c r="C182" i="7"/>
  <c r="E182" i="7" s="1"/>
  <c r="C182" i="6"/>
  <c r="E182" i="6" s="1"/>
  <c r="C167" i="7"/>
  <c r="E167" i="7" s="1"/>
  <c r="C167" i="6"/>
  <c r="E167" i="6" s="1"/>
  <c r="C151" i="7"/>
  <c r="E151" i="7" s="1"/>
  <c r="C151" i="6"/>
  <c r="E151" i="6" s="1"/>
  <c r="C134" i="7"/>
  <c r="E134" i="7" s="1"/>
  <c r="C134" i="6"/>
  <c r="E134" i="6" s="1"/>
  <c r="C118" i="7"/>
  <c r="E118" i="7" s="1"/>
  <c r="C118" i="6"/>
  <c r="E118" i="6" s="1"/>
  <c r="C102" i="7"/>
  <c r="E102" i="7" s="1"/>
  <c r="C102" i="6"/>
  <c r="E102" i="6" s="1"/>
  <c r="C79" i="7"/>
  <c r="E79" i="7" s="1"/>
  <c r="C79" i="6"/>
  <c r="E79" i="6" s="1"/>
  <c r="C196" i="7"/>
  <c r="E196" i="7" s="1"/>
  <c r="C196" i="6"/>
  <c r="E196" i="6" s="1"/>
  <c r="C183" i="7"/>
  <c r="E183" i="7" s="1"/>
  <c r="C183" i="6"/>
  <c r="E183" i="6" s="1"/>
  <c r="C176" i="7"/>
  <c r="E176" i="7" s="1"/>
  <c r="C176" i="6"/>
  <c r="E176" i="6" s="1"/>
  <c r="C168" i="7"/>
  <c r="E168" i="7" s="1"/>
  <c r="C168" i="6"/>
  <c r="E168" i="6" s="1"/>
  <c r="C165" i="7"/>
  <c r="E165" i="7" s="1"/>
  <c r="C165" i="6"/>
  <c r="E165" i="6" s="1"/>
  <c r="C160" i="7"/>
  <c r="E160" i="7" s="1"/>
  <c r="C160" i="6"/>
  <c r="E160" i="6" s="1"/>
  <c r="C155" i="7"/>
  <c r="E155" i="7" s="1"/>
  <c r="C155" i="6"/>
  <c r="E155" i="6" s="1"/>
  <c r="C152" i="7"/>
  <c r="E152" i="7" s="1"/>
  <c r="C152" i="6"/>
  <c r="E152" i="6" s="1"/>
  <c r="C147" i="7"/>
  <c r="E147" i="7" s="1"/>
  <c r="C147" i="6"/>
  <c r="E147" i="6" s="1"/>
  <c r="C144" i="7"/>
  <c r="E144" i="7" s="1"/>
  <c r="C144" i="6"/>
  <c r="E144" i="6" s="1"/>
  <c r="C140" i="7"/>
  <c r="E140" i="7" s="1"/>
  <c r="C140" i="6"/>
  <c r="E140" i="6" s="1"/>
  <c r="C136" i="7"/>
  <c r="E136" i="7" s="1"/>
  <c r="C136" i="6"/>
  <c r="E136" i="6" s="1"/>
  <c r="C132" i="7"/>
  <c r="E132" i="7" s="1"/>
  <c r="C132" i="6"/>
  <c r="E132" i="6" s="1"/>
  <c r="C128" i="7"/>
  <c r="E128" i="7" s="1"/>
  <c r="C128" i="6"/>
  <c r="E128" i="6" s="1"/>
  <c r="C124" i="7"/>
  <c r="E124" i="7" s="1"/>
  <c r="C124" i="6"/>
  <c r="E124" i="6" s="1"/>
  <c r="C120" i="7"/>
  <c r="E120" i="7" s="1"/>
  <c r="C120" i="6"/>
  <c r="E120" i="6" s="1"/>
  <c r="C116" i="7"/>
  <c r="E116" i="7" s="1"/>
  <c r="C116" i="6"/>
  <c r="E116" i="6" s="1"/>
  <c r="C110" i="7"/>
  <c r="E110" i="7" s="1"/>
  <c r="C110" i="6"/>
  <c r="E110" i="6" s="1"/>
  <c r="C109" i="7"/>
  <c r="E109" i="7" s="1"/>
  <c r="C109" i="6"/>
  <c r="E109" i="6" s="1"/>
  <c r="C104" i="7"/>
  <c r="E104" i="7" s="1"/>
  <c r="C104" i="6"/>
  <c r="E104" i="6" s="1"/>
  <c r="C99" i="7"/>
  <c r="E99" i="7" s="1"/>
  <c r="C99" i="6"/>
  <c r="E99" i="6" s="1"/>
  <c r="C96" i="7"/>
  <c r="E96" i="7" s="1"/>
  <c r="C96" i="6"/>
  <c r="E96" i="6" s="1"/>
  <c r="C92" i="7"/>
  <c r="E92" i="7" s="1"/>
  <c r="C92" i="6"/>
  <c r="E92" i="6" s="1"/>
  <c r="C87" i="7"/>
  <c r="E87" i="7" s="1"/>
  <c r="C87" i="6"/>
  <c r="E87" i="6" s="1"/>
  <c r="C84" i="7"/>
  <c r="E84" i="7" s="1"/>
  <c r="C84" i="6"/>
  <c r="E84" i="6" s="1"/>
  <c r="C80" i="7"/>
  <c r="E80" i="7" s="1"/>
  <c r="C80" i="6"/>
  <c r="E80" i="6" s="1"/>
  <c r="C76" i="7"/>
  <c r="E76" i="7" s="1"/>
  <c r="C76" i="6"/>
  <c r="E76" i="6" s="1"/>
  <c r="C72" i="7"/>
  <c r="E72" i="7" s="1"/>
  <c r="C72" i="6"/>
  <c r="E72" i="6" s="1"/>
  <c r="C69" i="7"/>
  <c r="E69" i="7" s="1"/>
  <c r="C69" i="6"/>
  <c r="E69" i="6" s="1"/>
  <c r="C65" i="7"/>
  <c r="E65" i="7" s="1"/>
  <c r="C65" i="6"/>
  <c r="E65" i="6" s="1"/>
  <c r="C61" i="7"/>
  <c r="E61" i="7" s="1"/>
  <c r="C61" i="6"/>
  <c r="E61" i="6" s="1"/>
  <c r="C55" i="7"/>
  <c r="E55" i="7" s="1"/>
  <c r="C55" i="6"/>
  <c r="E55" i="6" s="1"/>
  <c r="C52" i="7"/>
  <c r="E52" i="7" s="1"/>
  <c r="C52" i="6"/>
  <c r="E52" i="6" s="1"/>
  <c r="C48" i="7"/>
  <c r="E48" i="7" s="1"/>
  <c r="C48" i="6"/>
  <c r="E48" i="6" s="1"/>
  <c r="C44" i="7"/>
  <c r="E44" i="7" s="1"/>
  <c r="C44" i="6"/>
  <c r="E44" i="6" s="1"/>
  <c r="C40" i="7"/>
  <c r="E40" i="7" s="1"/>
  <c r="C40" i="6"/>
  <c r="E40" i="6" s="1"/>
  <c r="C37" i="7"/>
  <c r="E37" i="7" s="1"/>
  <c r="C37" i="6"/>
  <c r="E37" i="6" s="1"/>
  <c r="C32" i="7"/>
  <c r="E32" i="7" s="1"/>
  <c r="C32" i="6"/>
  <c r="E32" i="6" s="1"/>
  <c r="C27" i="7"/>
  <c r="E27" i="7" s="1"/>
  <c r="C27" i="6"/>
  <c r="E27" i="6" s="1"/>
  <c r="C24" i="7"/>
  <c r="E24" i="7" s="1"/>
  <c r="C24" i="6"/>
  <c r="E24" i="6" s="1"/>
  <c r="C20" i="7"/>
  <c r="E20" i="7" s="1"/>
  <c r="C20" i="6"/>
  <c r="E20" i="6" s="1"/>
  <c r="C15" i="7"/>
  <c r="E15" i="7" s="1"/>
  <c r="C15" i="6"/>
  <c r="E15" i="6" s="1"/>
  <c r="C10" i="7"/>
  <c r="E10" i="7" s="1"/>
  <c r="C10" i="6"/>
  <c r="E10" i="6" s="1"/>
  <c r="C8" i="7"/>
  <c r="E8" i="7" s="1"/>
  <c r="C8" i="6"/>
  <c r="E8" i="6" s="1"/>
  <c r="C195" i="7"/>
  <c r="E195" i="7" s="1"/>
  <c r="C195" i="6"/>
  <c r="E195" i="6" s="1"/>
  <c r="C177" i="7"/>
  <c r="E177" i="7" s="1"/>
  <c r="C177" i="6"/>
  <c r="E177" i="6" s="1"/>
  <c r="C162" i="7"/>
  <c r="E162" i="7" s="1"/>
  <c r="C162" i="6"/>
  <c r="E162" i="6" s="1"/>
  <c r="C146" i="7"/>
  <c r="E146" i="7" s="1"/>
  <c r="C146" i="6"/>
  <c r="E146" i="6" s="1"/>
  <c r="C126" i="7"/>
  <c r="E126" i="7" s="1"/>
  <c r="C126" i="6"/>
  <c r="E126" i="6" s="1"/>
  <c r="C112" i="7"/>
  <c r="E112" i="7" s="1"/>
  <c r="C112" i="6"/>
  <c r="E112" i="6" s="1"/>
  <c r="C94" i="7"/>
  <c r="E94" i="7" s="1"/>
  <c r="C94" i="6"/>
  <c r="E94" i="6" s="1"/>
  <c r="C90" i="7"/>
  <c r="E90" i="7" s="1"/>
  <c r="C90" i="6"/>
  <c r="E90" i="6" s="1"/>
  <c r="C70" i="7"/>
  <c r="E70" i="7" s="1"/>
  <c r="C70" i="6"/>
  <c r="E70" i="6" s="1"/>
  <c r="C192" i="7"/>
  <c r="E192" i="7" s="1"/>
  <c r="C192" i="6"/>
  <c r="E192" i="6" s="1"/>
  <c r="C188" i="7"/>
  <c r="E188" i="7" s="1"/>
  <c r="C188" i="6"/>
  <c r="E188" i="6" s="1"/>
  <c r="C180" i="7"/>
  <c r="E180" i="7" s="1"/>
  <c r="C180" i="6"/>
  <c r="E180" i="6" s="1"/>
  <c r="C171" i="7"/>
  <c r="E171" i="7" s="1"/>
  <c r="C171" i="6"/>
  <c r="E171" i="6" s="1"/>
  <c r="C194" i="7"/>
  <c r="E194" i="7" s="1"/>
  <c r="C194" i="6"/>
  <c r="E194" i="6" s="1"/>
  <c r="C191" i="7"/>
  <c r="E191" i="7" s="1"/>
  <c r="C191" i="6"/>
  <c r="E191" i="6" s="1"/>
  <c r="C187" i="7"/>
  <c r="E187" i="7" s="1"/>
  <c r="C187" i="6"/>
  <c r="E187" i="6" s="1"/>
  <c r="C184" i="7"/>
  <c r="E184" i="7" s="1"/>
  <c r="C184" i="6"/>
  <c r="E184" i="6" s="1"/>
  <c r="C179" i="7"/>
  <c r="E179" i="7" s="1"/>
  <c r="C179" i="6"/>
  <c r="E179" i="6" s="1"/>
  <c r="C175" i="7"/>
  <c r="E175" i="7" s="1"/>
  <c r="C175" i="6"/>
  <c r="E175" i="6" s="1"/>
  <c r="C170" i="7"/>
  <c r="E170" i="7" s="1"/>
  <c r="C170" i="6"/>
  <c r="E170" i="6" s="1"/>
  <c r="C166" i="7"/>
  <c r="E166" i="7" s="1"/>
  <c r="C166" i="6"/>
  <c r="E166" i="6" s="1"/>
  <c r="C163" i="7"/>
  <c r="E163" i="7" s="1"/>
  <c r="C163" i="6"/>
  <c r="E163" i="6" s="1"/>
  <c r="C159" i="7"/>
  <c r="E159" i="7" s="1"/>
  <c r="C159" i="6"/>
  <c r="E159" i="6" s="1"/>
  <c r="C154" i="7"/>
  <c r="E154" i="7" s="1"/>
  <c r="C154" i="6"/>
  <c r="E154" i="6" s="1"/>
  <c r="C150" i="7"/>
  <c r="E150" i="7" s="1"/>
  <c r="C150" i="6"/>
  <c r="E150" i="6" s="1"/>
  <c r="C148" i="7"/>
  <c r="E148" i="7" s="1"/>
  <c r="C148" i="6"/>
  <c r="E148" i="6" s="1"/>
  <c r="C143" i="7"/>
  <c r="E143" i="7" s="1"/>
  <c r="C143" i="6"/>
  <c r="E143" i="6" s="1"/>
  <c r="C138" i="7"/>
  <c r="E138" i="7" s="1"/>
  <c r="C138" i="6"/>
  <c r="E138" i="6" s="1"/>
  <c r="C135" i="7"/>
  <c r="E135" i="7" s="1"/>
  <c r="C135" i="6"/>
  <c r="E135" i="6" s="1"/>
  <c r="C131" i="7"/>
  <c r="E131" i="7" s="1"/>
  <c r="C131" i="6"/>
  <c r="E131" i="6" s="1"/>
  <c r="C127" i="7"/>
  <c r="E127" i="7" s="1"/>
  <c r="C127" i="6"/>
  <c r="E127" i="6" s="1"/>
  <c r="C123" i="7"/>
  <c r="E123" i="7" s="1"/>
  <c r="C123" i="6"/>
  <c r="E123" i="6" s="1"/>
  <c r="C119" i="7"/>
  <c r="E119" i="7" s="1"/>
  <c r="C119" i="6"/>
  <c r="E119" i="6" s="1"/>
  <c r="C115" i="7"/>
  <c r="E115" i="7" s="1"/>
  <c r="C115" i="6"/>
  <c r="E115" i="6" s="1"/>
  <c r="C111" i="7"/>
  <c r="E111" i="7" s="1"/>
  <c r="C111" i="6"/>
  <c r="E111" i="6" s="1"/>
  <c r="C106" i="7"/>
  <c r="E106" i="7" s="1"/>
  <c r="C106" i="6"/>
  <c r="E106" i="6" s="1"/>
  <c r="C105" i="7"/>
  <c r="E105" i="7" s="1"/>
  <c r="C105" i="6"/>
  <c r="E105" i="6" s="1"/>
  <c r="C100" i="7"/>
  <c r="E100" i="7" s="1"/>
  <c r="C100" i="6"/>
  <c r="E100" i="6" s="1"/>
  <c r="C95" i="7"/>
  <c r="E95" i="7" s="1"/>
  <c r="C95" i="6"/>
  <c r="E95" i="6" s="1"/>
  <c r="C91" i="7"/>
  <c r="E91" i="7" s="1"/>
  <c r="C91" i="6"/>
  <c r="E91" i="6" s="1"/>
  <c r="C86" i="7"/>
  <c r="E86" i="7" s="1"/>
  <c r="C86" i="6"/>
  <c r="E86" i="6" s="1"/>
  <c r="C82" i="6"/>
  <c r="E82" i="6" s="1"/>
  <c r="C82" i="7"/>
  <c r="E82" i="7" s="1"/>
  <c r="C78" i="7"/>
  <c r="E78" i="7" s="1"/>
  <c r="C78" i="6"/>
  <c r="E78" i="6" s="1"/>
  <c r="C75" i="7"/>
  <c r="E75" i="7" s="1"/>
  <c r="C75" i="6"/>
  <c r="E75" i="6" s="1"/>
  <c r="C71" i="7"/>
  <c r="E71" i="7" s="1"/>
  <c r="C71" i="6"/>
  <c r="E71" i="6" s="1"/>
  <c r="C67" i="7"/>
  <c r="E67" i="7" s="1"/>
  <c r="C67" i="6"/>
  <c r="E67" i="6" s="1"/>
  <c r="C62" i="7"/>
  <c r="E62" i="7" s="1"/>
  <c r="C62" i="6"/>
  <c r="E62" i="6" s="1"/>
  <c r="C58" i="7"/>
  <c r="E58" i="7" s="1"/>
  <c r="C58" i="6"/>
  <c r="E58" i="6" s="1"/>
  <c r="C56" i="7"/>
  <c r="E56" i="7" s="1"/>
  <c r="C56" i="6"/>
  <c r="E56" i="6" s="1"/>
  <c r="C50" i="6"/>
  <c r="E50" i="6" s="1"/>
  <c r="C50" i="7"/>
  <c r="E50" i="7" s="1"/>
  <c r="C47" i="7"/>
  <c r="E47" i="7" s="1"/>
  <c r="C47" i="6"/>
  <c r="E47" i="6" s="1"/>
  <c r="C43" i="7"/>
  <c r="E43" i="7" s="1"/>
  <c r="C43" i="6"/>
  <c r="E43" i="6" s="1"/>
  <c r="C38" i="7"/>
  <c r="E38" i="7" s="1"/>
  <c r="C38" i="6"/>
  <c r="E38" i="6" s="1"/>
  <c r="C34" i="7"/>
  <c r="E34" i="7" s="1"/>
  <c r="C34" i="6"/>
  <c r="E34" i="6" s="1"/>
  <c r="C31" i="7"/>
  <c r="E31" i="7" s="1"/>
  <c r="C31" i="6"/>
  <c r="E31" i="6" s="1"/>
  <c r="C28" i="7"/>
  <c r="E28" i="7" s="1"/>
  <c r="C28" i="6"/>
  <c r="E28" i="6" s="1"/>
  <c r="C25" i="7"/>
  <c r="E25" i="7" s="1"/>
  <c r="C25" i="6"/>
  <c r="E25" i="6" s="1"/>
  <c r="C18" i="7"/>
  <c r="E18" i="7" s="1"/>
  <c r="C18" i="6"/>
  <c r="E18" i="6" s="1"/>
  <c r="C16" i="7"/>
  <c r="E16" i="7" s="1"/>
  <c r="C16" i="6"/>
  <c r="E16" i="6" s="1"/>
  <c r="C11" i="7"/>
  <c r="E11" i="7" s="1"/>
  <c r="C11" i="6"/>
  <c r="E11" i="6" s="1"/>
  <c r="C7" i="7"/>
  <c r="E7" i="7" s="1"/>
  <c r="C7" i="6"/>
  <c r="E7" i="6" s="1"/>
</calcChain>
</file>

<file path=xl/connections.xml><?xml version="1.0" encoding="utf-8"?>
<connections xmlns="http://schemas.openxmlformats.org/spreadsheetml/2006/main">
  <connection id="1" odcFile="C:\Users\MI6\Downloads\BIE_c20210505184737.IQY" name="BIE_c20210505184737" type="4" refreshedVersion="7" background="1" saveData="1">
    <webPr consecutive="1" xl2000="1" url="https://www.inegi.org.mx/sistemas/BIE/ConsultaExporta.aspx" post="aamin=2003&amp;aamax=9999&amp;cveser=,493717,&amp;ordena=a&amp;ordenaPeriodo=ap&amp;orientacion=v&amp;frecuencia=Todo&amp;estadistico=False&amp;esquema=&amp;bdesplaza=False&amp;FileFormat=iqy" htmlTables="1" htmlFormat="all"/>
  </connection>
  <connection id="2" odcFile="C:\Users\MI6\Downloads\ConsultaIQY.iqy" name="ConsultaIQY" type="4" refreshedVersion="7" background="1" saveData="1">
    <webPr consecutive="1" xl2000="1" url="https://www.banxico.org.mx/SieInternet/consultasieiqy" post="series=SF235704&amp;idCuadro=CF835&amp;sector=19&amp;tipoInformacionIQY=1&amp;locale=es&amp;version=3&amp;anoInicial=[&quot;añoInicial&quot;,&quot;Año inicial&quot;]&amp;anoFinal=[&quot;añoFinal&quot;,&quot;Año final&quot;]" htmlTables="1" htmlFormat="all"/>
    <parameters count="2">
      <parameter name="añoInicial" parameterType="value" string="2003"/>
      <parameter name="añoFinal" parameterType="cell" cell="Parámetros!$C$2"/>
    </parameters>
  </connection>
</connections>
</file>

<file path=xl/sharedStrings.xml><?xml version="1.0" encoding="utf-8"?>
<sst xmlns="http://schemas.openxmlformats.org/spreadsheetml/2006/main" count="178" uniqueCount="148">
  <si>
    <t>Banco de México</t>
  </si>
  <si>
    <t>Financiamiento e información financiera de intermediarios financieros</t>
  </si>
  <si>
    <t>Banca Comercial, Cartera vigente otorgada al sector privado no bancario (metodología 2018)</t>
  </si>
  <si>
    <t>Título</t>
  </si>
  <si>
    <t>Banca comercial, Cartera de crédito vigente total al sector privado 1/, Saldos nominales en millones de pesos, A. Cartera vigente total</t>
  </si>
  <si>
    <t>Periodo disponible</t>
  </si>
  <si>
    <t>Dic 1994 - Mar 2021</t>
  </si>
  <si>
    <t>Periodicidad</t>
  </si>
  <si>
    <t>Mensual</t>
  </si>
  <si>
    <t>Cifra</t>
  </si>
  <si>
    <t>Saldos Nominales</t>
  </si>
  <si>
    <t>Unidad</t>
  </si>
  <si>
    <t>Millones de Pesos</t>
  </si>
  <si>
    <t>Base</t>
  </si>
  <si>
    <t>Aviso</t>
  </si>
  <si>
    <t>Tipo de información</t>
  </si>
  <si>
    <t>Niveles</t>
  </si>
  <si>
    <t>Fecha</t>
  </si>
  <si>
    <t>SF235704</t>
  </si>
  <si>
    <t>Indicadores económicos de coyuntura &gt; Producto interno bruto trimestral, base 2013 &gt; Series Originales &gt; Valores a precios corrientes</t>
  </si>
  <si>
    <r>
      <t>Unidad de medida:</t>
    </r>
    <r>
      <rPr>
        <sz val="11"/>
        <color theme="1"/>
        <rFont val="Calibri"/>
        <family val="2"/>
        <scheme val="minor"/>
      </rPr>
      <t xml:space="preserve"> Millones de pesos a precios corrientes, </t>
    </r>
    <r>
      <rPr>
        <b/>
        <sz val="11"/>
        <color theme="1"/>
        <rFont val="Calibri"/>
        <family val="2"/>
        <scheme val="minor"/>
      </rPr>
      <t>Periodicidad:</t>
    </r>
    <r>
      <rPr>
        <sz val="11"/>
        <color theme="1"/>
        <rFont val="Calibri"/>
        <family val="2"/>
        <scheme val="minor"/>
      </rPr>
      <t xml:space="preserve"> Trimestral</t>
    </r>
  </si>
  <si>
    <t>Periodo</t>
  </si>
  <si>
    <t>Producto Interno Bruto, a precios de mercado</t>
  </si>
  <si>
    <t>2003/01</t>
  </si>
  <si>
    <t>2003/02</t>
  </si>
  <si>
    <t>2003/03</t>
  </si>
  <si>
    <t>2003/04</t>
  </si>
  <si>
    <t>2004/01</t>
  </si>
  <si>
    <t>2004/02</t>
  </si>
  <si>
    <t>2004/03</t>
  </si>
  <si>
    <t>2004/04</t>
  </si>
  <si>
    <t>2005/01</t>
  </si>
  <si>
    <t>2005/02</t>
  </si>
  <si>
    <t>2005/03</t>
  </si>
  <si>
    <t>2005/04</t>
  </si>
  <si>
    <t>2006/01</t>
  </si>
  <si>
    <t>2006/02</t>
  </si>
  <si>
    <t>2006/03</t>
  </si>
  <si>
    <t>2006/04</t>
  </si>
  <si>
    <t>2007/01</t>
  </si>
  <si>
    <t>2007/02</t>
  </si>
  <si>
    <t>2007/03</t>
  </si>
  <si>
    <t>2007/04</t>
  </si>
  <si>
    <t>2008/01</t>
  </si>
  <si>
    <t>2008/02</t>
  </si>
  <si>
    <t>2008/03</t>
  </si>
  <si>
    <t>2008/04</t>
  </si>
  <si>
    <t>2009/01</t>
  </si>
  <si>
    <t>2009/02</t>
  </si>
  <si>
    <t>2009/03</t>
  </si>
  <si>
    <t>2009/04</t>
  </si>
  <si>
    <t>2010/01</t>
  </si>
  <si>
    <t>2010/02</t>
  </si>
  <si>
    <t>2010/03</t>
  </si>
  <si>
    <t>2010/04</t>
  </si>
  <si>
    <t>2011/01</t>
  </si>
  <si>
    <t>2011/02</t>
  </si>
  <si>
    <t>2011/03</t>
  </si>
  <si>
    <t>2011/04</t>
  </si>
  <si>
    <t>2012/01</t>
  </si>
  <si>
    <t>2012/02</t>
  </si>
  <si>
    <t>2012/03</t>
  </si>
  <si>
    <t>2012/04</t>
  </si>
  <si>
    <t>2013/01</t>
  </si>
  <si>
    <t>2013/02</t>
  </si>
  <si>
    <t>2013/03</t>
  </si>
  <si>
    <t>2013/04</t>
  </si>
  <si>
    <t>2014/01</t>
  </si>
  <si>
    <t>2014/02</t>
  </si>
  <si>
    <t>2014/03</t>
  </si>
  <si>
    <t>2014/04</t>
  </si>
  <si>
    <t>2015/01</t>
  </si>
  <si>
    <t>2015/02</t>
  </si>
  <si>
    <t>2015/03</t>
  </si>
  <si>
    <t>2015/04</t>
  </si>
  <si>
    <t>2016/01</t>
  </si>
  <si>
    <t>2016/02</t>
  </si>
  <si>
    <t>2016/03</t>
  </si>
  <si>
    <t>2016/04</t>
  </si>
  <si>
    <t>2017/01</t>
  </si>
  <si>
    <t>2017/02</t>
  </si>
  <si>
    <t>2017/03</t>
  </si>
  <si>
    <t>2017/04</t>
  </si>
  <si>
    <t>2018/02</t>
  </si>
  <si>
    <t>2018/03</t>
  </si>
  <si>
    <t>2018/04</t>
  </si>
  <si>
    <t>2019/01</t>
  </si>
  <si>
    <t>2019/02</t>
  </si>
  <si>
    <t>2019/03</t>
  </si>
  <si>
    <t>2019/04</t>
  </si>
  <si>
    <t>2020/02</t>
  </si>
  <si>
    <t>2020/03</t>
  </si>
  <si>
    <t>2020/04</t>
  </si>
  <si>
    <t>Cifras preliminares:</t>
  </si>
  <si>
    <t>Cifras revisadas:</t>
  </si>
  <si>
    <r>
      <t xml:space="preserve">Fuente: </t>
    </r>
    <r>
      <rPr>
        <sz val="11"/>
        <color theme="1"/>
        <rFont val="Calibri"/>
        <family val="2"/>
        <scheme val="minor"/>
      </rPr>
      <t>INEGI. Sistema de Cuentas Nacionales de México.</t>
    </r>
  </si>
  <si>
    <t>Año</t>
  </si>
  <si>
    <t>Mes</t>
  </si>
  <si>
    <t>=IF(C6=12,1,C6+1)</t>
  </si>
  <si>
    <t>=IF(C6=12,B6+1,B6)</t>
  </si>
  <si>
    <t>=VALUE(CONCATENATE(C6,"/1/",B6))</t>
  </si>
  <si>
    <t>Cartera vigente</t>
  </si>
  <si>
    <t>Ref col</t>
  </si>
  <si>
    <t>=VLOOKUP($H6,'1a_CarteraVigente'!$A$19:$B$5000,I$3,0)</t>
  </si>
  <si>
    <t>=IF(ISERROR(VLOOKUP($H7,'1a_CarteraVigente'!$A$19:$B$5000,I$3,0))=TRUE,"",VLOOKUP($H7,'1a_CarteraVigente'!$A$19:$B$5000,I$3,0))</t>
  </si>
  <si>
    <t>Millones de pesos</t>
  </si>
  <si>
    <t>=VALOR(CONCATENAR("1/",C6,"/",B6))</t>
  </si>
  <si>
    <t>=SI(ESERROR(BUSCARV($H7,'1a_CarteraVigente'!$A$19:$B$5000,I$3,0))=VERDADERO,"",BUSCARV($H7,'1a_CarteraVigente'!$A$19:$B$5000,I$3,0))</t>
  </si>
  <si>
    <t>Trimestre acumulado</t>
  </si>
  <si>
    <t>=D6+1</t>
  </si>
  <si>
    <t>Año final:</t>
  </si>
  <si>
    <t>=YEAR(TODAY())</t>
  </si>
  <si>
    <t>=AÑO(HOY())</t>
  </si>
  <si>
    <t>Referencia trimestre-mes-trimestre</t>
  </si>
  <si>
    <t>Trimestre</t>
  </si>
  <si>
    <t>=IF(G6=4,1,G6+1)</t>
  </si>
  <si>
    <t>=IF(G6=4,F6+1,F6)</t>
  </si>
  <si>
    <t>=VALUE(CONCATENATE(VLOOKUP($G6,Parámetros!$F$4:$G$7,2,0),"/1/",'2_Fix'!$F6))</t>
  </si>
  <si>
    <t>Trimestral</t>
  </si>
  <si>
    <t>PROMEDIO</t>
  </si>
  <si>
    <t>=K6+1</t>
  </si>
  <si>
    <t>=AVERAGEIF($D$6:$D$581,$K6,$J$6:$J$581)</t>
  </si>
  <si>
    <t>=VALOR(CONCATENAR("1/",BUSCARV($G6,Parámetros!$F$4:$G$7,2,0),"/",'2_Fix'!$F6))</t>
  </si>
  <si>
    <t>FIN DE MES</t>
  </si>
  <si>
    <t>=VLOOKUP($L6,I6:J581,2,0)</t>
  </si>
  <si>
    <t>Fechas INEGI</t>
  </si>
  <si>
    <t>=CONCATENATE(F6,"/0",G6)</t>
  </si>
  <si>
    <t>PIB nominal</t>
  </si>
  <si>
    <t>=VLOOKUP($I6,'1b_PIB'!$A$4:$B$5000,2,0)</t>
  </si>
  <si>
    <t>2018/01</t>
  </si>
  <si>
    <t>2020/01</t>
  </si>
  <si>
    <t>=IF(ISERROR(VLOOKUP($I6,'1b_PIB'!$A$4:$B$5000,2,0))=TRUE,"",VLOOKUP($I6,'1b_PIB'!$A$4:$B$5000,2,0))</t>
  </si>
  <si>
    <t>=SI(ESERROR(BUSCARV($I6,'1b_PIB'!$A$4:$B$5000,2,0))=VERDADERO,"",BUSCARV($I6,'1b_PIB'!$A$4:$B$5000,2,0))</t>
  </si>
  <si>
    <t>=IF(ISERROR(AVERAGEIF($D$6:$D$581,$L7,$K$6:$K$581))=TRUE,"",AVERAGEIF($D$6:$D$581,$L7,$K$6:$K$581))</t>
  </si>
  <si>
    <t>Penetración crediticia</t>
  </si>
  <si>
    <t>%PIB</t>
  </si>
  <si>
    <t>=(C6/D6)*100</t>
  </si>
  <si>
    <t>=IF(ISERROR((C7/D7)*100)=TRUE,"",(C7/D7)*100)</t>
  </si>
  <si>
    <t>=IF('3_Data'!D6="",NA(),'3_Data'!B6)</t>
  </si>
  <si>
    <t>=SI('3_Data'!D6="",NOD(),'3_Data'!B6)</t>
  </si>
  <si>
    <t>México: Penetración crediticia</t>
  </si>
  <si>
    <t>% del PIB</t>
  </si>
  <si>
    <t>Fuente: Eleaboración propia con datos del Banco de México e INEGI</t>
  </si>
  <si>
    <t>Módulo de indicador de penetración crediticia México</t>
  </si>
  <si>
    <t xml:space="preserve"> A partir de 2018/01</t>
  </si>
  <si>
    <t xml:space="preserve"> A partir de 2020/01</t>
  </si>
  <si>
    <t>Fecha de consulta: 05/05/2021 08:30:32</t>
  </si>
  <si>
    <t>Fecha de consulta: 05/05/2021 20:30:33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</si>
</sst>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8" formatCode="&quot;Ene&quot;\ yyyy"/>
    <numFmt numFmtId="169" formatCode="#,##0.0"/>
    <numFmt numFmtId="170" formatCode="&quot;Feb&quot;\ yyyy"/>
    <numFmt numFmtId="171" formatCode="&quot;Mar&quot;\ yyyy"/>
    <numFmt numFmtId="172" formatCode="&quot;Abr&quot;\ yyyy"/>
    <numFmt numFmtId="173" formatCode="&quot;May&quot;\ yyyy"/>
    <numFmt numFmtId="174" formatCode="&quot;Jun&quot;\ yyyy"/>
    <numFmt numFmtId="175" formatCode="&quot;Jul&quot;\ yyyy"/>
    <numFmt numFmtId="176" formatCode="&quot;Ago&quot;\ yyyy"/>
    <numFmt numFmtId="177" formatCode="&quot;Sep&quot;\ yyyy"/>
    <numFmt numFmtId="178" formatCode="&quot;Oct&quot;\ yyyy"/>
    <numFmt numFmtId="179" formatCode="&quot;Nov&quot;\ yyyy"/>
    <numFmt numFmtId="180" formatCode="&quot;Dic&quot;\ yyyy"/>
    <numFmt numFmtId="182" formatCode="[$-C0A]mmm\-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.5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FF00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8D8D8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FDDEE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8">
    <xf numFmtId="0" fontId="0" fillId="0" borderId="0" xfId="0"/>
    <xf numFmtId="0" fontId="0" fillId="0" borderId="0" xfId="0" applyAlignment="1">
      <alignment vertical="center" wrapText="1"/>
    </xf>
    <xf numFmtId="0" fontId="16" fillId="33" borderId="0" xfId="0" applyFont="1" applyFill="1" applyAlignment="1">
      <alignment horizontal="right" vertical="center" wrapText="1"/>
    </xf>
    <xf numFmtId="0" fontId="0" fillId="34" borderId="0" xfId="0" applyFill="1" applyAlignment="1">
      <alignment horizontal="center" vertical="center" wrapText="1"/>
    </xf>
    <xf numFmtId="0" fontId="0" fillId="33" borderId="0" xfId="0" applyFill="1" applyAlignment="1">
      <alignment horizontal="center" vertical="center"/>
    </xf>
    <xf numFmtId="0" fontId="0" fillId="33" borderId="0" xfId="0" applyFill="1" applyAlignment="1">
      <alignment horizontal="center" vertical="center" wrapText="1"/>
    </xf>
    <xf numFmtId="0" fontId="16" fillId="33" borderId="0" xfId="0" applyFont="1" applyFill="1" applyAlignment="1">
      <alignment horizontal="center" vertical="center" wrapText="1"/>
    </xf>
    <xf numFmtId="0" fontId="16" fillId="35" borderId="0" xfId="0" applyFont="1" applyFill="1" applyAlignment="1">
      <alignment horizontal="center" vertical="center" wrapText="1"/>
    </xf>
    <xf numFmtId="168" fontId="16" fillId="0" borderId="0" xfId="0" applyNumberFormat="1" applyFont="1" applyAlignment="1">
      <alignment horizontal="right" vertical="center"/>
    </xf>
    <xf numFmtId="169" fontId="0" fillId="0" borderId="0" xfId="0" applyNumberFormat="1" applyAlignment="1">
      <alignment horizontal="right" vertical="center" wrapText="1"/>
    </xf>
    <xf numFmtId="170" fontId="16" fillId="0" borderId="0" xfId="0" applyNumberFormat="1" applyFont="1" applyAlignment="1">
      <alignment horizontal="right" vertical="center"/>
    </xf>
    <xf numFmtId="171" fontId="16" fillId="0" borderId="0" xfId="0" applyNumberFormat="1" applyFont="1" applyAlignment="1">
      <alignment horizontal="right" vertical="center"/>
    </xf>
    <xf numFmtId="172" fontId="16" fillId="0" borderId="0" xfId="0" applyNumberFormat="1" applyFont="1" applyAlignment="1">
      <alignment horizontal="right" vertical="center"/>
    </xf>
    <xf numFmtId="173" fontId="16" fillId="0" borderId="0" xfId="0" applyNumberFormat="1" applyFont="1" applyAlignment="1">
      <alignment horizontal="right" vertical="center"/>
    </xf>
    <xf numFmtId="174" fontId="16" fillId="0" borderId="0" xfId="0" applyNumberFormat="1" applyFont="1" applyAlignment="1">
      <alignment horizontal="right" vertical="center"/>
    </xf>
    <xf numFmtId="175" fontId="16" fillId="0" borderId="0" xfId="0" applyNumberFormat="1" applyFont="1" applyAlignment="1">
      <alignment horizontal="right" vertical="center"/>
    </xf>
    <xf numFmtId="176" fontId="16" fillId="0" borderId="0" xfId="0" applyNumberFormat="1" applyFont="1" applyAlignment="1">
      <alignment horizontal="right" vertical="center"/>
    </xf>
    <xf numFmtId="177" fontId="16" fillId="0" borderId="0" xfId="0" applyNumberFormat="1" applyFont="1" applyAlignment="1">
      <alignment horizontal="right" vertical="center"/>
    </xf>
    <xf numFmtId="178" fontId="16" fillId="0" borderId="0" xfId="0" applyNumberFormat="1" applyFont="1" applyAlignment="1">
      <alignment horizontal="right" vertical="center"/>
    </xf>
    <xf numFmtId="179" fontId="16" fillId="0" borderId="0" xfId="0" applyNumberFormat="1" applyFont="1" applyAlignment="1">
      <alignment horizontal="right" vertical="center"/>
    </xf>
    <xf numFmtId="180" fontId="16" fillId="0" borderId="0" xfId="0" applyNumberFormat="1" applyFont="1" applyAlignment="1">
      <alignment horizontal="right" vertical="center"/>
    </xf>
    <xf numFmtId="0" fontId="1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quotePrefix="1" applyAlignment="1">
      <alignment horizontal="left"/>
    </xf>
    <xf numFmtId="0" fontId="19" fillId="0" borderId="0" xfId="0" applyFont="1" applyAlignment="1">
      <alignment horizontal="center"/>
    </xf>
    <xf numFmtId="0" fontId="14" fillId="0" borderId="0" xfId="0" quotePrefix="1" applyFont="1" applyAlignment="1">
      <alignment horizontal="center"/>
    </xf>
    <xf numFmtId="0" fontId="0" fillId="0" borderId="0" xfId="0" quotePrefix="1"/>
    <xf numFmtId="0" fontId="0" fillId="0" borderId="0" xfId="0" quotePrefix="1" applyAlignment="1">
      <alignment horizontal="right"/>
    </xf>
    <xf numFmtId="182" fontId="0" fillId="0" borderId="0" xfId="0" quotePrefix="1" applyNumberFormat="1"/>
    <xf numFmtId="0" fontId="14" fillId="0" borderId="0" xfId="0" applyFont="1" applyAlignment="1">
      <alignment horizontal="center"/>
    </xf>
    <xf numFmtId="3" fontId="0" fillId="0" borderId="0" xfId="0" quotePrefix="1" applyNumberFormat="1" applyAlignment="1">
      <alignment horizontal="center"/>
    </xf>
    <xf numFmtId="3" fontId="0" fillId="0" borderId="0" xfId="0" quotePrefix="1" applyNumberFormat="1" applyAlignment="1">
      <alignment horizontal="left"/>
    </xf>
    <xf numFmtId="0" fontId="16" fillId="0" borderId="0" xfId="0" applyFont="1" applyAlignment="1">
      <alignment horizontal="center"/>
    </xf>
    <xf numFmtId="0" fontId="20" fillId="0" borderId="0" xfId="0" quotePrefix="1" applyFont="1" applyAlignment="1">
      <alignment horizontal="right"/>
    </xf>
    <xf numFmtId="0" fontId="20" fillId="0" borderId="0" xfId="0" quotePrefix="1" applyFont="1"/>
    <xf numFmtId="0" fontId="14" fillId="0" borderId="0" xfId="0" applyFont="1"/>
    <xf numFmtId="0" fontId="21" fillId="36" borderId="0" xfId="0" applyFont="1" applyFill="1" applyAlignment="1">
      <alignment horizontal="center"/>
    </xf>
    <xf numFmtId="0" fontId="21" fillId="36" borderId="0" xfId="0" quotePrefix="1" applyFont="1" applyFill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14" fillId="0" borderId="10" xfId="0" applyFont="1" applyBorder="1"/>
    <xf numFmtId="0" fontId="14" fillId="0" borderId="10" xfId="0" applyFont="1" applyBorder="1" applyAlignment="1">
      <alignment horizontal="center"/>
    </xf>
    <xf numFmtId="0" fontId="14" fillId="0" borderId="0" xfId="0" quotePrefix="1" applyFont="1" applyAlignment="1">
      <alignment horizontal="left"/>
    </xf>
    <xf numFmtId="0" fontId="14" fillId="0" borderId="0" xfId="0" quotePrefix="1" applyFont="1" applyAlignment="1">
      <alignment horizontal="right"/>
    </xf>
    <xf numFmtId="0" fontId="22" fillId="0" borderId="10" xfId="0" applyFont="1" applyBorder="1" applyAlignment="1">
      <alignment horizontal="center"/>
    </xf>
    <xf numFmtId="3" fontId="14" fillId="0" borderId="0" xfId="0" quotePrefix="1" applyNumberFormat="1" applyFont="1" applyAlignment="1">
      <alignment horizontal="center"/>
    </xf>
    <xf numFmtId="0" fontId="19" fillId="0" borderId="0" xfId="0" quotePrefix="1" applyFont="1" applyAlignment="1">
      <alignment horizontal="center"/>
    </xf>
    <xf numFmtId="182" fontId="20" fillId="0" borderId="0" xfId="0" quotePrefix="1" applyNumberFormat="1" applyFont="1"/>
    <xf numFmtId="3" fontId="20" fillId="0" borderId="0" xfId="0" quotePrefix="1" applyNumberFormat="1" applyFont="1" applyAlignment="1">
      <alignment horizontal="left"/>
    </xf>
    <xf numFmtId="0" fontId="16" fillId="0" borderId="0" xfId="0" applyFont="1"/>
    <xf numFmtId="0" fontId="0" fillId="0" borderId="10" xfId="0" applyFill="1" applyBorder="1" applyAlignment="1">
      <alignment horizontal="center"/>
    </xf>
    <xf numFmtId="169" fontId="0" fillId="0" borderId="0" xfId="0" quotePrefix="1" applyNumberFormat="1" applyAlignment="1">
      <alignment horizontal="center"/>
    </xf>
    <xf numFmtId="169" fontId="0" fillId="0" borderId="0" xfId="0" quotePrefix="1" applyNumberFormat="1" applyAlignment="1">
      <alignment horizontal="left"/>
    </xf>
    <xf numFmtId="0" fontId="23" fillId="36" borderId="0" xfId="0" applyFont="1" applyFill="1" applyAlignment="1">
      <alignment horizontal="center"/>
    </xf>
    <xf numFmtId="0" fontId="0" fillId="36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microsoft.com/office/2006/relationships/vbaProject" Target="vbaProject.bin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'4_Charts'!$E$5</c:f>
              <c:strCache>
                <c:ptCount val="1"/>
                <c:pt idx="0">
                  <c:v>%PIB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'4_Charts'!$B$6:$B$197</c:f>
              <c:numCache>
                <c:formatCode>[$-C0A]mmm\-yy;@</c:formatCode>
                <c:ptCount val="192"/>
                <c:pt idx="0">
                  <c:v>37681</c:v>
                </c:pt>
                <c:pt idx="1">
                  <c:v>37773</c:v>
                </c:pt>
                <c:pt idx="2">
                  <c:v>37865</c:v>
                </c:pt>
                <c:pt idx="3">
                  <c:v>37956</c:v>
                </c:pt>
                <c:pt idx="4">
                  <c:v>38047</c:v>
                </c:pt>
                <c:pt idx="5">
                  <c:v>38139</c:v>
                </c:pt>
                <c:pt idx="6">
                  <c:v>38231</c:v>
                </c:pt>
                <c:pt idx="7">
                  <c:v>38322</c:v>
                </c:pt>
                <c:pt idx="8">
                  <c:v>38412</c:v>
                </c:pt>
                <c:pt idx="9">
                  <c:v>38504</c:v>
                </c:pt>
                <c:pt idx="10">
                  <c:v>38596</c:v>
                </c:pt>
                <c:pt idx="11">
                  <c:v>38687</c:v>
                </c:pt>
                <c:pt idx="12">
                  <c:v>38777</c:v>
                </c:pt>
                <c:pt idx="13">
                  <c:v>38869</c:v>
                </c:pt>
                <c:pt idx="14">
                  <c:v>38961</c:v>
                </c:pt>
                <c:pt idx="15">
                  <c:v>39052</c:v>
                </c:pt>
                <c:pt idx="16">
                  <c:v>39142</c:v>
                </c:pt>
                <c:pt idx="17">
                  <c:v>39234</c:v>
                </c:pt>
                <c:pt idx="18">
                  <c:v>39326</c:v>
                </c:pt>
                <c:pt idx="19">
                  <c:v>39417</c:v>
                </c:pt>
                <c:pt idx="20">
                  <c:v>39508</c:v>
                </c:pt>
                <c:pt idx="21">
                  <c:v>39600</c:v>
                </c:pt>
                <c:pt idx="22">
                  <c:v>39692</c:v>
                </c:pt>
                <c:pt idx="23">
                  <c:v>39783</c:v>
                </c:pt>
                <c:pt idx="24">
                  <c:v>39873</c:v>
                </c:pt>
                <c:pt idx="25">
                  <c:v>39965</c:v>
                </c:pt>
                <c:pt idx="26">
                  <c:v>40057</c:v>
                </c:pt>
                <c:pt idx="27">
                  <c:v>40148</c:v>
                </c:pt>
                <c:pt idx="28">
                  <c:v>40238</c:v>
                </c:pt>
                <c:pt idx="29">
                  <c:v>40330</c:v>
                </c:pt>
                <c:pt idx="30">
                  <c:v>40422</c:v>
                </c:pt>
                <c:pt idx="31">
                  <c:v>40513</c:v>
                </c:pt>
                <c:pt idx="32">
                  <c:v>40603</c:v>
                </c:pt>
                <c:pt idx="33">
                  <c:v>40695</c:v>
                </c:pt>
                <c:pt idx="34">
                  <c:v>40787</c:v>
                </c:pt>
                <c:pt idx="35">
                  <c:v>40878</c:v>
                </c:pt>
                <c:pt idx="36">
                  <c:v>40969</c:v>
                </c:pt>
                <c:pt idx="37">
                  <c:v>41061</c:v>
                </c:pt>
                <c:pt idx="38">
                  <c:v>41153</c:v>
                </c:pt>
                <c:pt idx="39">
                  <c:v>41244</c:v>
                </c:pt>
                <c:pt idx="40">
                  <c:v>41334</c:v>
                </c:pt>
                <c:pt idx="41">
                  <c:v>41426</c:v>
                </c:pt>
                <c:pt idx="42">
                  <c:v>41518</c:v>
                </c:pt>
                <c:pt idx="43">
                  <c:v>41609</c:v>
                </c:pt>
                <c:pt idx="44">
                  <c:v>41699</c:v>
                </c:pt>
                <c:pt idx="45">
                  <c:v>41791</c:v>
                </c:pt>
                <c:pt idx="46">
                  <c:v>41883</c:v>
                </c:pt>
                <c:pt idx="47">
                  <c:v>41974</c:v>
                </c:pt>
                <c:pt idx="48">
                  <c:v>42064</c:v>
                </c:pt>
                <c:pt idx="49">
                  <c:v>42156</c:v>
                </c:pt>
                <c:pt idx="50">
                  <c:v>42248</c:v>
                </c:pt>
                <c:pt idx="51">
                  <c:v>42339</c:v>
                </c:pt>
                <c:pt idx="52">
                  <c:v>42430</c:v>
                </c:pt>
                <c:pt idx="53">
                  <c:v>42522</c:v>
                </c:pt>
                <c:pt idx="54">
                  <c:v>42614</c:v>
                </c:pt>
                <c:pt idx="55">
                  <c:v>42705</c:v>
                </c:pt>
                <c:pt idx="56">
                  <c:v>42795</c:v>
                </c:pt>
                <c:pt idx="57">
                  <c:v>42887</c:v>
                </c:pt>
                <c:pt idx="58">
                  <c:v>42979</c:v>
                </c:pt>
                <c:pt idx="59">
                  <c:v>43070</c:v>
                </c:pt>
                <c:pt idx="60">
                  <c:v>43160</c:v>
                </c:pt>
                <c:pt idx="61">
                  <c:v>43252</c:v>
                </c:pt>
                <c:pt idx="62">
                  <c:v>43344</c:v>
                </c:pt>
                <c:pt idx="63">
                  <c:v>43435</c:v>
                </c:pt>
                <c:pt idx="64">
                  <c:v>43525</c:v>
                </c:pt>
                <c:pt idx="65">
                  <c:v>43617</c:v>
                </c:pt>
                <c:pt idx="66">
                  <c:v>43709</c:v>
                </c:pt>
                <c:pt idx="67">
                  <c:v>43800</c:v>
                </c:pt>
                <c:pt idx="68">
                  <c:v>43891</c:v>
                </c:pt>
                <c:pt idx="69">
                  <c:v>43983</c:v>
                </c:pt>
                <c:pt idx="70">
                  <c:v>44075</c:v>
                </c:pt>
                <c:pt idx="71">
                  <c:v>44166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</c:numCache>
            </c:numRef>
          </c:cat>
          <c:val>
            <c:numRef>
              <c:f>'4_Charts'!$E$6:$E$197</c:f>
              <c:numCache>
                <c:formatCode>#,##0.0</c:formatCode>
                <c:ptCount val="192"/>
                <c:pt idx="0">
                  <c:v>6.6520275744622621</c:v>
                </c:pt>
                <c:pt idx="1">
                  <c:v>6.6291569681360309</c:v>
                </c:pt>
                <c:pt idx="2">
                  <c:v>6.8663924374142233</c:v>
                </c:pt>
                <c:pt idx="3">
                  <c:v>6.9085239650019874</c:v>
                </c:pt>
                <c:pt idx="4">
                  <c:v>6.7826991593230908</c:v>
                </c:pt>
                <c:pt idx="5">
                  <c:v>6.7059525994981177</c:v>
                </c:pt>
                <c:pt idx="6">
                  <c:v>7.1008475150952446</c:v>
                </c:pt>
                <c:pt idx="7">
                  <c:v>7.6213005582123614</c:v>
                </c:pt>
                <c:pt idx="8">
                  <c:v>7.9727441564469537</c:v>
                </c:pt>
                <c:pt idx="9">
                  <c:v>7.9435604974905178</c:v>
                </c:pt>
                <c:pt idx="10">
                  <c:v>8.3349085350091148</c:v>
                </c:pt>
                <c:pt idx="11">
                  <c:v>8.9106418120825488</c:v>
                </c:pt>
                <c:pt idx="12">
                  <c:v>9.3309269938072301</c:v>
                </c:pt>
                <c:pt idx="13">
                  <c:v>9.348621551214098</c:v>
                </c:pt>
                <c:pt idx="14">
                  <c:v>9.9804399886363981</c:v>
                </c:pt>
                <c:pt idx="15">
                  <c:v>10.609449259310008</c:v>
                </c:pt>
                <c:pt idx="16">
                  <c:v>11.152931910510119</c:v>
                </c:pt>
                <c:pt idx="17">
                  <c:v>11.339659778163769</c:v>
                </c:pt>
                <c:pt idx="18">
                  <c:v>12.18158008979222</c:v>
                </c:pt>
                <c:pt idx="19">
                  <c:v>12.293088992462106</c:v>
                </c:pt>
                <c:pt idx="20">
                  <c:v>13.035751931814385</c:v>
                </c:pt>
                <c:pt idx="21">
                  <c:v>12.382429239548943</c:v>
                </c:pt>
                <c:pt idx="22">
                  <c:v>12.976101786688593</c:v>
                </c:pt>
                <c:pt idx="23">
                  <c:v>13.318900435453852</c:v>
                </c:pt>
                <c:pt idx="24">
                  <c:v>14.223445120002488</c:v>
                </c:pt>
                <c:pt idx="25">
                  <c:v>13.554530227484344</c:v>
                </c:pt>
                <c:pt idx="26">
                  <c:v>13.237102808072557</c:v>
                </c:pt>
                <c:pt idx="27">
                  <c:v>12.666999914965702</c:v>
                </c:pt>
                <c:pt idx="28">
                  <c:v>12.734975015891395</c:v>
                </c:pt>
                <c:pt idx="29">
                  <c:v>12.490746501832014</c:v>
                </c:pt>
                <c:pt idx="30">
                  <c:v>12.789723154570451</c:v>
                </c:pt>
                <c:pt idx="31">
                  <c:v>12.5926816417791</c:v>
                </c:pt>
                <c:pt idx="32">
                  <c:v>13.095243924555829</c:v>
                </c:pt>
                <c:pt idx="33">
                  <c:v>13.019515484292798</c:v>
                </c:pt>
                <c:pt idx="34">
                  <c:v>13.456662505400841</c:v>
                </c:pt>
                <c:pt idx="35">
                  <c:v>13.136708714155743</c:v>
                </c:pt>
                <c:pt idx="36">
                  <c:v>13.577531933608785</c:v>
                </c:pt>
                <c:pt idx="37">
                  <c:v>13.821644850958442</c:v>
                </c:pt>
                <c:pt idx="38">
                  <c:v>14.138724929592527</c:v>
                </c:pt>
                <c:pt idx="39">
                  <c:v>14.08934542579707</c:v>
                </c:pt>
                <c:pt idx="40">
                  <c:v>14.751568076918836</c:v>
                </c:pt>
                <c:pt idx="41">
                  <c:v>14.698104820347865</c:v>
                </c:pt>
                <c:pt idx="42">
                  <c:v>15.0576658655046</c:v>
                </c:pt>
                <c:pt idx="43">
                  <c:v>14.963702231506815</c:v>
                </c:pt>
                <c:pt idx="44">
                  <c:v>15.092402282813911</c:v>
                </c:pt>
                <c:pt idx="45">
                  <c:v>14.902424168052821</c:v>
                </c:pt>
                <c:pt idx="46">
                  <c:v>15.105713302997017</c:v>
                </c:pt>
                <c:pt idx="47">
                  <c:v>14.993462055322961</c:v>
                </c:pt>
                <c:pt idx="48">
                  <c:v>15.691828507602438</c:v>
                </c:pt>
                <c:pt idx="49">
                  <c:v>15.492396919770998</c:v>
                </c:pt>
                <c:pt idx="50">
                  <c:v>16.065653661483449</c:v>
                </c:pt>
                <c:pt idx="51">
                  <c:v>16.262483472318547</c:v>
                </c:pt>
                <c:pt idx="52">
                  <c:v>16.824064775796323</c:v>
                </c:pt>
                <c:pt idx="53">
                  <c:v>16.662534973628169</c:v>
                </c:pt>
                <c:pt idx="54">
                  <c:v>17.214852414323083</c:v>
                </c:pt>
                <c:pt idx="55">
                  <c:v>16.882697651316082</c:v>
                </c:pt>
                <c:pt idx="56">
                  <c:v>17.212541521066701</c:v>
                </c:pt>
                <c:pt idx="57">
                  <c:v>17.364441038620207</c:v>
                </c:pt>
                <c:pt idx="58">
                  <c:v>17.919413568578811</c:v>
                </c:pt>
                <c:pt idx="59">
                  <c:v>17.697654374782516</c:v>
                </c:pt>
                <c:pt idx="60">
                  <c:v>17.98458650082879</c:v>
                </c:pt>
                <c:pt idx="61">
                  <c:v>18.073685869550161</c:v>
                </c:pt>
                <c:pt idx="62">
                  <c:v>18.507346239946241</c:v>
                </c:pt>
                <c:pt idx="63">
                  <c:v>18.259531385422147</c:v>
                </c:pt>
                <c:pt idx="64">
                  <c:v>18.823855864445274</c:v>
                </c:pt>
                <c:pt idx="65">
                  <c:v>18.906116853926953</c:v>
                </c:pt>
                <c:pt idx="66">
                  <c:v>19.211926769097996</c:v>
                </c:pt>
                <c:pt idx="67">
                  <c:v>18.769536585877994</c:v>
                </c:pt>
                <c:pt idx="68">
                  <c:v>20.454127205492203</c:v>
                </c:pt>
                <c:pt idx="69">
                  <c:v>24.601816966333324</c:v>
                </c:pt>
                <c:pt idx="70">
                  <c:v>20.667310564925305</c:v>
                </c:pt>
                <c:pt idx="71">
                  <c:v>18.50242184557397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8F-4A58-8E59-0FBD5227C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"/>
        <c:overlap val="53"/>
        <c:axId val="1000360400"/>
        <c:axId val="1000361648"/>
      </c:barChart>
      <c:dateAx>
        <c:axId val="1000360400"/>
        <c:scaling>
          <c:orientation val="minMax"/>
        </c:scaling>
        <c:delete val="0"/>
        <c:axPos val="b"/>
        <c:numFmt formatCode="[$-C0A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0361648"/>
        <c:crosses val="autoZero"/>
        <c:auto val="1"/>
        <c:lblOffset val="100"/>
        <c:baseTimeUnit val="months"/>
      </c:dateAx>
      <c:valAx>
        <c:axId val="100036164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0360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10990</xdr:colOff>
      <xdr:row>5</xdr:row>
      <xdr:rowOff>7328</xdr:rowOff>
    </xdr:from>
    <xdr:to>
      <xdr:col>3</xdr:col>
      <xdr:colOff>637442</xdr:colOff>
      <xdr:row>7</xdr:row>
      <xdr:rowOff>7327</xdr:rowOff>
    </xdr:to>
    <xdr:sp macro="[0]!Download" textlink="">
      <xdr:nvSpPr>
        <xdr:cNvPr id="2" name="Rectangle 1">
          <a:extLst>
            <a:ext uri="{FF2B5EF4-FFF2-40B4-BE49-F238E27FC236}">
              <a16:creationId xmlns:a16="http://schemas.microsoft.com/office/drawing/2014/main" id="{2085CB78-92CB-4C59-87CA-4EAEEDFC1130}"/>
            </a:ext>
          </a:extLst>
        </xdr:cNvPr>
        <xdr:cNvSpPr/>
      </xdr:nvSpPr>
      <xdr:spPr>
        <a:xfrm>
          <a:off x="1307855" y="1022107"/>
          <a:ext cx="1274885" cy="359018"/>
        </a:xfrm>
        <a:prstGeom prst="rect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/>
            <a:t>Download</a:t>
          </a: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3</xdr:col>
      <xdr:colOff>626452</xdr:colOff>
      <xdr:row>9</xdr:row>
      <xdr:rowOff>179508</xdr:rowOff>
    </xdr:to>
    <xdr:sp macro="[0]!Goto_Datos" textlink="">
      <xdr:nvSpPr>
        <xdr:cNvPr id="3" name="Rectangle 2">
          <a:extLst>
            <a:ext uri="{FF2B5EF4-FFF2-40B4-BE49-F238E27FC236}">
              <a16:creationId xmlns:a16="http://schemas.microsoft.com/office/drawing/2014/main" id="{24422230-6DF5-414F-962F-6E7E34DA109C}"/>
            </a:ext>
          </a:extLst>
        </xdr:cNvPr>
        <xdr:cNvSpPr/>
      </xdr:nvSpPr>
      <xdr:spPr>
        <a:xfrm>
          <a:off x="1296865" y="1553308"/>
          <a:ext cx="1274885" cy="359018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ysClr val="windowText" lastClr="000000"/>
              </a:solidFill>
            </a:rPr>
            <a:t>Datos</a:t>
          </a:r>
        </a:p>
      </xdr:txBody>
    </xdr:sp>
    <xdr:clientData/>
  </xdr:twoCellAnchor>
  <xdr:twoCellAnchor>
    <xdr:from>
      <xdr:col>2</xdr:col>
      <xdr:colOff>0</xdr:colOff>
      <xdr:row>11</xdr:row>
      <xdr:rowOff>0</xdr:rowOff>
    </xdr:from>
    <xdr:to>
      <xdr:col>3</xdr:col>
      <xdr:colOff>626452</xdr:colOff>
      <xdr:row>12</xdr:row>
      <xdr:rowOff>179509</xdr:rowOff>
    </xdr:to>
    <xdr:sp macro="[0]!GoTo_Graficas" textlink="">
      <xdr:nvSpPr>
        <xdr:cNvPr id="4" name="Rectangle 3">
          <a:extLst>
            <a:ext uri="{FF2B5EF4-FFF2-40B4-BE49-F238E27FC236}">
              <a16:creationId xmlns:a16="http://schemas.microsoft.com/office/drawing/2014/main" id="{6CA5DB9E-1327-4D76-A9EB-EE440B0C2C0E}"/>
            </a:ext>
          </a:extLst>
        </xdr:cNvPr>
        <xdr:cNvSpPr/>
      </xdr:nvSpPr>
      <xdr:spPr>
        <a:xfrm>
          <a:off x="1296865" y="2091837"/>
          <a:ext cx="1274885" cy="359018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chemeClr val="bg1"/>
              </a:solidFill>
            </a:rPr>
            <a:t>Gráficas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13</xdr:col>
      <xdr:colOff>38100</xdr:colOff>
      <xdr:row>22</xdr:row>
      <xdr:rowOff>28575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F73A709-9A30-4416-ADC0-BF03A00C93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628650</xdr:colOff>
      <xdr:row>4</xdr:row>
      <xdr:rowOff>9525</xdr:rowOff>
    </xdr:to>
    <xdr:sp macro="[0]!Goto_PANEL" textlink="">
      <xdr:nvSpPr>
        <xdr:cNvPr id="7" name="Arrow: Striped Right 6">
          <a:extLst>
            <a:ext uri="{FF2B5EF4-FFF2-40B4-BE49-F238E27FC236}">
              <a16:creationId xmlns:a16="http://schemas.microsoft.com/office/drawing/2014/main" id="{BBB75283-1340-4CD3-87FF-26EE2B9A724F}"/>
            </a:ext>
          </a:extLst>
        </xdr:cNvPr>
        <xdr:cNvSpPr/>
      </xdr:nvSpPr>
      <xdr:spPr>
        <a:xfrm rot="10800000">
          <a:off x="0" y="0"/>
          <a:ext cx="628650" cy="733425"/>
        </a:xfrm>
        <a:prstGeom prst="stripedRigh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628650</xdr:colOff>
      <xdr:row>4</xdr:row>
      <xdr:rowOff>9525</xdr:rowOff>
    </xdr:to>
    <xdr:sp macro="[0]!Goto_PANEL" textlink="">
      <xdr:nvSpPr>
        <xdr:cNvPr id="3" name="Arrow: Striped Right 2">
          <a:extLst>
            <a:ext uri="{FF2B5EF4-FFF2-40B4-BE49-F238E27FC236}">
              <a16:creationId xmlns:a16="http://schemas.microsoft.com/office/drawing/2014/main" id="{F8E58C60-39ED-4193-86A6-D76CC0309C63}"/>
            </a:ext>
          </a:extLst>
        </xdr:cNvPr>
        <xdr:cNvSpPr/>
      </xdr:nvSpPr>
      <xdr:spPr>
        <a:xfrm rot="10800000">
          <a:off x="0" y="0"/>
          <a:ext cx="628650" cy="733425"/>
        </a:xfrm>
        <a:prstGeom prst="stripedRigh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BIE_c20210505184737" preserveFormatting="0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ConsultaIQY" preserveFormatting="0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3"/>
  <sheetViews>
    <sheetView tabSelected="1" zoomScale="130" zoomScaleNormal="130" workbookViewId="0"/>
  </sheetViews>
  <sheetFormatPr defaultRowHeight="14.25" x14ac:dyDescent="0.45"/>
  <cols>
    <col min="1" max="16384" width="9.06640625" style="57"/>
  </cols>
  <sheetData>
    <row r="3" spans="2:10" ht="23.25" x14ac:dyDescent="0.7">
      <c r="B3" s="56" t="s">
        <v>143</v>
      </c>
      <c r="C3" s="56"/>
      <c r="D3" s="56"/>
      <c r="E3" s="56"/>
      <c r="F3" s="56"/>
      <c r="G3" s="56"/>
      <c r="H3" s="56"/>
      <c r="I3" s="56"/>
      <c r="J3" s="56"/>
    </row>
  </sheetData>
  <mergeCells count="1">
    <mergeCell ref="B3:J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81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4.25" x14ac:dyDescent="0.45"/>
  <cols>
    <col min="3" max="3" width="14.796875" bestFit="1" customWidth="1"/>
    <col min="4" max="4" width="17" customWidth="1"/>
    <col min="5" max="5" width="18.3984375" style="25" bestFit="1" customWidth="1"/>
  </cols>
  <sheetData>
    <row r="1" spans="2:7" x14ac:dyDescent="0.45">
      <c r="B1" s="50"/>
    </row>
    <row r="2" spans="2:7" x14ac:dyDescent="0.45">
      <c r="B2" s="31" t="s">
        <v>138</v>
      </c>
      <c r="D2" s="34"/>
    </row>
    <row r="3" spans="2:7" x14ac:dyDescent="0.45">
      <c r="B3" s="50" t="s">
        <v>139</v>
      </c>
      <c r="C3" s="43"/>
      <c r="D3" s="41"/>
      <c r="E3" s="42"/>
    </row>
    <row r="4" spans="2:7" x14ac:dyDescent="0.45">
      <c r="C4" s="35" t="s">
        <v>101</v>
      </c>
      <c r="D4" s="35" t="s">
        <v>127</v>
      </c>
      <c r="E4" s="35" t="s">
        <v>134</v>
      </c>
    </row>
    <row r="5" spans="2:7" x14ac:dyDescent="0.45">
      <c r="B5" s="41" t="s">
        <v>118</v>
      </c>
      <c r="C5" s="41" t="s">
        <v>105</v>
      </c>
      <c r="D5" s="41" t="s">
        <v>105</v>
      </c>
      <c r="E5" s="53" t="s">
        <v>135</v>
      </c>
    </row>
    <row r="6" spans="2:7" x14ac:dyDescent="0.45">
      <c r="B6" s="31">
        <f>IF('3_Data'!D6="",NA(),'3_Data'!B6)</f>
        <v>37681</v>
      </c>
      <c r="C6" s="33">
        <f>'2_Fix'!S6</f>
        <v>515229</v>
      </c>
      <c r="D6" s="33">
        <f>'2_Fix'!W6</f>
        <v>7745442.9380000001</v>
      </c>
      <c r="E6" s="54">
        <f>(C6/D6)*100</f>
        <v>6.6520275744622621</v>
      </c>
      <c r="F6" s="55"/>
      <c r="G6" s="52" t="s">
        <v>140</v>
      </c>
    </row>
    <row r="7" spans="2:7" x14ac:dyDescent="0.45">
      <c r="B7" s="31">
        <f>IF('3_Data'!D7="",NA(),'3_Data'!B7)</f>
        <v>37773</v>
      </c>
      <c r="C7" s="33">
        <f>'2_Fix'!S7</f>
        <v>522415.7</v>
      </c>
      <c r="D7" s="33">
        <f>'2_Fix'!W7</f>
        <v>7880575.2000000002</v>
      </c>
      <c r="E7" s="54">
        <f>IF(ISERROR((C7/D7)*100)=TRUE,"",(C7/D7)*100)</f>
        <v>6.6291569681360309</v>
      </c>
      <c r="F7" s="55"/>
      <c r="G7" t="s">
        <v>141</v>
      </c>
    </row>
    <row r="8" spans="2:7" x14ac:dyDescent="0.45">
      <c r="B8" s="31">
        <f>IF('3_Data'!D8="",NA(),'3_Data'!B8)</f>
        <v>37865</v>
      </c>
      <c r="C8" s="33">
        <f>'2_Fix'!S8</f>
        <v>533624.19999999995</v>
      </c>
      <c r="D8" s="33">
        <f>'2_Fix'!W8</f>
        <v>7771536.5800000001</v>
      </c>
      <c r="E8" s="54">
        <f t="shared" ref="E8:E71" si="0">IF(ISERROR((C8/D8)*100)=TRUE,"",(C8/D8)*100)</f>
        <v>6.8663924374142233</v>
      </c>
    </row>
    <row r="9" spans="2:7" x14ac:dyDescent="0.45">
      <c r="B9" s="31">
        <f>IF('3_Data'!D9="",NA(),'3_Data'!B9)</f>
        <v>37956</v>
      </c>
      <c r="C9" s="33">
        <f>'2_Fix'!S9</f>
        <v>558048.69999999995</v>
      </c>
      <c r="D9" s="33">
        <f>'2_Fix'!W9</f>
        <v>8077683.4939999999</v>
      </c>
      <c r="E9" s="54">
        <f t="shared" si="0"/>
        <v>6.9085239650019874</v>
      </c>
    </row>
    <row r="10" spans="2:7" x14ac:dyDescent="0.45">
      <c r="B10" s="31">
        <f>IF('3_Data'!D10="",NA(),'3_Data'!B10)</f>
        <v>38047</v>
      </c>
      <c r="C10" s="33">
        <f>'2_Fix'!S10</f>
        <v>566147.4</v>
      </c>
      <c r="D10" s="33">
        <f>'2_Fix'!W10</f>
        <v>8346933.6720000003</v>
      </c>
      <c r="E10" s="54">
        <f t="shared" si="0"/>
        <v>6.7826991593230908</v>
      </c>
    </row>
    <row r="11" spans="2:7" x14ac:dyDescent="0.45">
      <c r="B11" s="31">
        <f>IF('3_Data'!D11="",NA(),'3_Data'!B11)</f>
        <v>38139</v>
      </c>
      <c r="C11" s="33">
        <f>'2_Fix'!S11</f>
        <v>595637.5</v>
      </c>
      <c r="D11" s="33">
        <f>'2_Fix'!W11</f>
        <v>8882220.5519999992</v>
      </c>
      <c r="E11" s="54">
        <f t="shared" si="0"/>
        <v>6.7059525994981177</v>
      </c>
    </row>
    <row r="12" spans="2:7" x14ac:dyDescent="0.45">
      <c r="B12" s="31">
        <f>IF('3_Data'!D12="",NA(),'3_Data'!B12)</f>
        <v>38231</v>
      </c>
      <c r="C12" s="33">
        <f>'2_Fix'!S12</f>
        <v>628001.30000000005</v>
      </c>
      <c r="D12" s="33">
        <f>'2_Fix'!W12</f>
        <v>8844033.0350000001</v>
      </c>
      <c r="E12" s="54">
        <f t="shared" si="0"/>
        <v>7.1008475150952446</v>
      </c>
    </row>
    <row r="13" spans="2:7" x14ac:dyDescent="0.45">
      <c r="B13" s="31">
        <f>IF('3_Data'!D13="",NA(),'3_Data'!B13)</f>
        <v>38322</v>
      </c>
      <c r="C13" s="33">
        <f>'2_Fix'!S13</f>
        <v>704229.7</v>
      </c>
      <c r="D13" s="33">
        <f>'2_Fix'!W13</f>
        <v>9240282.477</v>
      </c>
      <c r="E13" s="54">
        <f t="shared" si="0"/>
        <v>7.6213005582123614</v>
      </c>
    </row>
    <row r="14" spans="2:7" x14ac:dyDescent="0.45">
      <c r="B14" s="31">
        <f>IF('3_Data'!D14="",NA(),'3_Data'!B14)</f>
        <v>38412</v>
      </c>
      <c r="C14" s="33">
        <f>'2_Fix'!S14</f>
        <v>722422.1</v>
      </c>
      <c r="D14" s="33">
        <f>'2_Fix'!W14</f>
        <v>9061147.4020000007</v>
      </c>
      <c r="E14" s="54">
        <f t="shared" si="0"/>
        <v>7.9727441564469537</v>
      </c>
    </row>
    <row r="15" spans="2:7" x14ac:dyDescent="0.45">
      <c r="B15" s="31">
        <f>IF('3_Data'!D15="",NA(),'3_Data'!B15)</f>
        <v>38504</v>
      </c>
      <c r="C15" s="33">
        <f>'2_Fix'!S15</f>
        <v>766044.6</v>
      </c>
      <c r="D15" s="33">
        <f>'2_Fix'!W15</f>
        <v>9643592.4450000003</v>
      </c>
      <c r="E15" s="54">
        <f t="shared" si="0"/>
        <v>7.9435604974905178</v>
      </c>
    </row>
    <row r="16" spans="2:7" x14ac:dyDescent="0.45">
      <c r="B16" s="31">
        <f>IF('3_Data'!D16="",NA(),'3_Data'!B16)</f>
        <v>38596</v>
      </c>
      <c r="C16" s="33">
        <f>'2_Fix'!S16</f>
        <v>798014.7</v>
      </c>
      <c r="D16" s="33">
        <f>'2_Fix'!W16</f>
        <v>9574366.6129999999</v>
      </c>
      <c r="E16" s="54">
        <f t="shared" si="0"/>
        <v>8.3349085350091148</v>
      </c>
    </row>
    <row r="17" spans="2:7" x14ac:dyDescent="0.45">
      <c r="B17" s="31">
        <f>IF('3_Data'!D17="",NA(),'3_Data'!B17)</f>
        <v>38687</v>
      </c>
      <c r="C17" s="33">
        <f>'2_Fix'!S17</f>
        <v>888523.4</v>
      </c>
      <c r="D17" s="33">
        <f>'2_Fix'!W17</f>
        <v>9971485.9910000004</v>
      </c>
      <c r="E17" s="54">
        <f t="shared" si="0"/>
        <v>8.9106418120825488</v>
      </c>
    </row>
    <row r="18" spans="2:7" x14ac:dyDescent="0.45">
      <c r="B18" s="31">
        <f>IF('3_Data'!D18="",NA(),'3_Data'!B18)</f>
        <v>38777</v>
      </c>
      <c r="C18" s="33">
        <f>'2_Fix'!S18</f>
        <v>942463.7</v>
      </c>
      <c r="D18" s="33">
        <f>'2_Fix'!W18</f>
        <v>10100429.471000001</v>
      </c>
      <c r="E18" s="54">
        <f t="shared" si="0"/>
        <v>9.3309269938072301</v>
      </c>
    </row>
    <row r="19" spans="2:7" x14ac:dyDescent="0.45">
      <c r="B19" s="31">
        <f>IF('3_Data'!D19="",NA(),'3_Data'!B19)</f>
        <v>38869</v>
      </c>
      <c r="C19" s="33">
        <f>'2_Fix'!S19</f>
        <v>1005693.7</v>
      </c>
      <c r="D19" s="33">
        <f>'2_Fix'!W19</f>
        <v>10757668.331</v>
      </c>
      <c r="E19" s="54">
        <f t="shared" si="0"/>
        <v>9.348621551214098</v>
      </c>
    </row>
    <row r="20" spans="2:7" x14ac:dyDescent="0.45">
      <c r="B20" s="31">
        <f>IF('3_Data'!D20="",NA(),'3_Data'!B20)</f>
        <v>38961</v>
      </c>
      <c r="C20" s="33">
        <f>'2_Fix'!S20</f>
        <v>1068254.6000000001</v>
      </c>
      <c r="D20" s="33">
        <f>'2_Fix'!W20</f>
        <v>10703482.023</v>
      </c>
      <c r="E20" s="54">
        <f t="shared" si="0"/>
        <v>9.9804399886363981</v>
      </c>
    </row>
    <row r="21" spans="2:7" x14ac:dyDescent="0.45">
      <c r="B21" s="31">
        <f>IF('3_Data'!D21="",NA(),'3_Data'!B21)</f>
        <v>39052</v>
      </c>
      <c r="C21" s="33">
        <f>'2_Fix'!S21</f>
        <v>1163026.7</v>
      </c>
      <c r="D21" s="33">
        <f>'2_Fix'!W21</f>
        <v>10962177.880999999</v>
      </c>
      <c r="E21" s="54">
        <f t="shared" si="0"/>
        <v>10.609449259310008</v>
      </c>
    </row>
    <row r="22" spans="2:7" x14ac:dyDescent="0.45">
      <c r="B22" s="31">
        <f>IF('3_Data'!D22="",NA(),'3_Data'!B22)</f>
        <v>39142</v>
      </c>
      <c r="C22" s="33">
        <f>'2_Fix'!S22</f>
        <v>1218345.3</v>
      </c>
      <c r="D22" s="33">
        <f>'2_Fix'!W22</f>
        <v>10923991.196</v>
      </c>
      <c r="E22" s="54">
        <f t="shared" si="0"/>
        <v>11.152931910510119</v>
      </c>
    </row>
    <row r="23" spans="2:7" x14ac:dyDescent="0.45">
      <c r="B23" s="31">
        <f>IF('3_Data'!D23="",NA(),'3_Data'!B23)</f>
        <v>39234</v>
      </c>
      <c r="C23" s="33">
        <f>'2_Fix'!S23</f>
        <v>1302527.8</v>
      </c>
      <c r="D23" s="33">
        <f>'2_Fix'!W23</f>
        <v>11486480.419</v>
      </c>
      <c r="E23" s="54">
        <f t="shared" si="0"/>
        <v>11.339659778163769</v>
      </c>
      <c r="G23" t="s">
        <v>142</v>
      </c>
    </row>
    <row r="24" spans="2:7" x14ac:dyDescent="0.45">
      <c r="B24" s="31">
        <f>IF('3_Data'!D24="",NA(),'3_Data'!B24)</f>
        <v>39326</v>
      </c>
      <c r="C24" s="33">
        <f>'2_Fix'!S24</f>
        <v>1403156</v>
      </c>
      <c r="D24" s="33">
        <f>'2_Fix'!W24</f>
        <v>11518669.907</v>
      </c>
      <c r="E24" s="54">
        <f t="shared" si="0"/>
        <v>12.18158008979222</v>
      </c>
    </row>
    <row r="25" spans="2:7" x14ac:dyDescent="0.45">
      <c r="B25" s="31">
        <f>IF('3_Data'!D25="",NA(),'3_Data'!B25)</f>
        <v>39417</v>
      </c>
      <c r="C25" s="33">
        <f>'2_Fix'!S25</f>
        <v>1485885.4</v>
      </c>
      <c r="D25" s="33">
        <f>'2_Fix'!W25</f>
        <v>12087160.525</v>
      </c>
      <c r="E25" s="54">
        <f t="shared" si="0"/>
        <v>12.293088992462106</v>
      </c>
    </row>
    <row r="26" spans="2:7" x14ac:dyDescent="0.45">
      <c r="B26" s="31">
        <f>IF('3_Data'!D26="",NA(),'3_Data'!B26)</f>
        <v>39508</v>
      </c>
      <c r="C26" s="33">
        <f>'2_Fix'!S26</f>
        <v>1535887.4</v>
      </c>
      <c r="D26" s="33">
        <f>'2_Fix'!W26</f>
        <v>11782115.892000001</v>
      </c>
      <c r="E26" s="54">
        <f t="shared" si="0"/>
        <v>13.035751931814385</v>
      </c>
    </row>
    <row r="27" spans="2:7" x14ac:dyDescent="0.45">
      <c r="B27" s="31">
        <f>IF('3_Data'!D27="",NA(),'3_Data'!B27)</f>
        <v>39600</v>
      </c>
      <c r="C27" s="33">
        <f>'2_Fix'!S27</f>
        <v>1575176.4</v>
      </c>
      <c r="D27" s="33">
        <f>'2_Fix'!W27</f>
        <v>12721061.187000001</v>
      </c>
      <c r="E27" s="54">
        <f t="shared" si="0"/>
        <v>12.382429239548943</v>
      </c>
    </row>
    <row r="28" spans="2:7" x14ac:dyDescent="0.45">
      <c r="B28" s="31">
        <f>IF('3_Data'!D28="",NA(),'3_Data'!B28)</f>
        <v>39692</v>
      </c>
      <c r="C28" s="33">
        <f>'2_Fix'!S28</f>
        <v>1620037.6</v>
      </c>
      <c r="D28" s="33">
        <f>'2_Fix'!W28</f>
        <v>12484778.762</v>
      </c>
      <c r="E28" s="54">
        <f t="shared" si="0"/>
        <v>12.976101786688593</v>
      </c>
    </row>
    <row r="29" spans="2:7" x14ac:dyDescent="0.45">
      <c r="B29" s="31">
        <f>IF('3_Data'!D29="",NA(),'3_Data'!B29)</f>
        <v>39783</v>
      </c>
      <c r="C29" s="33">
        <f>'2_Fix'!S29</f>
        <v>1655196.4</v>
      </c>
      <c r="D29" s="33">
        <f>'2_Fix'!W29</f>
        <v>12427425.282</v>
      </c>
      <c r="E29" s="54">
        <f t="shared" si="0"/>
        <v>13.318900435453852</v>
      </c>
    </row>
    <row r="30" spans="2:7" x14ac:dyDescent="0.45">
      <c r="B30" s="31">
        <f>IF('3_Data'!D30="",NA(),'3_Data'!B30)</f>
        <v>39873</v>
      </c>
      <c r="C30" s="33">
        <f>'2_Fix'!S30</f>
        <v>1657750.3</v>
      </c>
      <c r="D30" s="33">
        <f>'2_Fix'!W30</f>
        <v>11655054.637</v>
      </c>
      <c r="E30" s="54">
        <f t="shared" si="0"/>
        <v>14.223445120002488</v>
      </c>
    </row>
    <row r="31" spans="2:7" x14ac:dyDescent="0.45">
      <c r="B31" s="31">
        <f>IF('3_Data'!D31="",NA(),'3_Data'!B31)</f>
        <v>39965</v>
      </c>
      <c r="C31" s="33">
        <f>'2_Fix'!S31</f>
        <v>1618731.2</v>
      </c>
      <c r="D31" s="33">
        <f>'2_Fix'!W31</f>
        <v>11942362.98</v>
      </c>
      <c r="E31" s="54">
        <f t="shared" si="0"/>
        <v>13.554530227484344</v>
      </c>
    </row>
    <row r="32" spans="2:7" x14ac:dyDescent="0.45">
      <c r="B32" s="31">
        <f>IF('3_Data'!D32="",NA(),'3_Data'!B32)</f>
        <v>40057</v>
      </c>
      <c r="C32" s="33">
        <f>'2_Fix'!S32</f>
        <v>1614633.5</v>
      </c>
      <c r="D32" s="33">
        <f>'2_Fix'!W32</f>
        <v>12197786.203</v>
      </c>
      <c r="E32" s="54">
        <f t="shared" si="0"/>
        <v>13.237102808072557</v>
      </c>
    </row>
    <row r="33" spans="2:5" x14ac:dyDescent="0.45">
      <c r="B33" s="31">
        <f>IF('3_Data'!D33="",NA(),'3_Data'!B33)</f>
        <v>40148</v>
      </c>
      <c r="C33" s="33">
        <f>'2_Fix'!S33</f>
        <v>1628450.2</v>
      </c>
      <c r="D33" s="33">
        <f>'2_Fix'!W33</f>
        <v>12855847.563999999</v>
      </c>
      <c r="E33" s="54">
        <f t="shared" si="0"/>
        <v>12.666999914965702</v>
      </c>
    </row>
    <row r="34" spans="2:5" x14ac:dyDescent="0.45">
      <c r="B34" s="31">
        <f>IF('3_Data'!D34="",NA(),'3_Data'!B34)</f>
        <v>40238</v>
      </c>
      <c r="C34" s="33">
        <f>'2_Fix'!S34</f>
        <v>1627935.2</v>
      </c>
      <c r="D34" s="33">
        <f>'2_Fix'!W34</f>
        <v>12783183.304</v>
      </c>
      <c r="E34" s="54">
        <f t="shared" si="0"/>
        <v>12.734975015891395</v>
      </c>
    </row>
    <row r="35" spans="2:5" x14ac:dyDescent="0.45">
      <c r="B35" s="31">
        <f>IF('3_Data'!D35="",NA(),'3_Data'!B35)</f>
        <v>40330</v>
      </c>
      <c r="C35" s="33">
        <f>'2_Fix'!S35</f>
        <v>1659057.9</v>
      </c>
      <c r="D35" s="33">
        <f>'2_Fix'!W35</f>
        <v>13282295.816</v>
      </c>
      <c r="E35" s="54">
        <f t="shared" si="0"/>
        <v>12.490746501832014</v>
      </c>
    </row>
    <row r="36" spans="2:5" x14ac:dyDescent="0.45">
      <c r="B36" s="31">
        <f>IF('3_Data'!D36="",NA(),'3_Data'!B36)</f>
        <v>40422</v>
      </c>
      <c r="C36" s="33">
        <f>'2_Fix'!S36</f>
        <v>1706919.5</v>
      </c>
      <c r="D36" s="33">
        <f>'2_Fix'!W36</f>
        <v>13346023.83</v>
      </c>
      <c r="E36" s="54">
        <f t="shared" si="0"/>
        <v>12.789723154570451</v>
      </c>
    </row>
    <row r="37" spans="2:5" x14ac:dyDescent="0.45">
      <c r="B37" s="31">
        <f>IF('3_Data'!D37="",NA(),'3_Data'!B37)</f>
        <v>40513</v>
      </c>
      <c r="C37" s="33">
        <f>'2_Fix'!S37</f>
        <v>1769776.2</v>
      </c>
      <c r="D37" s="33">
        <f>'2_Fix'!W37</f>
        <v>14054005.733999999</v>
      </c>
      <c r="E37" s="54">
        <f t="shared" si="0"/>
        <v>12.5926816417791</v>
      </c>
    </row>
    <row r="38" spans="2:5" x14ac:dyDescent="0.45">
      <c r="B38" s="31">
        <f>IF('3_Data'!D38="",NA(),'3_Data'!B38)</f>
        <v>40603</v>
      </c>
      <c r="C38" s="33">
        <f>'2_Fix'!S38</f>
        <v>1821492.8</v>
      </c>
      <c r="D38" s="33">
        <f>'2_Fix'!W38</f>
        <v>13909575.189999999</v>
      </c>
      <c r="E38" s="54">
        <f t="shared" si="0"/>
        <v>13.095243924555829</v>
      </c>
    </row>
    <row r="39" spans="2:5" x14ac:dyDescent="0.45">
      <c r="B39" s="31">
        <f>IF('3_Data'!D39="",NA(),'3_Data'!B39)</f>
        <v>40695</v>
      </c>
      <c r="C39" s="33">
        <f>'2_Fix'!S39</f>
        <v>1871669.4</v>
      </c>
      <c r="D39" s="33">
        <f>'2_Fix'!W39</f>
        <v>14375875.986</v>
      </c>
      <c r="E39" s="54">
        <f t="shared" si="0"/>
        <v>13.019515484292798</v>
      </c>
    </row>
    <row r="40" spans="2:5" x14ac:dyDescent="0.45">
      <c r="B40" s="31">
        <f>IF('3_Data'!D40="",NA(),'3_Data'!B40)</f>
        <v>40787</v>
      </c>
      <c r="C40" s="33">
        <f>'2_Fix'!S40</f>
        <v>1970288.6</v>
      </c>
      <c r="D40" s="33">
        <f>'2_Fix'!W40</f>
        <v>14641733.039000001</v>
      </c>
      <c r="E40" s="54">
        <f t="shared" si="0"/>
        <v>13.456662505400841</v>
      </c>
    </row>
    <row r="41" spans="2:5" x14ac:dyDescent="0.45">
      <c r="B41" s="31">
        <f>IF('3_Data'!D41="",NA(),'3_Data'!B41)</f>
        <v>40878</v>
      </c>
      <c r="C41" s="33">
        <f>'2_Fix'!S41</f>
        <v>2067077.1</v>
      </c>
      <c r="D41" s="33">
        <f>'2_Fix'!W41</f>
        <v>15735121.673</v>
      </c>
      <c r="E41" s="54">
        <f t="shared" si="0"/>
        <v>13.136708714155743</v>
      </c>
    </row>
    <row r="42" spans="2:5" x14ac:dyDescent="0.45">
      <c r="B42" s="31">
        <f>IF('3_Data'!D42="",NA(),'3_Data'!B42)</f>
        <v>40969</v>
      </c>
      <c r="C42" s="33">
        <f>'2_Fix'!S42</f>
        <v>2092690</v>
      </c>
      <c r="D42" s="33">
        <f>'2_Fix'!W42</f>
        <v>15412889.546</v>
      </c>
      <c r="E42" s="54">
        <f t="shared" si="0"/>
        <v>13.577531933608785</v>
      </c>
    </row>
    <row r="43" spans="2:5" x14ac:dyDescent="0.45">
      <c r="B43" s="31">
        <f>IF('3_Data'!D43="",NA(),'3_Data'!B43)</f>
        <v>41061</v>
      </c>
      <c r="C43" s="33">
        <f>'2_Fix'!S43</f>
        <v>2171537.1</v>
      </c>
      <c r="D43" s="33">
        <f>'2_Fix'!W43</f>
        <v>15711133.685000001</v>
      </c>
      <c r="E43" s="54">
        <f t="shared" si="0"/>
        <v>13.821644850958442</v>
      </c>
    </row>
    <row r="44" spans="2:5" x14ac:dyDescent="0.45">
      <c r="B44" s="31">
        <f>IF('3_Data'!D44="",NA(),'3_Data'!B44)</f>
        <v>41153</v>
      </c>
      <c r="C44" s="33">
        <f>'2_Fix'!S44</f>
        <v>2229782.2999999998</v>
      </c>
      <c r="D44" s="33">
        <f>'2_Fix'!W44</f>
        <v>15770745.319</v>
      </c>
      <c r="E44" s="54">
        <f t="shared" si="0"/>
        <v>14.138724929592527</v>
      </c>
    </row>
    <row r="45" spans="2:5" x14ac:dyDescent="0.45">
      <c r="B45" s="31">
        <f>IF('3_Data'!D45="",NA(),'3_Data'!B45)</f>
        <v>41244</v>
      </c>
      <c r="C45" s="33">
        <f>'2_Fix'!S45</f>
        <v>2307306.4</v>
      </c>
      <c r="D45" s="33">
        <f>'2_Fix'!W45</f>
        <v>16376249.785</v>
      </c>
      <c r="E45" s="54">
        <f t="shared" si="0"/>
        <v>14.08934542579707</v>
      </c>
    </row>
    <row r="46" spans="2:5" x14ac:dyDescent="0.45">
      <c r="B46" s="31">
        <f>IF('3_Data'!D46="",NA(),'3_Data'!B46)</f>
        <v>41334</v>
      </c>
      <c r="C46" s="33">
        <f>'2_Fix'!S46</f>
        <v>2326059.7000000002</v>
      </c>
      <c r="D46" s="33">
        <f>'2_Fix'!W46</f>
        <v>15768219.947000001</v>
      </c>
      <c r="E46" s="54">
        <f t="shared" si="0"/>
        <v>14.751568076918836</v>
      </c>
    </row>
    <row r="47" spans="2:5" x14ac:dyDescent="0.45">
      <c r="B47" s="31">
        <f>IF('3_Data'!D47="",NA(),'3_Data'!B47)</f>
        <v>41426</v>
      </c>
      <c r="C47" s="33">
        <f>'2_Fix'!S47</f>
        <v>2380851.5</v>
      </c>
      <c r="D47" s="33">
        <f>'2_Fix'!W47</f>
        <v>16198357.061000001</v>
      </c>
      <c r="E47" s="54">
        <f t="shared" si="0"/>
        <v>14.698104820347865</v>
      </c>
    </row>
    <row r="48" spans="2:5" x14ac:dyDescent="0.45">
      <c r="B48" s="31">
        <f>IF('3_Data'!D48="",NA(),'3_Data'!B48)</f>
        <v>41518</v>
      </c>
      <c r="C48" s="33">
        <f>'2_Fix'!S48</f>
        <v>2439881</v>
      </c>
      <c r="D48" s="33">
        <f>'2_Fix'!W48</f>
        <v>16203580.434</v>
      </c>
      <c r="E48" s="54">
        <f t="shared" si="0"/>
        <v>15.0576658655046</v>
      </c>
    </row>
    <row r="49" spans="2:5" x14ac:dyDescent="0.45">
      <c r="B49" s="31">
        <f>IF('3_Data'!D49="",NA(),'3_Data'!B49)</f>
        <v>41609</v>
      </c>
      <c r="C49" s="33">
        <f>'2_Fix'!S49</f>
        <v>2534640.2999999998</v>
      </c>
      <c r="D49" s="33">
        <f>'2_Fix'!W49</f>
        <v>16938590.870000001</v>
      </c>
      <c r="E49" s="54">
        <f t="shared" si="0"/>
        <v>14.963702231506815</v>
      </c>
    </row>
    <row r="50" spans="2:5" x14ac:dyDescent="0.45">
      <c r="B50" s="31">
        <f>IF('3_Data'!D50="",NA(),'3_Data'!B50)</f>
        <v>41699</v>
      </c>
      <c r="C50" s="33">
        <f>'2_Fix'!S50</f>
        <v>2531027.2999999998</v>
      </c>
      <c r="D50" s="33">
        <f>'2_Fix'!W50</f>
        <v>16770208.298</v>
      </c>
      <c r="E50" s="54">
        <f t="shared" si="0"/>
        <v>15.092402282813911</v>
      </c>
    </row>
    <row r="51" spans="2:5" x14ac:dyDescent="0.45">
      <c r="B51" s="31">
        <f>IF('3_Data'!D51="",NA(),'3_Data'!B51)</f>
        <v>41791</v>
      </c>
      <c r="C51" s="33">
        <f>'2_Fix'!S51</f>
        <v>2597152.6</v>
      </c>
      <c r="D51" s="33">
        <f>'2_Fix'!W51</f>
        <v>17427718.945</v>
      </c>
      <c r="E51" s="54">
        <f t="shared" si="0"/>
        <v>14.902424168052821</v>
      </c>
    </row>
    <row r="52" spans="2:5" x14ac:dyDescent="0.45">
      <c r="B52" s="31">
        <f>IF('3_Data'!D52="",NA(),'3_Data'!B52)</f>
        <v>41883</v>
      </c>
      <c r="C52" s="33">
        <f>'2_Fix'!S52</f>
        <v>2637601.5</v>
      </c>
      <c r="D52" s="33">
        <f>'2_Fix'!W52</f>
        <v>17460952.999000002</v>
      </c>
      <c r="E52" s="54">
        <f t="shared" si="0"/>
        <v>15.105713302997017</v>
      </c>
    </row>
    <row r="53" spans="2:5" x14ac:dyDescent="0.45">
      <c r="B53" s="31">
        <f>IF('3_Data'!D53="",NA(),'3_Data'!B53)</f>
        <v>41974</v>
      </c>
      <c r="C53" s="33">
        <f>'2_Fix'!S53</f>
        <v>2740556.3</v>
      </c>
      <c r="D53" s="33">
        <f>'2_Fix'!W53</f>
        <v>18278342.186000001</v>
      </c>
      <c r="E53" s="54">
        <f t="shared" si="0"/>
        <v>14.993462055322961</v>
      </c>
    </row>
    <row r="54" spans="2:5" x14ac:dyDescent="0.45">
      <c r="B54" s="31">
        <f>IF('3_Data'!D54="",NA(),'3_Data'!B54)</f>
        <v>42064</v>
      </c>
      <c r="C54" s="33">
        <f>'2_Fix'!S54</f>
        <v>2789982</v>
      </c>
      <c r="D54" s="33">
        <f>'2_Fix'!W54</f>
        <v>17779839.989</v>
      </c>
      <c r="E54" s="54">
        <f t="shared" si="0"/>
        <v>15.691828507602438</v>
      </c>
    </row>
    <row r="55" spans="2:5" x14ac:dyDescent="0.45">
      <c r="B55" s="31">
        <f>IF('3_Data'!D55="",NA(),'3_Data'!B55)</f>
        <v>42156</v>
      </c>
      <c r="C55" s="33">
        <f>'2_Fix'!S55</f>
        <v>2866364.3</v>
      </c>
      <c r="D55" s="33">
        <f>'2_Fix'!W55</f>
        <v>18501748.405000001</v>
      </c>
      <c r="E55" s="54">
        <f t="shared" si="0"/>
        <v>15.492396919770998</v>
      </c>
    </row>
    <row r="56" spans="2:5" x14ac:dyDescent="0.45">
      <c r="B56" s="31">
        <f>IF('3_Data'!D56="",NA(),'3_Data'!B56)</f>
        <v>42248</v>
      </c>
      <c r="C56" s="33">
        <f>'2_Fix'!S56</f>
        <v>3002677.9</v>
      </c>
      <c r="D56" s="33">
        <f>'2_Fix'!W56</f>
        <v>18690045.006999999</v>
      </c>
      <c r="E56" s="54">
        <f t="shared" si="0"/>
        <v>16.065653661483449</v>
      </c>
    </row>
    <row r="57" spans="2:5" x14ac:dyDescent="0.45">
      <c r="B57" s="31">
        <f>IF('3_Data'!D57="",NA(),'3_Data'!B57)</f>
        <v>42339</v>
      </c>
      <c r="C57" s="33">
        <f>'2_Fix'!S57</f>
        <v>3141392.1</v>
      </c>
      <c r="D57" s="33">
        <f>'2_Fix'!W57</f>
        <v>19316804.259</v>
      </c>
      <c r="E57" s="54">
        <f t="shared" si="0"/>
        <v>16.262483472318547</v>
      </c>
    </row>
    <row r="58" spans="2:5" x14ac:dyDescent="0.45">
      <c r="B58" s="31">
        <f>IF('3_Data'!D58="",NA(),'3_Data'!B58)</f>
        <v>42430</v>
      </c>
      <c r="C58" s="33">
        <f>'2_Fix'!S58</f>
        <v>3191988.4</v>
      </c>
      <c r="D58" s="33">
        <f>'2_Fix'!W58</f>
        <v>18972753.864999998</v>
      </c>
      <c r="E58" s="54">
        <f t="shared" si="0"/>
        <v>16.824064775796323</v>
      </c>
    </row>
    <row r="59" spans="2:5" x14ac:dyDescent="0.45">
      <c r="B59" s="31">
        <f>IF('3_Data'!D59="",NA(),'3_Data'!B59)</f>
        <v>42522</v>
      </c>
      <c r="C59" s="33">
        <f>'2_Fix'!S59</f>
        <v>3329950.4</v>
      </c>
      <c r="D59" s="33">
        <f>'2_Fix'!W59</f>
        <v>19984656.627999999</v>
      </c>
      <c r="E59" s="54">
        <f t="shared" si="0"/>
        <v>16.662534973628169</v>
      </c>
    </row>
    <row r="60" spans="2:5" x14ac:dyDescent="0.45">
      <c r="B60" s="31">
        <f>IF('3_Data'!D60="",NA(),'3_Data'!B60)</f>
        <v>42614</v>
      </c>
      <c r="C60" s="33">
        <f>'2_Fix'!S60</f>
        <v>3471008.8</v>
      </c>
      <c r="D60" s="33">
        <f>'2_Fix'!W60</f>
        <v>20162872.829</v>
      </c>
      <c r="E60" s="54">
        <f t="shared" si="0"/>
        <v>17.214852414323083</v>
      </c>
    </row>
    <row r="61" spans="2:5" x14ac:dyDescent="0.45">
      <c r="B61" s="31">
        <f>IF('3_Data'!D61="",NA(),'3_Data'!B61)</f>
        <v>42705</v>
      </c>
      <c r="C61" s="33">
        <f>'2_Fix'!S61</f>
        <v>3612212.9</v>
      </c>
      <c r="D61" s="33">
        <f>'2_Fix'!W61</f>
        <v>21395946.160999998</v>
      </c>
      <c r="E61" s="54">
        <f t="shared" si="0"/>
        <v>16.882697651316082</v>
      </c>
    </row>
    <row r="62" spans="2:5" x14ac:dyDescent="0.45">
      <c r="B62" s="31">
        <f>IF('3_Data'!D62="",NA(),'3_Data'!B62)</f>
        <v>42795</v>
      </c>
      <c r="C62" s="33">
        <f>'2_Fix'!S62</f>
        <v>3670570.5</v>
      </c>
      <c r="D62" s="33">
        <f>'2_Fix'!W62</f>
        <v>21324976.881000001</v>
      </c>
      <c r="E62" s="54">
        <f t="shared" si="0"/>
        <v>17.212541521066701</v>
      </c>
    </row>
    <row r="63" spans="2:5" x14ac:dyDescent="0.45">
      <c r="B63" s="31">
        <f>IF('3_Data'!D63="",NA(),'3_Data'!B63)</f>
        <v>42887</v>
      </c>
      <c r="C63" s="33">
        <f>'2_Fix'!S63</f>
        <v>3787249.4</v>
      </c>
      <c r="D63" s="33">
        <f>'2_Fix'!W63</f>
        <v>21810373.230999999</v>
      </c>
      <c r="E63" s="54">
        <f t="shared" si="0"/>
        <v>17.364441038620207</v>
      </c>
    </row>
    <row r="64" spans="2:5" x14ac:dyDescent="0.45">
      <c r="B64" s="31">
        <f>IF('3_Data'!D64="",NA(),'3_Data'!B64)</f>
        <v>42979</v>
      </c>
      <c r="C64" s="33">
        <f>'2_Fix'!S64</f>
        <v>3893051.1</v>
      </c>
      <c r="D64" s="33">
        <f>'2_Fix'!W64</f>
        <v>21725326.473999999</v>
      </c>
      <c r="E64" s="54">
        <f t="shared" si="0"/>
        <v>17.919413568578811</v>
      </c>
    </row>
    <row r="65" spans="2:5" x14ac:dyDescent="0.45">
      <c r="B65" s="31">
        <f>IF('3_Data'!D65="",NA(),'3_Data'!B65)</f>
        <v>43070</v>
      </c>
      <c r="C65" s="33">
        <f>'2_Fix'!S65</f>
        <v>4048514.3</v>
      </c>
      <c r="D65" s="33">
        <f>'2_Fix'!W65</f>
        <v>22875993.701000001</v>
      </c>
      <c r="E65" s="54">
        <f t="shared" si="0"/>
        <v>17.697654374782516</v>
      </c>
    </row>
    <row r="66" spans="2:5" x14ac:dyDescent="0.45">
      <c r="B66" s="31">
        <f>IF('3_Data'!D66="",NA(),'3_Data'!B66)</f>
        <v>43160</v>
      </c>
      <c r="C66" s="33">
        <f>'2_Fix'!S66</f>
        <v>4076686.5</v>
      </c>
      <c r="D66" s="33">
        <f>'2_Fix'!W66</f>
        <v>22667668.783</v>
      </c>
      <c r="E66" s="54">
        <f t="shared" si="0"/>
        <v>17.98458650082879</v>
      </c>
    </row>
    <row r="67" spans="2:5" x14ac:dyDescent="0.45">
      <c r="B67" s="31">
        <f>IF('3_Data'!D67="",NA(),'3_Data'!B67)</f>
        <v>43252</v>
      </c>
      <c r="C67" s="33">
        <f>'2_Fix'!S67</f>
        <v>4273337.5</v>
      </c>
      <c r="D67" s="33">
        <f>'2_Fix'!W67</f>
        <v>23643973.513999999</v>
      </c>
      <c r="E67" s="54">
        <f t="shared" si="0"/>
        <v>18.073685869550161</v>
      </c>
    </row>
    <row r="68" spans="2:5" x14ac:dyDescent="0.45">
      <c r="B68" s="31">
        <f>IF('3_Data'!D68="",NA(),'3_Data'!B68)</f>
        <v>43344</v>
      </c>
      <c r="C68" s="33">
        <f>'2_Fix'!S68</f>
        <v>4328993.7</v>
      </c>
      <c r="D68" s="33">
        <f>'2_Fix'!W68</f>
        <v>23390677.647</v>
      </c>
      <c r="E68" s="54">
        <f t="shared" si="0"/>
        <v>18.507346239946241</v>
      </c>
    </row>
    <row r="69" spans="2:5" x14ac:dyDescent="0.45">
      <c r="B69" s="31">
        <f>IF('3_Data'!D69="",NA(),'3_Data'!B69)</f>
        <v>43435</v>
      </c>
      <c r="C69" s="33">
        <f>'2_Fix'!S69</f>
        <v>4453621.8</v>
      </c>
      <c r="D69" s="33">
        <f>'2_Fix'!W69</f>
        <v>24390668.664999999</v>
      </c>
      <c r="E69" s="54">
        <f t="shared" si="0"/>
        <v>18.259531385422147</v>
      </c>
    </row>
    <row r="70" spans="2:5" x14ac:dyDescent="0.45">
      <c r="B70" s="31">
        <f>IF('3_Data'!D70="",NA(),'3_Data'!B70)</f>
        <v>43525</v>
      </c>
      <c r="C70" s="33">
        <f>'2_Fix'!S70</f>
        <v>4535136.0999999996</v>
      </c>
      <c r="D70" s="33">
        <f>'2_Fix'!W70</f>
        <v>24092492.699999999</v>
      </c>
      <c r="E70" s="54">
        <f t="shared" si="0"/>
        <v>18.823855864445274</v>
      </c>
    </row>
    <row r="71" spans="2:5" x14ac:dyDescent="0.45">
      <c r="B71" s="31">
        <f>IF('3_Data'!D71="",NA(),'3_Data'!B71)</f>
        <v>43617</v>
      </c>
      <c r="C71" s="33">
        <f>'2_Fix'!S71</f>
        <v>4634484.5999999996</v>
      </c>
      <c r="D71" s="33">
        <f>'2_Fix'!W71</f>
        <v>24513149.028999999</v>
      </c>
      <c r="E71" s="54">
        <f t="shared" si="0"/>
        <v>18.906116853926953</v>
      </c>
    </row>
    <row r="72" spans="2:5" x14ac:dyDescent="0.45">
      <c r="B72" s="31">
        <f>IF('3_Data'!D72="",NA(),'3_Data'!B72)</f>
        <v>43709</v>
      </c>
      <c r="C72" s="33">
        <f>'2_Fix'!S72</f>
        <v>4663167.7</v>
      </c>
      <c r="D72" s="33">
        <f>'2_Fix'!W72</f>
        <v>24272254.188999999</v>
      </c>
      <c r="E72" s="54">
        <f t="shared" ref="E72:E135" si="1">IF(ISERROR((C72/D72)*100)=TRUE,"",(C72/D72)*100)</f>
        <v>19.211926769097996</v>
      </c>
    </row>
    <row r="73" spans="2:5" x14ac:dyDescent="0.45">
      <c r="B73" s="31">
        <f>IF('3_Data'!D73="",NA(),'3_Data'!B73)</f>
        <v>43800</v>
      </c>
      <c r="C73" s="33">
        <f>'2_Fix'!S73</f>
        <v>4672518.7</v>
      </c>
      <c r="D73" s="33">
        <f>'2_Fix'!W73</f>
        <v>24894161.230999999</v>
      </c>
      <c r="E73" s="54">
        <f t="shared" si="1"/>
        <v>18.769536585877994</v>
      </c>
    </row>
    <row r="74" spans="2:5" x14ac:dyDescent="0.45">
      <c r="B74" s="31">
        <f>IF('3_Data'!D74="",NA(),'3_Data'!B74)</f>
        <v>43891</v>
      </c>
      <c r="C74" s="33">
        <f>'2_Fix'!S74</f>
        <v>5009360.8</v>
      </c>
      <c r="D74" s="33">
        <f>'2_Fix'!W74</f>
        <v>24490709.135000002</v>
      </c>
      <c r="E74" s="54">
        <f t="shared" si="1"/>
        <v>20.454127205492203</v>
      </c>
    </row>
    <row r="75" spans="2:5" x14ac:dyDescent="0.45">
      <c r="B75" s="31">
        <f>IF('3_Data'!D75="",NA(),'3_Data'!B75)</f>
        <v>43983</v>
      </c>
      <c r="C75" s="33">
        <f>'2_Fix'!S75</f>
        <v>4931668</v>
      </c>
      <c r="D75" s="33">
        <f>'2_Fix'!W75</f>
        <v>20045950.291999999</v>
      </c>
      <c r="E75" s="54">
        <f t="shared" si="1"/>
        <v>24.601816966333324</v>
      </c>
    </row>
    <row r="76" spans="2:5" x14ac:dyDescent="0.45">
      <c r="B76" s="31">
        <f>IF('3_Data'!D76="",NA(),'3_Data'!B76)</f>
        <v>44075</v>
      </c>
      <c r="C76" s="33">
        <f>'2_Fix'!S76</f>
        <v>4772050.3</v>
      </c>
      <c r="D76" s="33">
        <f>'2_Fix'!W76</f>
        <v>23089846.572000001</v>
      </c>
      <c r="E76" s="54">
        <f t="shared" si="1"/>
        <v>20.667310564925305</v>
      </c>
    </row>
    <row r="77" spans="2:5" x14ac:dyDescent="0.45">
      <c r="B77" s="31">
        <f>IF('3_Data'!D77="",NA(),'3_Data'!B77)</f>
        <v>44166</v>
      </c>
      <c r="C77" s="33">
        <f>'2_Fix'!S77</f>
        <v>4599995.9000000004</v>
      </c>
      <c r="D77" s="33">
        <f>'2_Fix'!W77</f>
        <v>24861588.057999998</v>
      </c>
      <c r="E77" s="54">
        <f t="shared" si="1"/>
        <v>18.50242184557397</v>
      </c>
    </row>
    <row r="78" spans="2:5" x14ac:dyDescent="0.45">
      <c r="B78" s="31" t="e">
        <f>IF('3_Data'!D78="",NA(),'3_Data'!B78)</f>
        <v>#N/A</v>
      </c>
      <c r="C78" s="33">
        <f>'2_Fix'!S78</f>
        <v>4586448.5</v>
      </c>
      <c r="D78" s="33" t="str">
        <f>'2_Fix'!W78</f>
        <v/>
      </c>
      <c r="E78" s="54" t="str">
        <f t="shared" si="1"/>
        <v/>
      </c>
    </row>
    <row r="79" spans="2:5" x14ac:dyDescent="0.45">
      <c r="B79" s="31" t="e">
        <f>IF('3_Data'!D79="",NA(),'3_Data'!B79)</f>
        <v>#N/A</v>
      </c>
      <c r="C79" s="33" t="str">
        <f>'2_Fix'!S79</f>
        <v/>
      </c>
      <c r="D79" s="33" t="str">
        <f>'2_Fix'!W79</f>
        <v/>
      </c>
      <c r="E79" s="54" t="str">
        <f t="shared" si="1"/>
        <v/>
      </c>
    </row>
    <row r="80" spans="2:5" x14ac:dyDescent="0.45">
      <c r="B80" s="31" t="e">
        <f>IF('3_Data'!D80="",NA(),'3_Data'!B80)</f>
        <v>#N/A</v>
      </c>
      <c r="C80" s="33" t="str">
        <f>'2_Fix'!S80</f>
        <v/>
      </c>
      <c r="D80" s="33" t="str">
        <f>'2_Fix'!W80</f>
        <v/>
      </c>
      <c r="E80" s="54" t="str">
        <f t="shared" si="1"/>
        <v/>
      </c>
    </row>
    <row r="81" spans="2:5" x14ac:dyDescent="0.45">
      <c r="B81" s="31" t="e">
        <f>IF('3_Data'!D81="",NA(),'3_Data'!B81)</f>
        <v>#N/A</v>
      </c>
      <c r="C81" s="33" t="str">
        <f>'2_Fix'!S81</f>
        <v/>
      </c>
      <c r="D81" s="33" t="str">
        <f>'2_Fix'!W81</f>
        <v/>
      </c>
      <c r="E81" s="54" t="str">
        <f t="shared" si="1"/>
        <v/>
      </c>
    </row>
    <row r="82" spans="2:5" x14ac:dyDescent="0.45">
      <c r="B82" s="31" t="e">
        <f>IF('3_Data'!D82="",NA(),'3_Data'!B82)</f>
        <v>#N/A</v>
      </c>
      <c r="C82" s="33" t="str">
        <f>'2_Fix'!S82</f>
        <v/>
      </c>
      <c r="D82" s="33" t="str">
        <f>'2_Fix'!W82</f>
        <v/>
      </c>
      <c r="E82" s="54" t="str">
        <f t="shared" si="1"/>
        <v/>
      </c>
    </row>
    <row r="83" spans="2:5" x14ac:dyDescent="0.45">
      <c r="B83" s="31" t="e">
        <f>IF('3_Data'!D83="",NA(),'3_Data'!B83)</f>
        <v>#N/A</v>
      </c>
      <c r="C83" s="33" t="str">
        <f>'2_Fix'!S83</f>
        <v/>
      </c>
      <c r="D83" s="33" t="str">
        <f>'2_Fix'!W83</f>
        <v/>
      </c>
      <c r="E83" s="54" t="str">
        <f t="shared" si="1"/>
        <v/>
      </c>
    </row>
    <row r="84" spans="2:5" x14ac:dyDescent="0.45">
      <c r="B84" s="31" t="e">
        <f>IF('3_Data'!D84="",NA(),'3_Data'!B84)</f>
        <v>#N/A</v>
      </c>
      <c r="C84" s="33" t="str">
        <f>'2_Fix'!S84</f>
        <v/>
      </c>
      <c r="D84" s="33" t="str">
        <f>'2_Fix'!W84</f>
        <v/>
      </c>
      <c r="E84" s="54" t="str">
        <f t="shared" si="1"/>
        <v/>
      </c>
    </row>
    <row r="85" spans="2:5" x14ac:dyDescent="0.45">
      <c r="B85" s="31" t="e">
        <f>IF('3_Data'!D85="",NA(),'3_Data'!B85)</f>
        <v>#N/A</v>
      </c>
      <c r="C85" s="33" t="str">
        <f>'2_Fix'!S85</f>
        <v/>
      </c>
      <c r="D85" s="33" t="str">
        <f>'2_Fix'!W85</f>
        <v/>
      </c>
      <c r="E85" s="54" t="str">
        <f t="shared" si="1"/>
        <v/>
      </c>
    </row>
    <row r="86" spans="2:5" x14ac:dyDescent="0.45">
      <c r="B86" s="31" t="e">
        <f>IF('3_Data'!D86="",NA(),'3_Data'!B86)</f>
        <v>#N/A</v>
      </c>
      <c r="C86" s="33" t="str">
        <f>'2_Fix'!S86</f>
        <v/>
      </c>
      <c r="D86" s="33" t="str">
        <f>'2_Fix'!W86</f>
        <v/>
      </c>
      <c r="E86" s="54" t="str">
        <f t="shared" si="1"/>
        <v/>
      </c>
    </row>
    <row r="87" spans="2:5" x14ac:dyDescent="0.45">
      <c r="B87" s="31" t="e">
        <f>IF('3_Data'!D87="",NA(),'3_Data'!B87)</f>
        <v>#N/A</v>
      </c>
      <c r="C87" s="33" t="str">
        <f>'2_Fix'!S87</f>
        <v/>
      </c>
      <c r="D87" s="33" t="str">
        <f>'2_Fix'!W87</f>
        <v/>
      </c>
      <c r="E87" s="54" t="str">
        <f t="shared" si="1"/>
        <v/>
      </c>
    </row>
    <row r="88" spans="2:5" x14ac:dyDescent="0.45">
      <c r="B88" s="31" t="e">
        <f>IF('3_Data'!D88="",NA(),'3_Data'!B88)</f>
        <v>#N/A</v>
      </c>
      <c r="C88" s="33" t="str">
        <f>'2_Fix'!S88</f>
        <v/>
      </c>
      <c r="D88" s="33" t="str">
        <f>'2_Fix'!W88</f>
        <v/>
      </c>
      <c r="E88" s="54" t="str">
        <f t="shared" si="1"/>
        <v/>
      </c>
    </row>
    <row r="89" spans="2:5" x14ac:dyDescent="0.45">
      <c r="B89" s="31" t="e">
        <f>IF('3_Data'!D89="",NA(),'3_Data'!B89)</f>
        <v>#N/A</v>
      </c>
      <c r="C89" s="33" t="str">
        <f>'2_Fix'!S89</f>
        <v/>
      </c>
      <c r="D89" s="33" t="str">
        <f>'2_Fix'!W89</f>
        <v/>
      </c>
      <c r="E89" s="54" t="str">
        <f t="shared" si="1"/>
        <v/>
      </c>
    </row>
    <row r="90" spans="2:5" x14ac:dyDescent="0.45">
      <c r="B90" s="31" t="e">
        <f>IF('3_Data'!D90="",NA(),'3_Data'!B90)</f>
        <v>#N/A</v>
      </c>
      <c r="C90" s="33" t="str">
        <f>'2_Fix'!S90</f>
        <v/>
      </c>
      <c r="D90" s="33" t="str">
        <f>'2_Fix'!W90</f>
        <v/>
      </c>
      <c r="E90" s="54" t="str">
        <f t="shared" si="1"/>
        <v/>
      </c>
    </row>
    <row r="91" spans="2:5" x14ac:dyDescent="0.45">
      <c r="B91" s="31" t="e">
        <f>IF('3_Data'!D91="",NA(),'3_Data'!B91)</f>
        <v>#N/A</v>
      </c>
      <c r="C91" s="33" t="str">
        <f>'2_Fix'!S91</f>
        <v/>
      </c>
      <c r="D91" s="33" t="str">
        <f>'2_Fix'!W91</f>
        <v/>
      </c>
      <c r="E91" s="54" t="str">
        <f t="shared" si="1"/>
        <v/>
      </c>
    </row>
    <row r="92" spans="2:5" x14ac:dyDescent="0.45">
      <c r="B92" s="31" t="e">
        <f>IF('3_Data'!D92="",NA(),'3_Data'!B92)</f>
        <v>#N/A</v>
      </c>
      <c r="C92" s="33" t="str">
        <f>'2_Fix'!S92</f>
        <v/>
      </c>
      <c r="D92" s="33" t="str">
        <f>'2_Fix'!W92</f>
        <v/>
      </c>
      <c r="E92" s="54" t="str">
        <f t="shared" si="1"/>
        <v/>
      </c>
    </row>
    <row r="93" spans="2:5" x14ac:dyDescent="0.45">
      <c r="B93" s="31" t="e">
        <f>IF('3_Data'!D93="",NA(),'3_Data'!B93)</f>
        <v>#N/A</v>
      </c>
      <c r="C93" s="33" t="str">
        <f>'2_Fix'!S93</f>
        <v/>
      </c>
      <c r="D93" s="33" t="str">
        <f>'2_Fix'!W93</f>
        <v/>
      </c>
      <c r="E93" s="54" t="str">
        <f t="shared" si="1"/>
        <v/>
      </c>
    </row>
    <row r="94" spans="2:5" x14ac:dyDescent="0.45">
      <c r="B94" s="31" t="e">
        <f>IF('3_Data'!D94="",NA(),'3_Data'!B94)</f>
        <v>#N/A</v>
      </c>
      <c r="C94" s="33" t="str">
        <f>'2_Fix'!S94</f>
        <v/>
      </c>
      <c r="D94" s="33" t="str">
        <f>'2_Fix'!W94</f>
        <v/>
      </c>
      <c r="E94" s="54" t="str">
        <f t="shared" si="1"/>
        <v/>
      </c>
    </row>
    <row r="95" spans="2:5" x14ac:dyDescent="0.45">
      <c r="B95" s="31" t="e">
        <f>IF('3_Data'!D95="",NA(),'3_Data'!B95)</f>
        <v>#N/A</v>
      </c>
      <c r="C95" s="33" t="str">
        <f>'2_Fix'!S95</f>
        <v/>
      </c>
      <c r="D95" s="33" t="str">
        <f>'2_Fix'!W95</f>
        <v/>
      </c>
      <c r="E95" s="54" t="str">
        <f t="shared" si="1"/>
        <v/>
      </c>
    </row>
    <row r="96" spans="2:5" x14ac:dyDescent="0.45">
      <c r="B96" s="31" t="e">
        <f>IF('3_Data'!D96="",NA(),'3_Data'!B96)</f>
        <v>#N/A</v>
      </c>
      <c r="C96" s="33" t="str">
        <f>'2_Fix'!S96</f>
        <v/>
      </c>
      <c r="D96" s="33" t="str">
        <f>'2_Fix'!W96</f>
        <v/>
      </c>
      <c r="E96" s="54" t="str">
        <f t="shared" si="1"/>
        <v/>
      </c>
    </row>
    <row r="97" spans="2:5" x14ac:dyDescent="0.45">
      <c r="B97" s="31" t="e">
        <f>IF('3_Data'!D97="",NA(),'3_Data'!B97)</f>
        <v>#N/A</v>
      </c>
      <c r="C97" s="33" t="str">
        <f>'2_Fix'!S97</f>
        <v/>
      </c>
      <c r="D97" s="33" t="str">
        <f>'2_Fix'!W97</f>
        <v/>
      </c>
      <c r="E97" s="54" t="str">
        <f t="shared" si="1"/>
        <v/>
      </c>
    </row>
    <row r="98" spans="2:5" x14ac:dyDescent="0.45">
      <c r="B98" s="31" t="e">
        <f>IF('3_Data'!D98="",NA(),'3_Data'!B98)</f>
        <v>#N/A</v>
      </c>
      <c r="C98" s="33" t="str">
        <f>'2_Fix'!S98</f>
        <v/>
      </c>
      <c r="D98" s="33" t="str">
        <f>'2_Fix'!W98</f>
        <v/>
      </c>
      <c r="E98" s="54" t="str">
        <f t="shared" si="1"/>
        <v/>
      </c>
    </row>
    <row r="99" spans="2:5" x14ac:dyDescent="0.45">
      <c r="B99" s="31" t="e">
        <f>IF('3_Data'!D99="",NA(),'3_Data'!B99)</f>
        <v>#N/A</v>
      </c>
      <c r="C99" s="33" t="str">
        <f>'2_Fix'!S99</f>
        <v/>
      </c>
      <c r="D99" s="33" t="str">
        <f>'2_Fix'!W99</f>
        <v/>
      </c>
      <c r="E99" s="54" t="str">
        <f t="shared" si="1"/>
        <v/>
      </c>
    </row>
    <row r="100" spans="2:5" x14ac:dyDescent="0.45">
      <c r="B100" s="31" t="e">
        <f>IF('3_Data'!D100="",NA(),'3_Data'!B100)</f>
        <v>#N/A</v>
      </c>
      <c r="C100" s="33" t="str">
        <f>'2_Fix'!S100</f>
        <v/>
      </c>
      <c r="D100" s="33" t="str">
        <f>'2_Fix'!W100</f>
        <v/>
      </c>
      <c r="E100" s="54" t="str">
        <f t="shared" si="1"/>
        <v/>
      </c>
    </row>
    <row r="101" spans="2:5" x14ac:dyDescent="0.45">
      <c r="B101" s="31" t="e">
        <f>IF('3_Data'!D101="",NA(),'3_Data'!B101)</f>
        <v>#N/A</v>
      </c>
      <c r="C101" s="33" t="str">
        <f>'2_Fix'!S101</f>
        <v/>
      </c>
      <c r="D101" s="33" t="str">
        <f>'2_Fix'!W101</f>
        <v/>
      </c>
      <c r="E101" s="54" t="str">
        <f t="shared" si="1"/>
        <v/>
      </c>
    </row>
    <row r="102" spans="2:5" x14ac:dyDescent="0.45">
      <c r="B102" s="31" t="e">
        <f>IF('3_Data'!D102="",NA(),'3_Data'!B102)</f>
        <v>#N/A</v>
      </c>
      <c r="C102" s="33" t="str">
        <f>'2_Fix'!S102</f>
        <v/>
      </c>
      <c r="D102" s="33" t="str">
        <f>'2_Fix'!W102</f>
        <v/>
      </c>
      <c r="E102" s="54" t="str">
        <f t="shared" si="1"/>
        <v/>
      </c>
    </row>
    <row r="103" spans="2:5" x14ac:dyDescent="0.45">
      <c r="B103" s="31" t="e">
        <f>IF('3_Data'!D103="",NA(),'3_Data'!B103)</f>
        <v>#N/A</v>
      </c>
      <c r="C103" s="33" t="str">
        <f>'2_Fix'!S103</f>
        <v/>
      </c>
      <c r="D103" s="33" t="str">
        <f>'2_Fix'!W103</f>
        <v/>
      </c>
      <c r="E103" s="54" t="str">
        <f t="shared" si="1"/>
        <v/>
      </c>
    </row>
    <row r="104" spans="2:5" x14ac:dyDescent="0.45">
      <c r="B104" s="31" t="e">
        <f>IF('3_Data'!D104="",NA(),'3_Data'!B104)</f>
        <v>#N/A</v>
      </c>
      <c r="C104" s="33" t="str">
        <f>'2_Fix'!S104</f>
        <v/>
      </c>
      <c r="D104" s="33" t="str">
        <f>'2_Fix'!W104</f>
        <v/>
      </c>
      <c r="E104" s="54" t="str">
        <f t="shared" si="1"/>
        <v/>
      </c>
    </row>
    <row r="105" spans="2:5" x14ac:dyDescent="0.45">
      <c r="B105" s="31" t="e">
        <f>IF('3_Data'!D105="",NA(),'3_Data'!B105)</f>
        <v>#N/A</v>
      </c>
      <c r="C105" s="33" t="str">
        <f>'2_Fix'!S105</f>
        <v/>
      </c>
      <c r="D105" s="33" t="str">
        <f>'2_Fix'!W105</f>
        <v/>
      </c>
      <c r="E105" s="54" t="str">
        <f t="shared" si="1"/>
        <v/>
      </c>
    </row>
    <row r="106" spans="2:5" x14ac:dyDescent="0.45">
      <c r="B106" s="31" t="e">
        <f>IF('3_Data'!D106="",NA(),'3_Data'!B106)</f>
        <v>#N/A</v>
      </c>
      <c r="C106" s="33" t="str">
        <f>'2_Fix'!S106</f>
        <v/>
      </c>
      <c r="D106" s="33" t="str">
        <f>'2_Fix'!W106</f>
        <v/>
      </c>
      <c r="E106" s="54" t="str">
        <f t="shared" si="1"/>
        <v/>
      </c>
    </row>
    <row r="107" spans="2:5" x14ac:dyDescent="0.45">
      <c r="B107" s="31" t="e">
        <f>IF('3_Data'!D107="",NA(),'3_Data'!B107)</f>
        <v>#N/A</v>
      </c>
      <c r="C107" s="33" t="str">
        <f>'2_Fix'!S107</f>
        <v/>
      </c>
      <c r="D107" s="33" t="str">
        <f>'2_Fix'!W107</f>
        <v/>
      </c>
      <c r="E107" s="54" t="str">
        <f t="shared" si="1"/>
        <v/>
      </c>
    </row>
    <row r="108" spans="2:5" x14ac:dyDescent="0.45">
      <c r="B108" s="31" t="e">
        <f>IF('3_Data'!D108="",NA(),'3_Data'!B108)</f>
        <v>#N/A</v>
      </c>
      <c r="C108" s="33" t="str">
        <f>'2_Fix'!S108</f>
        <v/>
      </c>
      <c r="D108" s="33" t="str">
        <f>'2_Fix'!W108</f>
        <v/>
      </c>
      <c r="E108" s="54" t="str">
        <f t="shared" si="1"/>
        <v/>
      </c>
    </row>
    <row r="109" spans="2:5" x14ac:dyDescent="0.45">
      <c r="B109" s="31" t="e">
        <f>IF('3_Data'!D109="",NA(),'3_Data'!B109)</f>
        <v>#N/A</v>
      </c>
      <c r="C109" s="33" t="str">
        <f>'2_Fix'!S109</f>
        <v/>
      </c>
      <c r="D109" s="33" t="str">
        <f>'2_Fix'!W109</f>
        <v/>
      </c>
      <c r="E109" s="54" t="str">
        <f t="shared" si="1"/>
        <v/>
      </c>
    </row>
    <row r="110" spans="2:5" x14ac:dyDescent="0.45">
      <c r="B110" s="31" t="e">
        <f>IF('3_Data'!D110="",NA(),'3_Data'!B110)</f>
        <v>#N/A</v>
      </c>
      <c r="C110" s="33" t="str">
        <f>'2_Fix'!S110</f>
        <v/>
      </c>
      <c r="D110" s="33" t="str">
        <f>'2_Fix'!W110</f>
        <v/>
      </c>
      <c r="E110" s="54" t="str">
        <f t="shared" si="1"/>
        <v/>
      </c>
    </row>
    <row r="111" spans="2:5" x14ac:dyDescent="0.45">
      <c r="B111" s="31" t="e">
        <f>IF('3_Data'!D111="",NA(),'3_Data'!B111)</f>
        <v>#N/A</v>
      </c>
      <c r="C111" s="33" t="str">
        <f>'2_Fix'!S111</f>
        <v/>
      </c>
      <c r="D111" s="33" t="str">
        <f>'2_Fix'!W111</f>
        <v/>
      </c>
      <c r="E111" s="54" t="str">
        <f t="shared" si="1"/>
        <v/>
      </c>
    </row>
    <row r="112" spans="2:5" x14ac:dyDescent="0.45">
      <c r="B112" s="31" t="e">
        <f>IF('3_Data'!D112="",NA(),'3_Data'!B112)</f>
        <v>#N/A</v>
      </c>
      <c r="C112" s="33" t="str">
        <f>'2_Fix'!S112</f>
        <v/>
      </c>
      <c r="D112" s="33" t="str">
        <f>'2_Fix'!W112</f>
        <v/>
      </c>
      <c r="E112" s="54" t="str">
        <f t="shared" si="1"/>
        <v/>
      </c>
    </row>
    <row r="113" spans="2:5" x14ac:dyDescent="0.45">
      <c r="B113" s="31" t="e">
        <f>IF('3_Data'!D113="",NA(),'3_Data'!B113)</f>
        <v>#N/A</v>
      </c>
      <c r="C113" s="33" t="str">
        <f>'2_Fix'!S113</f>
        <v/>
      </c>
      <c r="D113" s="33" t="str">
        <f>'2_Fix'!W113</f>
        <v/>
      </c>
      <c r="E113" s="54" t="str">
        <f t="shared" si="1"/>
        <v/>
      </c>
    </row>
    <row r="114" spans="2:5" x14ac:dyDescent="0.45">
      <c r="B114" s="31" t="e">
        <f>IF('3_Data'!D114="",NA(),'3_Data'!B114)</f>
        <v>#N/A</v>
      </c>
      <c r="C114" s="33" t="str">
        <f>'2_Fix'!S114</f>
        <v/>
      </c>
      <c r="D114" s="33" t="str">
        <f>'2_Fix'!W114</f>
        <v/>
      </c>
      <c r="E114" s="54" t="str">
        <f t="shared" si="1"/>
        <v/>
      </c>
    </row>
    <row r="115" spans="2:5" x14ac:dyDescent="0.45">
      <c r="B115" s="31" t="e">
        <f>IF('3_Data'!D115="",NA(),'3_Data'!B115)</f>
        <v>#N/A</v>
      </c>
      <c r="C115" s="33" t="str">
        <f>'2_Fix'!S115</f>
        <v/>
      </c>
      <c r="D115" s="33" t="str">
        <f>'2_Fix'!W115</f>
        <v/>
      </c>
      <c r="E115" s="54" t="str">
        <f t="shared" si="1"/>
        <v/>
      </c>
    </row>
    <row r="116" spans="2:5" x14ac:dyDescent="0.45">
      <c r="B116" s="31" t="e">
        <f>IF('3_Data'!D116="",NA(),'3_Data'!B116)</f>
        <v>#N/A</v>
      </c>
      <c r="C116" s="33" t="str">
        <f>'2_Fix'!S116</f>
        <v/>
      </c>
      <c r="D116" s="33" t="str">
        <f>'2_Fix'!W116</f>
        <v/>
      </c>
      <c r="E116" s="54" t="str">
        <f t="shared" si="1"/>
        <v/>
      </c>
    </row>
    <row r="117" spans="2:5" x14ac:dyDescent="0.45">
      <c r="B117" s="31" t="e">
        <f>IF('3_Data'!D117="",NA(),'3_Data'!B117)</f>
        <v>#N/A</v>
      </c>
      <c r="C117" s="33" t="str">
        <f>'2_Fix'!S117</f>
        <v/>
      </c>
      <c r="D117" s="33" t="str">
        <f>'2_Fix'!W117</f>
        <v/>
      </c>
      <c r="E117" s="54" t="str">
        <f t="shared" si="1"/>
        <v/>
      </c>
    </row>
    <row r="118" spans="2:5" x14ac:dyDescent="0.45">
      <c r="B118" s="31" t="e">
        <f>IF('3_Data'!D118="",NA(),'3_Data'!B118)</f>
        <v>#N/A</v>
      </c>
      <c r="C118" s="33" t="str">
        <f>'2_Fix'!S118</f>
        <v/>
      </c>
      <c r="D118" s="33" t="str">
        <f>'2_Fix'!W118</f>
        <v/>
      </c>
      <c r="E118" s="54" t="str">
        <f t="shared" si="1"/>
        <v/>
      </c>
    </row>
    <row r="119" spans="2:5" x14ac:dyDescent="0.45">
      <c r="B119" s="31" t="e">
        <f>IF('3_Data'!D119="",NA(),'3_Data'!B119)</f>
        <v>#N/A</v>
      </c>
      <c r="C119" s="33" t="str">
        <f>'2_Fix'!S119</f>
        <v/>
      </c>
      <c r="D119" s="33" t="str">
        <f>'2_Fix'!W119</f>
        <v/>
      </c>
      <c r="E119" s="54" t="str">
        <f t="shared" si="1"/>
        <v/>
      </c>
    </row>
    <row r="120" spans="2:5" x14ac:dyDescent="0.45">
      <c r="B120" s="31" t="e">
        <f>IF('3_Data'!D120="",NA(),'3_Data'!B120)</f>
        <v>#N/A</v>
      </c>
      <c r="C120" s="33" t="str">
        <f>'2_Fix'!S120</f>
        <v/>
      </c>
      <c r="D120" s="33" t="str">
        <f>'2_Fix'!W120</f>
        <v/>
      </c>
      <c r="E120" s="54" t="str">
        <f t="shared" si="1"/>
        <v/>
      </c>
    </row>
    <row r="121" spans="2:5" x14ac:dyDescent="0.45">
      <c r="B121" s="31" t="e">
        <f>IF('3_Data'!D121="",NA(),'3_Data'!B121)</f>
        <v>#N/A</v>
      </c>
      <c r="C121" s="33" t="str">
        <f>'2_Fix'!S121</f>
        <v/>
      </c>
      <c r="D121" s="33" t="str">
        <f>'2_Fix'!W121</f>
        <v/>
      </c>
      <c r="E121" s="54" t="str">
        <f t="shared" si="1"/>
        <v/>
      </c>
    </row>
    <row r="122" spans="2:5" x14ac:dyDescent="0.45">
      <c r="B122" s="31" t="e">
        <f>IF('3_Data'!D122="",NA(),'3_Data'!B122)</f>
        <v>#N/A</v>
      </c>
      <c r="C122" s="33" t="str">
        <f>'2_Fix'!S122</f>
        <v/>
      </c>
      <c r="D122" s="33" t="str">
        <f>'2_Fix'!W122</f>
        <v/>
      </c>
      <c r="E122" s="54" t="str">
        <f t="shared" si="1"/>
        <v/>
      </c>
    </row>
    <row r="123" spans="2:5" x14ac:dyDescent="0.45">
      <c r="B123" s="31" t="e">
        <f>IF('3_Data'!D123="",NA(),'3_Data'!B123)</f>
        <v>#N/A</v>
      </c>
      <c r="C123" s="33" t="str">
        <f>'2_Fix'!S123</f>
        <v/>
      </c>
      <c r="D123" s="33" t="str">
        <f>'2_Fix'!W123</f>
        <v/>
      </c>
      <c r="E123" s="54" t="str">
        <f t="shared" si="1"/>
        <v/>
      </c>
    </row>
    <row r="124" spans="2:5" x14ac:dyDescent="0.45">
      <c r="B124" s="31" t="e">
        <f>IF('3_Data'!D124="",NA(),'3_Data'!B124)</f>
        <v>#N/A</v>
      </c>
      <c r="C124" s="33" t="str">
        <f>'2_Fix'!S124</f>
        <v/>
      </c>
      <c r="D124" s="33" t="str">
        <f>'2_Fix'!W124</f>
        <v/>
      </c>
      <c r="E124" s="54" t="str">
        <f t="shared" si="1"/>
        <v/>
      </c>
    </row>
    <row r="125" spans="2:5" x14ac:dyDescent="0.45">
      <c r="B125" s="31" t="e">
        <f>IF('3_Data'!D125="",NA(),'3_Data'!B125)</f>
        <v>#N/A</v>
      </c>
      <c r="C125" s="33" t="str">
        <f>'2_Fix'!S125</f>
        <v/>
      </c>
      <c r="D125" s="33" t="str">
        <f>'2_Fix'!W125</f>
        <v/>
      </c>
      <c r="E125" s="54" t="str">
        <f t="shared" si="1"/>
        <v/>
      </c>
    </row>
    <row r="126" spans="2:5" x14ac:dyDescent="0.45">
      <c r="B126" s="31" t="e">
        <f>IF('3_Data'!D126="",NA(),'3_Data'!B126)</f>
        <v>#N/A</v>
      </c>
      <c r="C126" s="33" t="str">
        <f>'2_Fix'!S126</f>
        <v/>
      </c>
      <c r="D126" s="33" t="str">
        <f>'2_Fix'!W126</f>
        <v/>
      </c>
      <c r="E126" s="54" t="str">
        <f t="shared" si="1"/>
        <v/>
      </c>
    </row>
    <row r="127" spans="2:5" x14ac:dyDescent="0.45">
      <c r="B127" s="31" t="e">
        <f>IF('3_Data'!D127="",NA(),'3_Data'!B127)</f>
        <v>#N/A</v>
      </c>
      <c r="C127" s="33" t="str">
        <f>'2_Fix'!S127</f>
        <v/>
      </c>
      <c r="D127" s="33" t="str">
        <f>'2_Fix'!W127</f>
        <v/>
      </c>
      <c r="E127" s="54" t="str">
        <f t="shared" si="1"/>
        <v/>
      </c>
    </row>
    <row r="128" spans="2:5" x14ac:dyDescent="0.45">
      <c r="B128" s="31" t="e">
        <f>IF('3_Data'!D128="",NA(),'3_Data'!B128)</f>
        <v>#N/A</v>
      </c>
      <c r="C128" s="33" t="str">
        <f>'2_Fix'!S128</f>
        <v/>
      </c>
      <c r="D128" s="33" t="str">
        <f>'2_Fix'!W128</f>
        <v/>
      </c>
      <c r="E128" s="54" t="str">
        <f t="shared" si="1"/>
        <v/>
      </c>
    </row>
    <row r="129" spans="2:5" x14ac:dyDescent="0.45">
      <c r="B129" s="31" t="e">
        <f>IF('3_Data'!D129="",NA(),'3_Data'!B129)</f>
        <v>#N/A</v>
      </c>
      <c r="C129" s="33" t="str">
        <f>'2_Fix'!S129</f>
        <v/>
      </c>
      <c r="D129" s="33" t="str">
        <f>'2_Fix'!W129</f>
        <v/>
      </c>
      <c r="E129" s="54" t="str">
        <f t="shared" si="1"/>
        <v/>
      </c>
    </row>
    <row r="130" spans="2:5" x14ac:dyDescent="0.45">
      <c r="B130" s="31" t="e">
        <f>IF('3_Data'!D130="",NA(),'3_Data'!B130)</f>
        <v>#N/A</v>
      </c>
      <c r="C130" s="33" t="str">
        <f>'2_Fix'!S130</f>
        <v/>
      </c>
      <c r="D130" s="33" t="str">
        <f>'2_Fix'!W130</f>
        <v/>
      </c>
      <c r="E130" s="54" t="str">
        <f t="shared" si="1"/>
        <v/>
      </c>
    </row>
    <row r="131" spans="2:5" x14ac:dyDescent="0.45">
      <c r="B131" s="31" t="e">
        <f>IF('3_Data'!D131="",NA(),'3_Data'!B131)</f>
        <v>#N/A</v>
      </c>
      <c r="C131" s="33" t="str">
        <f>'2_Fix'!S131</f>
        <v/>
      </c>
      <c r="D131" s="33" t="str">
        <f>'2_Fix'!W131</f>
        <v/>
      </c>
      <c r="E131" s="54" t="str">
        <f t="shared" si="1"/>
        <v/>
      </c>
    </row>
    <row r="132" spans="2:5" x14ac:dyDescent="0.45">
      <c r="B132" s="31" t="e">
        <f>IF('3_Data'!D132="",NA(),'3_Data'!B132)</f>
        <v>#N/A</v>
      </c>
      <c r="C132" s="33" t="str">
        <f>'2_Fix'!S132</f>
        <v/>
      </c>
      <c r="D132" s="33" t="str">
        <f>'2_Fix'!W132</f>
        <v/>
      </c>
      <c r="E132" s="54" t="str">
        <f t="shared" si="1"/>
        <v/>
      </c>
    </row>
    <row r="133" spans="2:5" x14ac:dyDescent="0.45">
      <c r="B133" s="31" t="e">
        <f>IF('3_Data'!D133="",NA(),'3_Data'!B133)</f>
        <v>#N/A</v>
      </c>
      <c r="C133" s="33" t="str">
        <f>'2_Fix'!S133</f>
        <v/>
      </c>
      <c r="D133" s="33" t="str">
        <f>'2_Fix'!W133</f>
        <v/>
      </c>
      <c r="E133" s="54" t="str">
        <f t="shared" si="1"/>
        <v/>
      </c>
    </row>
    <row r="134" spans="2:5" x14ac:dyDescent="0.45">
      <c r="B134" s="31" t="e">
        <f>IF('3_Data'!D134="",NA(),'3_Data'!B134)</f>
        <v>#N/A</v>
      </c>
      <c r="C134" s="33" t="str">
        <f>'2_Fix'!S134</f>
        <v/>
      </c>
      <c r="D134" s="33" t="str">
        <f>'2_Fix'!W134</f>
        <v/>
      </c>
      <c r="E134" s="54" t="str">
        <f t="shared" si="1"/>
        <v/>
      </c>
    </row>
    <row r="135" spans="2:5" x14ac:dyDescent="0.45">
      <c r="B135" s="31" t="e">
        <f>IF('3_Data'!D135="",NA(),'3_Data'!B135)</f>
        <v>#N/A</v>
      </c>
      <c r="C135" s="33" t="str">
        <f>'2_Fix'!S135</f>
        <v/>
      </c>
      <c r="D135" s="33" t="str">
        <f>'2_Fix'!W135</f>
        <v/>
      </c>
      <c r="E135" s="54" t="str">
        <f t="shared" si="1"/>
        <v/>
      </c>
    </row>
    <row r="136" spans="2:5" x14ac:dyDescent="0.45">
      <c r="B136" s="31" t="e">
        <f>IF('3_Data'!D136="",NA(),'3_Data'!B136)</f>
        <v>#N/A</v>
      </c>
      <c r="C136" s="33" t="str">
        <f>'2_Fix'!S136</f>
        <v/>
      </c>
      <c r="D136" s="33" t="str">
        <f>'2_Fix'!W136</f>
        <v/>
      </c>
      <c r="E136" s="54" t="str">
        <f t="shared" ref="E136:E197" si="2">IF(ISERROR((C136/D136)*100)=TRUE,"",(C136/D136)*100)</f>
        <v/>
      </c>
    </row>
    <row r="137" spans="2:5" x14ac:dyDescent="0.45">
      <c r="B137" s="31" t="e">
        <f>IF('3_Data'!D137="",NA(),'3_Data'!B137)</f>
        <v>#N/A</v>
      </c>
      <c r="C137" s="33" t="str">
        <f>'2_Fix'!S137</f>
        <v/>
      </c>
      <c r="D137" s="33" t="str">
        <f>'2_Fix'!W137</f>
        <v/>
      </c>
      <c r="E137" s="54" t="str">
        <f t="shared" si="2"/>
        <v/>
      </c>
    </row>
    <row r="138" spans="2:5" x14ac:dyDescent="0.45">
      <c r="B138" s="31" t="e">
        <f>IF('3_Data'!D138="",NA(),'3_Data'!B138)</f>
        <v>#N/A</v>
      </c>
      <c r="C138" s="33" t="str">
        <f>'2_Fix'!S138</f>
        <v/>
      </c>
      <c r="D138" s="33" t="str">
        <f>'2_Fix'!W138</f>
        <v/>
      </c>
      <c r="E138" s="54" t="str">
        <f t="shared" si="2"/>
        <v/>
      </c>
    </row>
    <row r="139" spans="2:5" x14ac:dyDescent="0.45">
      <c r="B139" s="31" t="e">
        <f>IF('3_Data'!D139="",NA(),'3_Data'!B139)</f>
        <v>#N/A</v>
      </c>
      <c r="C139" s="33" t="str">
        <f>'2_Fix'!S139</f>
        <v/>
      </c>
      <c r="D139" s="33" t="str">
        <f>'2_Fix'!W139</f>
        <v/>
      </c>
      <c r="E139" s="54" t="str">
        <f t="shared" si="2"/>
        <v/>
      </c>
    </row>
    <row r="140" spans="2:5" x14ac:dyDescent="0.45">
      <c r="B140" s="31" t="e">
        <f>IF('3_Data'!D140="",NA(),'3_Data'!B140)</f>
        <v>#N/A</v>
      </c>
      <c r="C140" s="33" t="str">
        <f>'2_Fix'!S140</f>
        <v/>
      </c>
      <c r="D140" s="33" t="str">
        <f>'2_Fix'!W140</f>
        <v/>
      </c>
      <c r="E140" s="54" t="str">
        <f t="shared" si="2"/>
        <v/>
      </c>
    </row>
    <row r="141" spans="2:5" x14ac:dyDescent="0.45">
      <c r="B141" s="31" t="e">
        <f>IF('3_Data'!D141="",NA(),'3_Data'!B141)</f>
        <v>#N/A</v>
      </c>
      <c r="C141" s="33" t="str">
        <f>'2_Fix'!S141</f>
        <v/>
      </c>
      <c r="D141" s="33" t="str">
        <f>'2_Fix'!W141</f>
        <v/>
      </c>
      <c r="E141" s="54" t="str">
        <f t="shared" si="2"/>
        <v/>
      </c>
    </row>
    <row r="142" spans="2:5" x14ac:dyDescent="0.45">
      <c r="B142" s="31" t="e">
        <f>IF('3_Data'!D142="",NA(),'3_Data'!B142)</f>
        <v>#N/A</v>
      </c>
      <c r="C142" s="33" t="str">
        <f>'2_Fix'!S142</f>
        <v/>
      </c>
      <c r="D142" s="33" t="str">
        <f>'2_Fix'!W142</f>
        <v/>
      </c>
      <c r="E142" s="54" t="str">
        <f t="shared" si="2"/>
        <v/>
      </c>
    </row>
    <row r="143" spans="2:5" x14ac:dyDescent="0.45">
      <c r="B143" s="31" t="e">
        <f>IF('3_Data'!D143="",NA(),'3_Data'!B143)</f>
        <v>#N/A</v>
      </c>
      <c r="C143" s="33" t="str">
        <f>'2_Fix'!S143</f>
        <v/>
      </c>
      <c r="D143" s="33" t="str">
        <f>'2_Fix'!W143</f>
        <v/>
      </c>
      <c r="E143" s="54" t="str">
        <f t="shared" si="2"/>
        <v/>
      </c>
    </row>
    <row r="144" spans="2:5" x14ac:dyDescent="0.45">
      <c r="B144" s="31" t="e">
        <f>IF('3_Data'!D144="",NA(),'3_Data'!B144)</f>
        <v>#N/A</v>
      </c>
      <c r="C144" s="33" t="str">
        <f>'2_Fix'!S144</f>
        <v/>
      </c>
      <c r="D144" s="33" t="str">
        <f>'2_Fix'!W144</f>
        <v/>
      </c>
      <c r="E144" s="54" t="str">
        <f t="shared" si="2"/>
        <v/>
      </c>
    </row>
    <row r="145" spans="2:5" x14ac:dyDescent="0.45">
      <c r="B145" s="31" t="e">
        <f>IF('3_Data'!D145="",NA(),'3_Data'!B145)</f>
        <v>#N/A</v>
      </c>
      <c r="C145" s="33" t="str">
        <f>'2_Fix'!S145</f>
        <v/>
      </c>
      <c r="D145" s="33" t="str">
        <f>'2_Fix'!W145</f>
        <v/>
      </c>
      <c r="E145" s="54" t="str">
        <f t="shared" si="2"/>
        <v/>
      </c>
    </row>
    <row r="146" spans="2:5" x14ac:dyDescent="0.45">
      <c r="B146" s="31" t="e">
        <f>IF('3_Data'!D146="",NA(),'3_Data'!B146)</f>
        <v>#N/A</v>
      </c>
      <c r="C146" s="33" t="str">
        <f>'2_Fix'!S146</f>
        <v/>
      </c>
      <c r="D146" s="33" t="str">
        <f>'2_Fix'!W146</f>
        <v/>
      </c>
      <c r="E146" s="54" t="str">
        <f t="shared" si="2"/>
        <v/>
      </c>
    </row>
    <row r="147" spans="2:5" x14ac:dyDescent="0.45">
      <c r="B147" s="31" t="e">
        <f>IF('3_Data'!D147="",NA(),'3_Data'!B147)</f>
        <v>#N/A</v>
      </c>
      <c r="C147" s="33" t="str">
        <f>'2_Fix'!S147</f>
        <v/>
      </c>
      <c r="D147" s="33" t="str">
        <f>'2_Fix'!W147</f>
        <v/>
      </c>
      <c r="E147" s="54" t="str">
        <f t="shared" si="2"/>
        <v/>
      </c>
    </row>
    <row r="148" spans="2:5" x14ac:dyDescent="0.45">
      <c r="B148" s="31" t="e">
        <f>IF('3_Data'!D148="",NA(),'3_Data'!B148)</f>
        <v>#N/A</v>
      </c>
      <c r="C148" s="33" t="str">
        <f>'2_Fix'!S148</f>
        <v/>
      </c>
      <c r="D148" s="33" t="str">
        <f>'2_Fix'!W148</f>
        <v/>
      </c>
      <c r="E148" s="54" t="str">
        <f t="shared" si="2"/>
        <v/>
      </c>
    </row>
    <row r="149" spans="2:5" x14ac:dyDescent="0.45">
      <c r="B149" s="31" t="e">
        <f>IF('3_Data'!D149="",NA(),'3_Data'!B149)</f>
        <v>#N/A</v>
      </c>
      <c r="C149" s="33" t="str">
        <f>'2_Fix'!S149</f>
        <v/>
      </c>
      <c r="D149" s="33" t="str">
        <f>'2_Fix'!W149</f>
        <v/>
      </c>
      <c r="E149" s="54" t="str">
        <f t="shared" si="2"/>
        <v/>
      </c>
    </row>
    <row r="150" spans="2:5" x14ac:dyDescent="0.45">
      <c r="B150" s="31" t="e">
        <f>IF('3_Data'!D150="",NA(),'3_Data'!B150)</f>
        <v>#N/A</v>
      </c>
      <c r="C150" s="33" t="str">
        <f>'2_Fix'!S150</f>
        <v/>
      </c>
      <c r="D150" s="33" t="str">
        <f>'2_Fix'!W150</f>
        <v/>
      </c>
      <c r="E150" s="54" t="str">
        <f t="shared" si="2"/>
        <v/>
      </c>
    </row>
    <row r="151" spans="2:5" x14ac:dyDescent="0.45">
      <c r="B151" s="31" t="e">
        <f>IF('3_Data'!D151="",NA(),'3_Data'!B151)</f>
        <v>#N/A</v>
      </c>
      <c r="C151" s="33" t="str">
        <f>'2_Fix'!S151</f>
        <v/>
      </c>
      <c r="D151" s="33" t="str">
        <f>'2_Fix'!W151</f>
        <v/>
      </c>
      <c r="E151" s="54" t="str">
        <f t="shared" si="2"/>
        <v/>
      </c>
    </row>
    <row r="152" spans="2:5" x14ac:dyDescent="0.45">
      <c r="B152" s="31" t="e">
        <f>IF('3_Data'!D152="",NA(),'3_Data'!B152)</f>
        <v>#N/A</v>
      </c>
      <c r="C152" s="33" t="str">
        <f>'2_Fix'!S152</f>
        <v/>
      </c>
      <c r="D152" s="33" t="str">
        <f>'2_Fix'!W152</f>
        <v/>
      </c>
      <c r="E152" s="54" t="str">
        <f t="shared" si="2"/>
        <v/>
      </c>
    </row>
    <row r="153" spans="2:5" x14ac:dyDescent="0.45">
      <c r="B153" s="31" t="e">
        <f>IF('3_Data'!D153="",NA(),'3_Data'!B153)</f>
        <v>#N/A</v>
      </c>
      <c r="C153" s="33" t="str">
        <f>'2_Fix'!S153</f>
        <v/>
      </c>
      <c r="D153" s="33" t="str">
        <f>'2_Fix'!W153</f>
        <v/>
      </c>
      <c r="E153" s="54" t="str">
        <f t="shared" si="2"/>
        <v/>
      </c>
    </row>
    <row r="154" spans="2:5" x14ac:dyDescent="0.45">
      <c r="B154" s="31" t="e">
        <f>IF('3_Data'!D154="",NA(),'3_Data'!B154)</f>
        <v>#N/A</v>
      </c>
      <c r="C154" s="33" t="str">
        <f>'2_Fix'!S154</f>
        <v/>
      </c>
      <c r="D154" s="33" t="str">
        <f>'2_Fix'!W154</f>
        <v/>
      </c>
      <c r="E154" s="54" t="str">
        <f t="shared" si="2"/>
        <v/>
      </c>
    </row>
    <row r="155" spans="2:5" x14ac:dyDescent="0.45">
      <c r="B155" s="31" t="e">
        <f>IF('3_Data'!D155="",NA(),'3_Data'!B155)</f>
        <v>#N/A</v>
      </c>
      <c r="C155" s="33" t="str">
        <f>'2_Fix'!S155</f>
        <v/>
      </c>
      <c r="D155" s="33" t="str">
        <f>'2_Fix'!W155</f>
        <v/>
      </c>
      <c r="E155" s="54" t="str">
        <f t="shared" si="2"/>
        <v/>
      </c>
    </row>
    <row r="156" spans="2:5" x14ac:dyDescent="0.45">
      <c r="B156" s="31" t="e">
        <f>IF('3_Data'!D156="",NA(),'3_Data'!B156)</f>
        <v>#N/A</v>
      </c>
      <c r="C156" s="33" t="str">
        <f>'2_Fix'!S156</f>
        <v/>
      </c>
      <c r="D156" s="33" t="str">
        <f>'2_Fix'!W156</f>
        <v/>
      </c>
      <c r="E156" s="54" t="str">
        <f t="shared" si="2"/>
        <v/>
      </c>
    </row>
    <row r="157" spans="2:5" x14ac:dyDescent="0.45">
      <c r="B157" s="31" t="e">
        <f>IF('3_Data'!D157="",NA(),'3_Data'!B157)</f>
        <v>#N/A</v>
      </c>
      <c r="C157" s="33" t="str">
        <f>'2_Fix'!S157</f>
        <v/>
      </c>
      <c r="D157" s="33" t="str">
        <f>'2_Fix'!W157</f>
        <v/>
      </c>
      <c r="E157" s="54" t="str">
        <f t="shared" si="2"/>
        <v/>
      </c>
    </row>
    <row r="158" spans="2:5" x14ac:dyDescent="0.45">
      <c r="B158" s="31" t="e">
        <f>IF('3_Data'!D158="",NA(),'3_Data'!B158)</f>
        <v>#N/A</v>
      </c>
      <c r="C158" s="33" t="str">
        <f>'2_Fix'!S158</f>
        <v/>
      </c>
      <c r="D158" s="33" t="str">
        <f>'2_Fix'!W158</f>
        <v/>
      </c>
      <c r="E158" s="54" t="str">
        <f t="shared" si="2"/>
        <v/>
      </c>
    </row>
    <row r="159" spans="2:5" x14ac:dyDescent="0.45">
      <c r="B159" s="31" t="e">
        <f>IF('3_Data'!D159="",NA(),'3_Data'!B159)</f>
        <v>#N/A</v>
      </c>
      <c r="C159" s="33" t="str">
        <f>'2_Fix'!S159</f>
        <v/>
      </c>
      <c r="D159" s="33" t="str">
        <f>'2_Fix'!W159</f>
        <v/>
      </c>
      <c r="E159" s="54" t="str">
        <f t="shared" si="2"/>
        <v/>
      </c>
    </row>
    <row r="160" spans="2:5" x14ac:dyDescent="0.45">
      <c r="B160" s="31" t="e">
        <f>IF('3_Data'!D160="",NA(),'3_Data'!B160)</f>
        <v>#N/A</v>
      </c>
      <c r="C160" s="33" t="str">
        <f>'2_Fix'!S160</f>
        <v/>
      </c>
      <c r="D160" s="33" t="str">
        <f>'2_Fix'!W160</f>
        <v/>
      </c>
      <c r="E160" s="54" t="str">
        <f t="shared" si="2"/>
        <v/>
      </c>
    </row>
    <row r="161" spans="2:5" x14ac:dyDescent="0.45">
      <c r="B161" s="31" t="e">
        <f>IF('3_Data'!D161="",NA(),'3_Data'!B161)</f>
        <v>#N/A</v>
      </c>
      <c r="C161" s="33" t="str">
        <f>'2_Fix'!S161</f>
        <v/>
      </c>
      <c r="D161" s="33" t="str">
        <f>'2_Fix'!W161</f>
        <v/>
      </c>
      <c r="E161" s="54" t="str">
        <f t="shared" si="2"/>
        <v/>
      </c>
    </row>
    <row r="162" spans="2:5" x14ac:dyDescent="0.45">
      <c r="B162" s="31" t="e">
        <f>IF('3_Data'!D162="",NA(),'3_Data'!B162)</f>
        <v>#N/A</v>
      </c>
      <c r="C162" s="33" t="str">
        <f>'2_Fix'!S162</f>
        <v/>
      </c>
      <c r="D162" s="33" t="str">
        <f>'2_Fix'!W162</f>
        <v/>
      </c>
      <c r="E162" s="54" t="str">
        <f t="shared" si="2"/>
        <v/>
      </c>
    </row>
    <row r="163" spans="2:5" x14ac:dyDescent="0.45">
      <c r="B163" s="31" t="e">
        <f>IF('3_Data'!D163="",NA(),'3_Data'!B163)</f>
        <v>#N/A</v>
      </c>
      <c r="C163" s="33" t="str">
        <f>'2_Fix'!S163</f>
        <v/>
      </c>
      <c r="D163" s="33" t="str">
        <f>'2_Fix'!W163</f>
        <v/>
      </c>
      <c r="E163" s="54" t="str">
        <f t="shared" si="2"/>
        <v/>
      </c>
    </row>
    <row r="164" spans="2:5" x14ac:dyDescent="0.45">
      <c r="B164" s="31" t="e">
        <f>IF('3_Data'!D164="",NA(),'3_Data'!B164)</f>
        <v>#N/A</v>
      </c>
      <c r="C164" s="33" t="str">
        <f>'2_Fix'!S164</f>
        <v/>
      </c>
      <c r="D164" s="33" t="str">
        <f>'2_Fix'!W164</f>
        <v/>
      </c>
      <c r="E164" s="54" t="str">
        <f t="shared" si="2"/>
        <v/>
      </c>
    </row>
    <row r="165" spans="2:5" x14ac:dyDescent="0.45">
      <c r="B165" s="31" t="e">
        <f>IF('3_Data'!D165="",NA(),'3_Data'!B165)</f>
        <v>#N/A</v>
      </c>
      <c r="C165" s="33" t="str">
        <f>'2_Fix'!S165</f>
        <v/>
      </c>
      <c r="D165" s="33" t="str">
        <f>'2_Fix'!W165</f>
        <v/>
      </c>
      <c r="E165" s="54" t="str">
        <f t="shared" si="2"/>
        <v/>
      </c>
    </row>
    <row r="166" spans="2:5" x14ac:dyDescent="0.45">
      <c r="B166" s="31" t="e">
        <f>IF('3_Data'!D166="",NA(),'3_Data'!B166)</f>
        <v>#N/A</v>
      </c>
      <c r="C166" s="33" t="str">
        <f>'2_Fix'!S166</f>
        <v/>
      </c>
      <c r="D166" s="33" t="str">
        <f>'2_Fix'!W166</f>
        <v/>
      </c>
      <c r="E166" s="54" t="str">
        <f t="shared" si="2"/>
        <v/>
      </c>
    </row>
    <row r="167" spans="2:5" x14ac:dyDescent="0.45">
      <c r="B167" s="31" t="e">
        <f>IF('3_Data'!D167="",NA(),'3_Data'!B167)</f>
        <v>#N/A</v>
      </c>
      <c r="C167" s="33" t="str">
        <f>'2_Fix'!S167</f>
        <v/>
      </c>
      <c r="D167" s="33" t="str">
        <f>'2_Fix'!W167</f>
        <v/>
      </c>
      <c r="E167" s="54" t="str">
        <f t="shared" si="2"/>
        <v/>
      </c>
    </row>
    <row r="168" spans="2:5" x14ac:dyDescent="0.45">
      <c r="B168" s="31" t="e">
        <f>IF('3_Data'!D168="",NA(),'3_Data'!B168)</f>
        <v>#N/A</v>
      </c>
      <c r="C168" s="33" t="str">
        <f>'2_Fix'!S168</f>
        <v/>
      </c>
      <c r="D168" s="33" t="str">
        <f>'2_Fix'!W168</f>
        <v/>
      </c>
      <c r="E168" s="54" t="str">
        <f t="shared" si="2"/>
        <v/>
      </c>
    </row>
    <row r="169" spans="2:5" x14ac:dyDescent="0.45">
      <c r="B169" s="31" t="e">
        <f>IF('3_Data'!D169="",NA(),'3_Data'!B169)</f>
        <v>#N/A</v>
      </c>
      <c r="C169" s="33" t="str">
        <f>'2_Fix'!S169</f>
        <v/>
      </c>
      <c r="D169" s="33" t="str">
        <f>'2_Fix'!W169</f>
        <v/>
      </c>
      <c r="E169" s="54" t="str">
        <f t="shared" si="2"/>
        <v/>
      </c>
    </row>
    <row r="170" spans="2:5" x14ac:dyDescent="0.45">
      <c r="B170" s="31" t="e">
        <f>IF('3_Data'!D170="",NA(),'3_Data'!B170)</f>
        <v>#N/A</v>
      </c>
      <c r="C170" s="33" t="str">
        <f>'2_Fix'!S170</f>
        <v/>
      </c>
      <c r="D170" s="33" t="str">
        <f>'2_Fix'!W170</f>
        <v/>
      </c>
      <c r="E170" s="54" t="str">
        <f t="shared" si="2"/>
        <v/>
      </c>
    </row>
    <row r="171" spans="2:5" x14ac:dyDescent="0.45">
      <c r="B171" s="31" t="e">
        <f>IF('3_Data'!D171="",NA(),'3_Data'!B171)</f>
        <v>#N/A</v>
      </c>
      <c r="C171" s="33" t="str">
        <f>'2_Fix'!S171</f>
        <v/>
      </c>
      <c r="D171" s="33" t="str">
        <f>'2_Fix'!W171</f>
        <v/>
      </c>
      <c r="E171" s="54" t="str">
        <f t="shared" si="2"/>
        <v/>
      </c>
    </row>
    <row r="172" spans="2:5" x14ac:dyDescent="0.45">
      <c r="B172" s="31" t="e">
        <f>IF('3_Data'!D172="",NA(),'3_Data'!B172)</f>
        <v>#N/A</v>
      </c>
      <c r="C172" s="33" t="str">
        <f>'2_Fix'!S172</f>
        <v/>
      </c>
      <c r="D172" s="33" t="str">
        <f>'2_Fix'!W172</f>
        <v/>
      </c>
      <c r="E172" s="54" t="str">
        <f t="shared" si="2"/>
        <v/>
      </c>
    </row>
    <row r="173" spans="2:5" x14ac:dyDescent="0.45">
      <c r="B173" s="31" t="e">
        <f>IF('3_Data'!D173="",NA(),'3_Data'!B173)</f>
        <v>#N/A</v>
      </c>
      <c r="C173" s="33" t="str">
        <f>'2_Fix'!S173</f>
        <v/>
      </c>
      <c r="D173" s="33" t="str">
        <f>'2_Fix'!W173</f>
        <v/>
      </c>
      <c r="E173" s="54" t="str">
        <f t="shared" si="2"/>
        <v/>
      </c>
    </row>
    <row r="174" spans="2:5" x14ac:dyDescent="0.45">
      <c r="B174" s="31" t="e">
        <f>IF('3_Data'!D174="",NA(),'3_Data'!B174)</f>
        <v>#N/A</v>
      </c>
      <c r="C174" s="33" t="str">
        <f>'2_Fix'!S174</f>
        <v/>
      </c>
      <c r="D174" s="33" t="str">
        <f>'2_Fix'!W174</f>
        <v/>
      </c>
      <c r="E174" s="54" t="str">
        <f t="shared" si="2"/>
        <v/>
      </c>
    </row>
    <row r="175" spans="2:5" x14ac:dyDescent="0.45">
      <c r="B175" s="31" t="e">
        <f>IF('3_Data'!D175="",NA(),'3_Data'!B175)</f>
        <v>#N/A</v>
      </c>
      <c r="C175" s="33" t="str">
        <f>'2_Fix'!S175</f>
        <v/>
      </c>
      <c r="D175" s="33" t="str">
        <f>'2_Fix'!W175</f>
        <v/>
      </c>
      <c r="E175" s="54" t="str">
        <f t="shared" si="2"/>
        <v/>
      </c>
    </row>
    <row r="176" spans="2:5" x14ac:dyDescent="0.45">
      <c r="B176" s="31" t="e">
        <f>IF('3_Data'!D176="",NA(),'3_Data'!B176)</f>
        <v>#N/A</v>
      </c>
      <c r="C176" s="33" t="str">
        <f>'2_Fix'!S176</f>
        <v/>
      </c>
      <c r="D176" s="33" t="str">
        <f>'2_Fix'!W176</f>
        <v/>
      </c>
      <c r="E176" s="54" t="str">
        <f t="shared" si="2"/>
        <v/>
      </c>
    </row>
    <row r="177" spans="2:5" x14ac:dyDescent="0.45">
      <c r="B177" s="31" t="e">
        <f>IF('3_Data'!D177="",NA(),'3_Data'!B177)</f>
        <v>#N/A</v>
      </c>
      <c r="C177" s="33" t="str">
        <f>'2_Fix'!S177</f>
        <v/>
      </c>
      <c r="D177" s="33" t="str">
        <f>'2_Fix'!W177</f>
        <v/>
      </c>
      <c r="E177" s="54" t="str">
        <f t="shared" si="2"/>
        <v/>
      </c>
    </row>
    <row r="178" spans="2:5" x14ac:dyDescent="0.45">
      <c r="B178" s="31" t="e">
        <f>IF('3_Data'!D178="",NA(),'3_Data'!B178)</f>
        <v>#N/A</v>
      </c>
      <c r="C178" s="33" t="str">
        <f>'2_Fix'!S178</f>
        <v/>
      </c>
      <c r="D178" s="33" t="str">
        <f>'2_Fix'!W178</f>
        <v/>
      </c>
      <c r="E178" s="54" t="str">
        <f t="shared" si="2"/>
        <v/>
      </c>
    </row>
    <row r="179" spans="2:5" x14ac:dyDescent="0.45">
      <c r="B179" s="31" t="e">
        <f>IF('3_Data'!D179="",NA(),'3_Data'!B179)</f>
        <v>#N/A</v>
      </c>
      <c r="C179" s="33" t="str">
        <f>'2_Fix'!S179</f>
        <v/>
      </c>
      <c r="D179" s="33" t="str">
        <f>'2_Fix'!W179</f>
        <v/>
      </c>
      <c r="E179" s="54" t="str">
        <f t="shared" si="2"/>
        <v/>
      </c>
    </row>
    <row r="180" spans="2:5" x14ac:dyDescent="0.45">
      <c r="B180" s="31" t="e">
        <f>IF('3_Data'!D180="",NA(),'3_Data'!B180)</f>
        <v>#N/A</v>
      </c>
      <c r="C180" s="33" t="str">
        <f>'2_Fix'!S180</f>
        <v/>
      </c>
      <c r="D180" s="33" t="str">
        <f>'2_Fix'!W180</f>
        <v/>
      </c>
      <c r="E180" s="54" t="str">
        <f t="shared" si="2"/>
        <v/>
      </c>
    </row>
    <row r="181" spans="2:5" x14ac:dyDescent="0.45">
      <c r="B181" s="31" t="e">
        <f>IF('3_Data'!D181="",NA(),'3_Data'!B181)</f>
        <v>#N/A</v>
      </c>
      <c r="C181" s="33" t="str">
        <f>'2_Fix'!S181</f>
        <v/>
      </c>
      <c r="D181" s="33" t="str">
        <f>'2_Fix'!W181</f>
        <v/>
      </c>
      <c r="E181" s="54" t="str">
        <f t="shared" si="2"/>
        <v/>
      </c>
    </row>
    <row r="182" spans="2:5" x14ac:dyDescent="0.45">
      <c r="B182" s="31" t="e">
        <f>IF('3_Data'!D182="",NA(),'3_Data'!B182)</f>
        <v>#N/A</v>
      </c>
      <c r="C182" s="33" t="str">
        <f>'2_Fix'!S182</f>
        <v/>
      </c>
      <c r="D182" s="33" t="str">
        <f>'2_Fix'!W182</f>
        <v/>
      </c>
      <c r="E182" s="54" t="str">
        <f t="shared" si="2"/>
        <v/>
      </c>
    </row>
    <row r="183" spans="2:5" x14ac:dyDescent="0.45">
      <c r="B183" s="31" t="e">
        <f>IF('3_Data'!D183="",NA(),'3_Data'!B183)</f>
        <v>#N/A</v>
      </c>
      <c r="C183" s="33" t="str">
        <f>'2_Fix'!S183</f>
        <v/>
      </c>
      <c r="D183" s="33" t="str">
        <f>'2_Fix'!W183</f>
        <v/>
      </c>
      <c r="E183" s="54" t="str">
        <f t="shared" si="2"/>
        <v/>
      </c>
    </row>
    <row r="184" spans="2:5" x14ac:dyDescent="0.45">
      <c r="B184" s="31" t="e">
        <f>IF('3_Data'!D184="",NA(),'3_Data'!B184)</f>
        <v>#N/A</v>
      </c>
      <c r="C184" s="33" t="str">
        <f>'2_Fix'!S184</f>
        <v/>
      </c>
      <c r="D184" s="33" t="str">
        <f>'2_Fix'!W184</f>
        <v/>
      </c>
      <c r="E184" s="54" t="str">
        <f t="shared" si="2"/>
        <v/>
      </c>
    </row>
    <row r="185" spans="2:5" x14ac:dyDescent="0.45">
      <c r="B185" s="31" t="e">
        <f>IF('3_Data'!D185="",NA(),'3_Data'!B185)</f>
        <v>#N/A</v>
      </c>
      <c r="C185" s="33" t="str">
        <f>'2_Fix'!S185</f>
        <v/>
      </c>
      <c r="D185" s="33" t="str">
        <f>'2_Fix'!W185</f>
        <v/>
      </c>
      <c r="E185" s="54" t="str">
        <f t="shared" si="2"/>
        <v/>
      </c>
    </row>
    <row r="186" spans="2:5" x14ac:dyDescent="0.45">
      <c r="B186" s="31" t="e">
        <f>IF('3_Data'!D186="",NA(),'3_Data'!B186)</f>
        <v>#N/A</v>
      </c>
      <c r="C186" s="33" t="str">
        <f>'2_Fix'!S186</f>
        <v/>
      </c>
      <c r="D186" s="33" t="str">
        <f>'2_Fix'!W186</f>
        <v/>
      </c>
      <c r="E186" s="54" t="str">
        <f t="shared" si="2"/>
        <v/>
      </c>
    </row>
    <row r="187" spans="2:5" x14ac:dyDescent="0.45">
      <c r="B187" s="31" t="e">
        <f>IF('3_Data'!D187="",NA(),'3_Data'!B187)</f>
        <v>#N/A</v>
      </c>
      <c r="C187" s="33" t="str">
        <f>'2_Fix'!S187</f>
        <v/>
      </c>
      <c r="D187" s="33" t="str">
        <f>'2_Fix'!W187</f>
        <v/>
      </c>
      <c r="E187" s="54" t="str">
        <f t="shared" si="2"/>
        <v/>
      </c>
    </row>
    <row r="188" spans="2:5" x14ac:dyDescent="0.45">
      <c r="B188" s="31" t="e">
        <f>IF('3_Data'!D188="",NA(),'3_Data'!B188)</f>
        <v>#N/A</v>
      </c>
      <c r="C188" s="33" t="str">
        <f>'2_Fix'!S188</f>
        <v/>
      </c>
      <c r="D188" s="33" t="str">
        <f>'2_Fix'!W188</f>
        <v/>
      </c>
      <c r="E188" s="54" t="str">
        <f t="shared" si="2"/>
        <v/>
      </c>
    </row>
    <row r="189" spans="2:5" x14ac:dyDescent="0.45">
      <c r="B189" s="31" t="e">
        <f>IF('3_Data'!D189="",NA(),'3_Data'!B189)</f>
        <v>#N/A</v>
      </c>
      <c r="C189" s="33" t="str">
        <f>'2_Fix'!S189</f>
        <v/>
      </c>
      <c r="D189" s="33" t="str">
        <f>'2_Fix'!W189</f>
        <v/>
      </c>
      <c r="E189" s="54" t="str">
        <f t="shared" si="2"/>
        <v/>
      </c>
    </row>
    <row r="190" spans="2:5" x14ac:dyDescent="0.45">
      <c r="B190" s="31" t="e">
        <f>IF('3_Data'!D190="",NA(),'3_Data'!B190)</f>
        <v>#N/A</v>
      </c>
      <c r="C190" s="33" t="str">
        <f>'2_Fix'!S190</f>
        <v/>
      </c>
      <c r="D190" s="33" t="str">
        <f>'2_Fix'!W190</f>
        <v/>
      </c>
      <c r="E190" s="54" t="str">
        <f t="shared" si="2"/>
        <v/>
      </c>
    </row>
    <row r="191" spans="2:5" x14ac:dyDescent="0.45">
      <c r="B191" s="31" t="e">
        <f>IF('3_Data'!D191="",NA(),'3_Data'!B191)</f>
        <v>#N/A</v>
      </c>
      <c r="C191" s="33" t="str">
        <f>'2_Fix'!S191</f>
        <v/>
      </c>
      <c r="D191" s="33" t="str">
        <f>'2_Fix'!W191</f>
        <v/>
      </c>
      <c r="E191" s="54" t="str">
        <f t="shared" si="2"/>
        <v/>
      </c>
    </row>
    <row r="192" spans="2:5" x14ac:dyDescent="0.45">
      <c r="B192" s="31" t="e">
        <f>IF('3_Data'!D192="",NA(),'3_Data'!B192)</f>
        <v>#N/A</v>
      </c>
      <c r="C192" s="33" t="str">
        <f>'2_Fix'!S192</f>
        <v/>
      </c>
      <c r="D192" s="33" t="str">
        <f>'2_Fix'!W192</f>
        <v/>
      </c>
      <c r="E192" s="54" t="str">
        <f t="shared" si="2"/>
        <v/>
      </c>
    </row>
    <row r="193" spans="2:5" x14ac:dyDescent="0.45">
      <c r="B193" s="31" t="e">
        <f>IF('3_Data'!D193="",NA(),'3_Data'!B193)</f>
        <v>#N/A</v>
      </c>
      <c r="C193" s="33" t="str">
        <f>'2_Fix'!S193</f>
        <v/>
      </c>
      <c r="D193" s="33" t="str">
        <f>'2_Fix'!W193</f>
        <v/>
      </c>
      <c r="E193" s="54" t="str">
        <f t="shared" si="2"/>
        <v/>
      </c>
    </row>
    <row r="194" spans="2:5" x14ac:dyDescent="0.45">
      <c r="B194" s="31" t="e">
        <f>IF('3_Data'!D194="",NA(),'3_Data'!B194)</f>
        <v>#N/A</v>
      </c>
      <c r="C194" s="33" t="str">
        <f>'2_Fix'!S194</f>
        <v/>
      </c>
      <c r="D194" s="33" t="str">
        <f>'2_Fix'!W194</f>
        <v/>
      </c>
      <c r="E194" s="54" t="str">
        <f t="shared" si="2"/>
        <v/>
      </c>
    </row>
    <row r="195" spans="2:5" x14ac:dyDescent="0.45">
      <c r="B195" s="31" t="e">
        <f>IF('3_Data'!D195="",NA(),'3_Data'!B195)</f>
        <v>#N/A</v>
      </c>
      <c r="C195" s="33" t="str">
        <f>'2_Fix'!S195</f>
        <v/>
      </c>
      <c r="D195" s="33" t="str">
        <f>'2_Fix'!W195</f>
        <v/>
      </c>
      <c r="E195" s="54" t="str">
        <f t="shared" si="2"/>
        <v/>
      </c>
    </row>
    <row r="196" spans="2:5" x14ac:dyDescent="0.45">
      <c r="B196" s="31" t="e">
        <f>IF('3_Data'!D196="",NA(),'3_Data'!B196)</f>
        <v>#N/A</v>
      </c>
      <c r="C196" s="33" t="str">
        <f>'2_Fix'!S196</f>
        <v/>
      </c>
      <c r="D196" s="33" t="str">
        <f>'2_Fix'!W196</f>
        <v/>
      </c>
      <c r="E196" s="54" t="str">
        <f t="shared" si="2"/>
        <v/>
      </c>
    </row>
    <row r="197" spans="2:5" x14ac:dyDescent="0.45">
      <c r="B197" s="31" t="e">
        <f>IF('3_Data'!D197="",NA(),'3_Data'!B197)</f>
        <v>#N/A</v>
      </c>
      <c r="C197" s="33" t="str">
        <f>'2_Fix'!S197</f>
        <v/>
      </c>
      <c r="D197" s="33" t="str">
        <f>'2_Fix'!W197</f>
        <v/>
      </c>
      <c r="E197" s="54" t="str">
        <f t="shared" si="2"/>
        <v/>
      </c>
    </row>
    <row r="198" spans="2:5" x14ac:dyDescent="0.45">
      <c r="C198" s="33"/>
    </row>
    <row r="199" spans="2:5" x14ac:dyDescent="0.45">
      <c r="C199" s="33"/>
    </row>
    <row r="200" spans="2:5" x14ac:dyDescent="0.45">
      <c r="C200" s="33"/>
    </row>
    <row r="201" spans="2:5" x14ac:dyDescent="0.45">
      <c r="C201" s="33"/>
    </row>
    <row r="202" spans="2:5" x14ac:dyDescent="0.45">
      <c r="C202" s="33"/>
    </row>
    <row r="203" spans="2:5" x14ac:dyDescent="0.45">
      <c r="C203" s="33"/>
    </row>
    <row r="204" spans="2:5" x14ac:dyDescent="0.45">
      <c r="C204" s="33"/>
    </row>
    <row r="205" spans="2:5" x14ac:dyDescent="0.45">
      <c r="C205" s="33"/>
    </row>
    <row r="206" spans="2:5" x14ac:dyDescent="0.45">
      <c r="C206" s="33"/>
    </row>
    <row r="207" spans="2:5" x14ac:dyDescent="0.45">
      <c r="C207" s="33"/>
    </row>
    <row r="208" spans="2:5" x14ac:dyDescent="0.45">
      <c r="C208" s="33"/>
    </row>
    <row r="209" spans="3:3" x14ac:dyDescent="0.45">
      <c r="C209" s="33"/>
    </row>
    <row r="210" spans="3:3" x14ac:dyDescent="0.45">
      <c r="C210" s="33"/>
    </row>
    <row r="211" spans="3:3" x14ac:dyDescent="0.45">
      <c r="C211" s="33"/>
    </row>
    <row r="212" spans="3:3" x14ac:dyDescent="0.45">
      <c r="C212" s="33"/>
    </row>
    <row r="213" spans="3:3" x14ac:dyDescent="0.45">
      <c r="C213" s="33"/>
    </row>
    <row r="214" spans="3:3" x14ac:dyDescent="0.45">
      <c r="C214" s="33"/>
    </row>
    <row r="215" spans="3:3" x14ac:dyDescent="0.45">
      <c r="C215" s="33"/>
    </row>
    <row r="216" spans="3:3" x14ac:dyDescent="0.45">
      <c r="C216" s="33"/>
    </row>
    <row r="217" spans="3:3" x14ac:dyDescent="0.45">
      <c r="C217" s="33"/>
    </row>
    <row r="218" spans="3:3" x14ac:dyDescent="0.45">
      <c r="C218" s="33"/>
    </row>
    <row r="219" spans="3:3" x14ac:dyDescent="0.45">
      <c r="C219" s="33"/>
    </row>
    <row r="220" spans="3:3" x14ac:dyDescent="0.45">
      <c r="C220" s="33"/>
    </row>
    <row r="221" spans="3:3" x14ac:dyDescent="0.45">
      <c r="C221" s="33"/>
    </row>
    <row r="222" spans="3:3" x14ac:dyDescent="0.45">
      <c r="C222" s="33"/>
    </row>
    <row r="223" spans="3:3" x14ac:dyDescent="0.45">
      <c r="C223" s="33"/>
    </row>
    <row r="224" spans="3:3" x14ac:dyDescent="0.45">
      <c r="C224" s="33"/>
    </row>
    <row r="225" spans="3:3" x14ac:dyDescent="0.45">
      <c r="C225" s="33"/>
    </row>
    <row r="226" spans="3:3" x14ac:dyDescent="0.45">
      <c r="C226" s="33"/>
    </row>
    <row r="227" spans="3:3" x14ac:dyDescent="0.45">
      <c r="C227" s="33"/>
    </row>
    <row r="228" spans="3:3" x14ac:dyDescent="0.45">
      <c r="C228" s="33"/>
    </row>
    <row r="229" spans="3:3" x14ac:dyDescent="0.45">
      <c r="C229" s="33"/>
    </row>
    <row r="230" spans="3:3" x14ac:dyDescent="0.45">
      <c r="C230" s="33"/>
    </row>
    <row r="231" spans="3:3" x14ac:dyDescent="0.45">
      <c r="C231" s="33"/>
    </row>
    <row r="232" spans="3:3" x14ac:dyDescent="0.45">
      <c r="C232" s="33"/>
    </row>
    <row r="233" spans="3:3" x14ac:dyDescent="0.45">
      <c r="C233" s="33"/>
    </row>
    <row r="234" spans="3:3" x14ac:dyDescent="0.45">
      <c r="C234" s="33"/>
    </row>
    <row r="235" spans="3:3" x14ac:dyDescent="0.45">
      <c r="C235" s="33"/>
    </row>
    <row r="236" spans="3:3" x14ac:dyDescent="0.45">
      <c r="C236" s="33"/>
    </row>
    <row r="237" spans="3:3" x14ac:dyDescent="0.45">
      <c r="C237" s="33"/>
    </row>
    <row r="238" spans="3:3" x14ac:dyDescent="0.45">
      <c r="C238" s="33"/>
    </row>
    <row r="239" spans="3:3" x14ac:dyDescent="0.45">
      <c r="C239" s="33"/>
    </row>
    <row r="240" spans="3:3" x14ac:dyDescent="0.45">
      <c r="C240" s="33"/>
    </row>
    <row r="241" spans="3:3" x14ac:dyDescent="0.45">
      <c r="C241" s="33"/>
    </row>
    <row r="242" spans="3:3" x14ac:dyDescent="0.45">
      <c r="C242" s="33"/>
    </row>
    <row r="243" spans="3:3" x14ac:dyDescent="0.45">
      <c r="C243" s="33"/>
    </row>
    <row r="244" spans="3:3" x14ac:dyDescent="0.45">
      <c r="C244" s="33"/>
    </row>
    <row r="245" spans="3:3" x14ac:dyDescent="0.45">
      <c r="C245" s="33"/>
    </row>
    <row r="246" spans="3:3" x14ac:dyDescent="0.45">
      <c r="C246" s="33"/>
    </row>
    <row r="247" spans="3:3" x14ac:dyDescent="0.45">
      <c r="C247" s="33"/>
    </row>
    <row r="248" spans="3:3" x14ac:dyDescent="0.45">
      <c r="C248" s="33"/>
    </row>
    <row r="249" spans="3:3" x14ac:dyDescent="0.45">
      <c r="C249" s="33"/>
    </row>
    <row r="250" spans="3:3" x14ac:dyDescent="0.45">
      <c r="C250" s="33"/>
    </row>
    <row r="251" spans="3:3" x14ac:dyDescent="0.45">
      <c r="C251" s="33"/>
    </row>
    <row r="252" spans="3:3" x14ac:dyDescent="0.45">
      <c r="C252" s="33"/>
    </row>
    <row r="253" spans="3:3" x14ac:dyDescent="0.45">
      <c r="C253" s="33"/>
    </row>
    <row r="254" spans="3:3" x14ac:dyDescent="0.45">
      <c r="C254" s="33"/>
    </row>
    <row r="255" spans="3:3" x14ac:dyDescent="0.45">
      <c r="C255" s="33"/>
    </row>
    <row r="256" spans="3:3" x14ac:dyDescent="0.45">
      <c r="C256" s="33"/>
    </row>
    <row r="257" spans="3:3" x14ac:dyDescent="0.45">
      <c r="C257" s="33"/>
    </row>
    <row r="258" spans="3:3" x14ac:dyDescent="0.45">
      <c r="C258" s="33"/>
    </row>
    <row r="259" spans="3:3" x14ac:dyDescent="0.45">
      <c r="C259" s="33"/>
    </row>
    <row r="260" spans="3:3" x14ac:dyDescent="0.45">
      <c r="C260" s="33"/>
    </row>
    <row r="261" spans="3:3" x14ac:dyDescent="0.45">
      <c r="C261" s="33"/>
    </row>
    <row r="262" spans="3:3" x14ac:dyDescent="0.45">
      <c r="C262" s="33"/>
    </row>
    <row r="263" spans="3:3" x14ac:dyDescent="0.45">
      <c r="C263" s="33"/>
    </row>
    <row r="264" spans="3:3" x14ac:dyDescent="0.45">
      <c r="C264" s="33"/>
    </row>
    <row r="265" spans="3:3" x14ac:dyDescent="0.45">
      <c r="C265" s="33"/>
    </row>
    <row r="266" spans="3:3" x14ac:dyDescent="0.45">
      <c r="C266" s="33"/>
    </row>
    <row r="267" spans="3:3" x14ac:dyDescent="0.45">
      <c r="C267" s="33"/>
    </row>
    <row r="268" spans="3:3" x14ac:dyDescent="0.45">
      <c r="C268" s="33"/>
    </row>
    <row r="269" spans="3:3" x14ac:dyDescent="0.45">
      <c r="C269" s="33"/>
    </row>
    <row r="270" spans="3:3" x14ac:dyDescent="0.45">
      <c r="C270" s="33"/>
    </row>
    <row r="271" spans="3:3" x14ac:dyDescent="0.45">
      <c r="C271" s="33"/>
    </row>
    <row r="272" spans="3:3" x14ac:dyDescent="0.45">
      <c r="C272" s="33"/>
    </row>
    <row r="273" spans="3:3" x14ac:dyDescent="0.45">
      <c r="C273" s="33"/>
    </row>
    <row r="274" spans="3:3" x14ac:dyDescent="0.45">
      <c r="C274" s="33"/>
    </row>
    <row r="275" spans="3:3" x14ac:dyDescent="0.45">
      <c r="C275" s="33"/>
    </row>
    <row r="276" spans="3:3" x14ac:dyDescent="0.45">
      <c r="C276" s="33"/>
    </row>
    <row r="277" spans="3:3" x14ac:dyDescent="0.45">
      <c r="C277" s="33"/>
    </row>
    <row r="278" spans="3:3" x14ac:dyDescent="0.45">
      <c r="C278" s="33"/>
    </row>
    <row r="279" spans="3:3" x14ac:dyDescent="0.45">
      <c r="C279" s="33"/>
    </row>
    <row r="280" spans="3:3" x14ac:dyDescent="0.45">
      <c r="C280" s="33"/>
    </row>
    <row r="281" spans="3:3" x14ac:dyDescent="0.45">
      <c r="C281" s="33"/>
    </row>
    <row r="282" spans="3:3" x14ac:dyDescent="0.45">
      <c r="C282" s="33"/>
    </row>
    <row r="283" spans="3:3" x14ac:dyDescent="0.45">
      <c r="C283" s="33"/>
    </row>
    <row r="284" spans="3:3" x14ac:dyDescent="0.45">
      <c r="C284" s="33"/>
    </row>
    <row r="285" spans="3:3" x14ac:dyDescent="0.45">
      <c r="C285" s="33"/>
    </row>
    <row r="286" spans="3:3" x14ac:dyDescent="0.45">
      <c r="C286" s="33"/>
    </row>
    <row r="287" spans="3:3" x14ac:dyDescent="0.45">
      <c r="C287" s="33"/>
    </row>
    <row r="288" spans="3:3" x14ac:dyDescent="0.45">
      <c r="C288" s="33"/>
    </row>
    <row r="289" spans="3:3" x14ac:dyDescent="0.45">
      <c r="C289" s="33"/>
    </row>
    <row r="290" spans="3:3" x14ac:dyDescent="0.45">
      <c r="C290" s="33"/>
    </row>
    <row r="291" spans="3:3" x14ac:dyDescent="0.45">
      <c r="C291" s="33"/>
    </row>
    <row r="292" spans="3:3" x14ac:dyDescent="0.45">
      <c r="C292" s="33"/>
    </row>
    <row r="293" spans="3:3" x14ac:dyDescent="0.45">
      <c r="C293" s="33"/>
    </row>
    <row r="294" spans="3:3" x14ac:dyDescent="0.45">
      <c r="C294" s="33"/>
    </row>
    <row r="295" spans="3:3" x14ac:dyDescent="0.45">
      <c r="C295" s="33"/>
    </row>
    <row r="296" spans="3:3" x14ac:dyDescent="0.45">
      <c r="C296" s="33"/>
    </row>
    <row r="297" spans="3:3" x14ac:dyDescent="0.45">
      <c r="C297" s="33"/>
    </row>
    <row r="298" spans="3:3" x14ac:dyDescent="0.45">
      <c r="C298" s="33"/>
    </row>
    <row r="299" spans="3:3" x14ac:dyDescent="0.45">
      <c r="C299" s="33"/>
    </row>
    <row r="300" spans="3:3" x14ac:dyDescent="0.45">
      <c r="C300" s="33"/>
    </row>
    <row r="301" spans="3:3" x14ac:dyDescent="0.45">
      <c r="C301" s="33"/>
    </row>
    <row r="302" spans="3:3" x14ac:dyDescent="0.45">
      <c r="C302" s="33"/>
    </row>
    <row r="303" spans="3:3" x14ac:dyDescent="0.45">
      <c r="C303" s="33"/>
    </row>
    <row r="304" spans="3:3" x14ac:dyDescent="0.45">
      <c r="C304" s="33"/>
    </row>
    <row r="305" spans="3:3" x14ac:dyDescent="0.45">
      <c r="C305" s="33"/>
    </row>
    <row r="306" spans="3:3" x14ac:dyDescent="0.45">
      <c r="C306" s="33"/>
    </row>
    <row r="307" spans="3:3" x14ac:dyDescent="0.45">
      <c r="C307" s="33"/>
    </row>
    <row r="308" spans="3:3" x14ac:dyDescent="0.45">
      <c r="C308" s="33"/>
    </row>
    <row r="309" spans="3:3" x14ac:dyDescent="0.45">
      <c r="C309" s="33"/>
    </row>
    <row r="310" spans="3:3" x14ac:dyDescent="0.45">
      <c r="C310" s="33"/>
    </row>
    <row r="311" spans="3:3" x14ac:dyDescent="0.45">
      <c r="C311" s="33"/>
    </row>
    <row r="312" spans="3:3" x14ac:dyDescent="0.45">
      <c r="C312" s="33"/>
    </row>
    <row r="313" spans="3:3" x14ac:dyDescent="0.45">
      <c r="C313" s="33"/>
    </row>
    <row r="314" spans="3:3" x14ac:dyDescent="0.45">
      <c r="C314" s="33"/>
    </row>
    <row r="315" spans="3:3" x14ac:dyDescent="0.45">
      <c r="C315" s="33"/>
    </row>
    <row r="316" spans="3:3" x14ac:dyDescent="0.45">
      <c r="C316" s="33"/>
    </row>
    <row r="317" spans="3:3" x14ac:dyDescent="0.45">
      <c r="C317" s="33"/>
    </row>
    <row r="318" spans="3:3" x14ac:dyDescent="0.45">
      <c r="C318" s="33"/>
    </row>
    <row r="319" spans="3:3" x14ac:dyDescent="0.45">
      <c r="C319" s="33"/>
    </row>
    <row r="320" spans="3:3" x14ac:dyDescent="0.45">
      <c r="C320" s="33"/>
    </row>
    <row r="321" spans="3:3" x14ac:dyDescent="0.45">
      <c r="C321" s="33"/>
    </row>
    <row r="322" spans="3:3" x14ac:dyDescent="0.45">
      <c r="C322" s="33"/>
    </row>
    <row r="323" spans="3:3" x14ac:dyDescent="0.45">
      <c r="C323" s="33"/>
    </row>
    <row r="324" spans="3:3" x14ac:dyDescent="0.45">
      <c r="C324" s="33"/>
    </row>
    <row r="325" spans="3:3" x14ac:dyDescent="0.45">
      <c r="C325" s="33"/>
    </row>
    <row r="326" spans="3:3" x14ac:dyDescent="0.45">
      <c r="C326" s="33"/>
    </row>
    <row r="327" spans="3:3" x14ac:dyDescent="0.45">
      <c r="C327" s="33"/>
    </row>
    <row r="328" spans="3:3" x14ac:dyDescent="0.45">
      <c r="C328" s="33"/>
    </row>
    <row r="329" spans="3:3" x14ac:dyDescent="0.45">
      <c r="C329" s="33"/>
    </row>
    <row r="330" spans="3:3" x14ac:dyDescent="0.45">
      <c r="C330" s="33"/>
    </row>
    <row r="331" spans="3:3" x14ac:dyDescent="0.45">
      <c r="C331" s="33"/>
    </row>
    <row r="332" spans="3:3" x14ac:dyDescent="0.45">
      <c r="C332" s="33"/>
    </row>
    <row r="333" spans="3:3" x14ac:dyDescent="0.45">
      <c r="C333" s="33"/>
    </row>
    <row r="334" spans="3:3" x14ac:dyDescent="0.45">
      <c r="C334" s="33"/>
    </row>
    <row r="335" spans="3:3" x14ac:dyDescent="0.45">
      <c r="C335" s="33"/>
    </row>
    <row r="336" spans="3:3" x14ac:dyDescent="0.45">
      <c r="C336" s="33"/>
    </row>
    <row r="337" spans="3:3" x14ac:dyDescent="0.45">
      <c r="C337" s="33"/>
    </row>
    <row r="338" spans="3:3" x14ac:dyDescent="0.45">
      <c r="C338" s="33"/>
    </row>
    <row r="339" spans="3:3" x14ac:dyDescent="0.45">
      <c r="C339" s="33"/>
    </row>
    <row r="340" spans="3:3" x14ac:dyDescent="0.45">
      <c r="C340" s="33"/>
    </row>
    <row r="341" spans="3:3" x14ac:dyDescent="0.45">
      <c r="C341" s="33"/>
    </row>
    <row r="342" spans="3:3" x14ac:dyDescent="0.45">
      <c r="C342" s="33"/>
    </row>
    <row r="343" spans="3:3" x14ac:dyDescent="0.45">
      <c r="C343" s="33"/>
    </row>
    <row r="344" spans="3:3" x14ac:dyDescent="0.45">
      <c r="C344" s="33"/>
    </row>
    <row r="345" spans="3:3" x14ac:dyDescent="0.45">
      <c r="C345" s="33"/>
    </row>
    <row r="346" spans="3:3" x14ac:dyDescent="0.45">
      <c r="C346" s="33"/>
    </row>
    <row r="347" spans="3:3" x14ac:dyDescent="0.45">
      <c r="C347" s="33"/>
    </row>
    <row r="348" spans="3:3" x14ac:dyDescent="0.45">
      <c r="C348" s="33"/>
    </row>
    <row r="349" spans="3:3" x14ac:dyDescent="0.45">
      <c r="C349" s="33"/>
    </row>
    <row r="350" spans="3:3" x14ac:dyDescent="0.45">
      <c r="C350" s="33"/>
    </row>
    <row r="351" spans="3:3" x14ac:dyDescent="0.45">
      <c r="C351" s="33"/>
    </row>
    <row r="352" spans="3:3" x14ac:dyDescent="0.45">
      <c r="C352" s="33"/>
    </row>
    <row r="353" spans="3:3" x14ac:dyDescent="0.45">
      <c r="C353" s="33"/>
    </row>
    <row r="354" spans="3:3" x14ac:dyDescent="0.45">
      <c r="C354" s="33"/>
    </row>
    <row r="355" spans="3:3" x14ac:dyDescent="0.45">
      <c r="C355" s="33"/>
    </row>
    <row r="356" spans="3:3" x14ac:dyDescent="0.45">
      <c r="C356" s="33"/>
    </row>
    <row r="357" spans="3:3" x14ac:dyDescent="0.45">
      <c r="C357" s="33"/>
    </row>
    <row r="358" spans="3:3" x14ac:dyDescent="0.45">
      <c r="C358" s="33"/>
    </row>
    <row r="359" spans="3:3" x14ac:dyDescent="0.45">
      <c r="C359" s="33"/>
    </row>
    <row r="360" spans="3:3" x14ac:dyDescent="0.45">
      <c r="C360" s="33"/>
    </row>
    <row r="361" spans="3:3" x14ac:dyDescent="0.45">
      <c r="C361" s="33"/>
    </row>
    <row r="362" spans="3:3" x14ac:dyDescent="0.45">
      <c r="C362" s="33"/>
    </row>
    <row r="363" spans="3:3" x14ac:dyDescent="0.45">
      <c r="C363" s="33"/>
    </row>
    <row r="364" spans="3:3" x14ac:dyDescent="0.45">
      <c r="C364" s="33"/>
    </row>
    <row r="365" spans="3:3" x14ac:dyDescent="0.45">
      <c r="C365" s="33"/>
    </row>
    <row r="366" spans="3:3" x14ac:dyDescent="0.45">
      <c r="C366" s="33"/>
    </row>
    <row r="367" spans="3:3" x14ac:dyDescent="0.45">
      <c r="C367" s="33"/>
    </row>
    <row r="368" spans="3:3" x14ac:dyDescent="0.45">
      <c r="C368" s="33"/>
    </row>
    <row r="369" spans="3:3" x14ac:dyDescent="0.45">
      <c r="C369" s="33"/>
    </row>
    <row r="370" spans="3:3" x14ac:dyDescent="0.45">
      <c r="C370" s="33"/>
    </row>
    <row r="371" spans="3:3" x14ac:dyDescent="0.45">
      <c r="C371" s="33"/>
    </row>
    <row r="372" spans="3:3" x14ac:dyDescent="0.45">
      <c r="C372" s="33"/>
    </row>
    <row r="373" spans="3:3" x14ac:dyDescent="0.45">
      <c r="C373" s="33"/>
    </row>
    <row r="374" spans="3:3" x14ac:dyDescent="0.45">
      <c r="C374" s="33"/>
    </row>
    <row r="375" spans="3:3" x14ac:dyDescent="0.45">
      <c r="C375" s="33"/>
    </row>
    <row r="376" spans="3:3" x14ac:dyDescent="0.45">
      <c r="C376" s="33"/>
    </row>
    <row r="377" spans="3:3" x14ac:dyDescent="0.45">
      <c r="C377" s="33"/>
    </row>
    <row r="378" spans="3:3" x14ac:dyDescent="0.45">
      <c r="C378" s="33"/>
    </row>
    <row r="379" spans="3:3" x14ac:dyDescent="0.45">
      <c r="C379" s="33"/>
    </row>
    <row r="380" spans="3:3" x14ac:dyDescent="0.45">
      <c r="C380" s="33"/>
    </row>
    <row r="381" spans="3:3" x14ac:dyDescent="0.45">
      <c r="C381" s="33"/>
    </row>
    <row r="382" spans="3:3" x14ac:dyDescent="0.45">
      <c r="C382" s="33"/>
    </row>
    <row r="383" spans="3:3" x14ac:dyDescent="0.45">
      <c r="C383" s="33"/>
    </row>
    <row r="384" spans="3:3" x14ac:dyDescent="0.45">
      <c r="C384" s="33"/>
    </row>
    <row r="385" spans="3:3" x14ac:dyDescent="0.45">
      <c r="C385" s="33"/>
    </row>
    <row r="386" spans="3:3" x14ac:dyDescent="0.45">
      <c r="C386" s="33"/>
    </row>
    <row r="387" spans="3:3" x14ac:dyDescent="0.45">
      <c r="C387" s="33"/>
    </row>
    <row r="388" spans="3:3" x14ac:dyDescent="0.45">
      <c r="C388" s="33"/>
    </row>
    <row r="389" spans="3:3" x14ac:dyDescent="0.45">
      <c r="C389" s="33"/>
    </row>
    <row r="390" spans="3:3" x14ac:dyDescent="0.45">
      <c r="C390" s="33"/>
    </row>
    <row r="391" spans="3:3" x14ac:dyDescent="0.45">
      <c r="C391" s="33"/>
    </row>
    <row r="392" spans="3:3" x14ac:dyDescent="0.45">
      <c r="C392" s="33"/>
    </row>
    <row r="393" spans="3:3" x14ac:dyDescent="0.45">
      <c r="C393" s="33"/>
    </row>
    <row r="394" spans="3:3" x14ac:dyDescent="0.45">
      <c r="C394" s="33"/>
    </row>
    <row r="395" spans="3:3" x14ac:dyDescent="0.45">
      <c r="C395" s="33"/>
    </row>
    <row r="396" spans="3:3" x14ac:dyDescent="0.45">
      <c r="C396" s="33"/>
    </row>
    <row r="397" spans="3:3" x14ac:dyDescent="0.45">
      <c r="C397" s="33"/>
    </row>
    <row r="398" spans="3:3" x14ac:dyDescent="0.45">
      <c r="C398" s="33"/>
    </row>
    <row r="399" spans="3:3" x14ac:dyDescent="0.45">
      <c r="C399" s="33"/>
    </row>
    <row r="400" spans="3:3" x14ac:dyDescent="0.45">
      <c r="C400" s="33"/>
    </row>
    <row r="401" spans="3:3" x14ac:dyDescent="0.45">
      <c r="C401" s="33"/>
    </row>
    <row r="402" spans="3:3" x14ac:dyDescent="0.45">
      <c r="C402" s="33"/>
    </row>
    <row r="403" spans="3:3" x14ac:dyDescent="0.45">
      <c r="C403" s="33"/>
    </row>
    <row r="404" spans="3:3" x14ac:dyDescent="0.45">
      <c r="C404" s="33"/>
    </row>
    <row r="405" spans="3:3" x14ac:dyDescent="0.45">
      <c r="C405" s="33"/>
    </row>
    <row r="406" spans="3:3" x14ac:dyDescent="0.45">
      <c r="C406" s="33"/>
    </row>
    <row r="407" spans="3:3" x14ac:dyDescent="0.45">
      <c r="C407" s="33"/>
    </row>
    <row r="408" spans="3:3" x14ac:dyDescent="0.45">
      <c r="C408" s="33"/>
    </row>
    <row r="409" spans="3:3" x14ac:dyDescent="0.45">
      <c r="C409" s="33"/>
    </row>
    <row r="410" spans="3:3" x14ac:dyDescent="0.45">
      <c r="C410" s="33"/>
    </row>
    <row r="411" spans="3:3" x14ac:dyDescent="0.45">
      <c r="C411" s="33"/>
    </row>
    <row r="412" spans="3:3" x14ac:dyDescent="0.45">
      <c r="C412" s="33"/>
    </row>
    <row r="413" spans="3:3" x14ac:dyDescent="0.45">
      <c r="C413" s="33"/>
    </row>
    <row r="414" spans="3:3" x14ac:dyDescent="0.45">
      <c r="C414" s="33"/>
    </row>
    <row r="415" spans="3:3" x14ac:dyDescent="0.45">
      <c r="C415" s="33"/>
    </row>
    <row r="416" spans="3:3" x14ac:dyDescent="0.45">
      <c r="C416" s="33"/>
    </row>
    <row r="417" spans="3:3" x14ac:dyDescent="0.45">
      <c r="C417" s="33"/>
    </row>
    <row r="418" spans="3:3" x14ac:dyDescent="0.45">
      <c r="C418" s="33"/>
    </row>
    <row r="419" spans="3:3" x14ac:dyDescent="0.45">
      <c r="C419" s="33"/>
    </row>
    <row r="420" spans="3:3" x14ac:dyDescent="0.45">
      <c r="C420" s="33"/>
    </row>
    <row r="421" spans="3:3" x14ac:dyDescent="0.45">
      <c r="C421" s="33"/>
    </row>
    <row r="422" spans="3:3" x14ac:dyDescent="0.45">
      <c r="C422" s="33"/>
    </row>
    <row r="423" spans="3:3" x14ac:dyDescent="0.45">
      <c r="C423" s="33"/>
    </row>
    <row r="424" spans="3:3" x14ac:dyDescent="0.45">
      <c r="C424" s="33"/>
    </row>
    <row r="425" spans="3:3" x14ac:dyDescent="0.45">
      <c r="C425" s="33"/>
    </row>
    <row r="426" spans="3:3" x14ac:dyDescent="0.45">
      <c r="C426" s="33"/>
    </row>
    <row r="427" spans="3:3" x14ac:dyDescent="0.45">
      <c r="C427" s="33"/>
    </row>
    <row r="428" spans="3:3" x14ac:dyDescent="0.45">
      <c r="C428" s="33"/>
    </row>
    <row r="429" spans="3:3" x14ac:dyDescent="0.45">
      <c r="C429" s="33"/>
    </row>
    <row r="430" spans="3:3" x14ac:dyDescent="0.45">
      <c r="C430" s="33"/>
    </row>
    <row r="431" spans="3:3" x14ac:dyDescent="0.45">
      <c r="C431" s="33"/>
    </row>
    <row r="432" spans="3:3" x14ac:dyDescent="0.45">
      <c r="C432" s="33"/>
    </row>
    <row r="433" spans="3:3" x14ac:dyDescent="0.45">
      <c r="C433" s="33"/>
    </row>
    <row r="434" spans="3:3" x14ac:dyDescent="0.45">
      <c r="C434" s="33"/>
    </row>
    <row r="435" spans="3:3" x14ac:dyDescent="0.45">
      <c r="C435" s="33"/>
    </row>
    <row r="436" spans="3:3" x14ac:dyDescent="0.45">
      <c r="C436" s="33"/>
    </row>
    <row r="437" spans="3:3" x14ac:dyDescent="0.45">
      <c r="C437" s="33"/>
    </row>
    <row r="438" spans="3:3" x14ac:dyDescent="0.45">
      <c r="C438" s="33"/>
    </row>
    <row r="439" spans="3:3" x14ac:dyDescent="0.45">
      <c r="C439" s="33"/>
    </row>
    <row r="440" spans="3:3" x14ac:dyDescent="0.45">
      <c r="C440" s="33"/>
    </row>
    <row r="441" spans="3:3" x14ac:dyDescent="0.45">
      <c r="C441" s="33"/>
    </row>
    <row r="442" spans="3:3" x14ac:dyDescent="0.45">
      <c r="C442" s="33"/>
    </row>
    <row r="443" spans="3:3" x14ac:dyDescent="0.45">
      <c r="C443" s="33"/>
    </row>
    <row r="444" spans="3:3" x14ac:dyDescent="0.45">
      <c r="C444" s="33"/>
    </row>
    <row r="445" spans="3:3" x14ac:dyDescent="0.45">
      <c r="C445" s="33"/>
    </row>
    <row r="446" spans="3:3" x14ac:dyDescent="0.45">
      <c r="C446" s="33"/>
    </row>
    <row r="447" spans="3:3" x14ac:dyDescent="0.45">
      <c r="C447" s="33"/>
    </row>
    <row r="448" spans="3:3" x14ac:dyDescent="0.45">
      <c r="C448" s="33"/>
    </row>
    <row r="449" spans="3:3" x14ac:dyDescent="0.45">
      <c r="C449" s="33"/>
    </row>
    <row r="450" spans="3:3" x14ac:dyDescent="0.45">
      <c r="C450" s="33"/>
    </row>
    <row r="451" spans="3:3" x14ac:dyDescent="0.45">
      <c r="C451" s="33"/>
    </row>
    <row r="452" spans="3:3" x14ac:dyDescent="0.45">
      <c r="C452" s="33"/>
    </row>
    <row r="453" spans="3:3" x14ac:dyDescent="0.45">
      <c r="C453" s="33"/>
    </row>
    <row r="454" spans="3:3" x14ac:dyDescent="0.45">
      <c r="C454" s="33"/>
    </row>
    <row r="455" spans="3:3" x14ac:dyDescent="0.45">
      <c r="C455" s="33"/>
    </row>
    <row r="456" spans="3:3" x14ac:dyDescent="0.45">
      <c r="C456" s="33"/>
    </row>
    <row r="457" spans="3:3" x14ac:dyDescent="0.45">
      <c r="C457" s="33"/>
    </row>
    <row r="458" spans="3:3" x14ac:dyDescent="0.45">
      <c r="C458" s="33"/>
    </row>
    <row r="459" spans="3:3" x14ac:dyDescent="0.45">
      <c r="C459" s="33"/>
    </row>
    <row r="460" spans="3:3" x14ac:dyDescent="0.45">
      <c r="C460" s="33"/>
    </row>
    <row r="461" spans="3:3" x14ac:dyDescent="0.45">
      <c r="C461" s="33"/>
    </row>
    <row r="462" spans="3:3" x14ac:dyDescent="0.45">
      <c r="C462" s="33"/>
    </row>
    <row r="463" spans="3:3" x14ac:dyDescent="0.45">
      <c r="C463" s="33"/>
    </row>
    <row r="464" spans="3:3" x14ac:dyDescent="0.45">
      <c r="C464" s="33"/>
    </row>
    <row r="465" spans="3:3" x14ac:dyDescent="0.45">
      <c r="C465" s="33"/>
    </row>
    <row r="466" spans="3:3" x14ac:dyDescent="0.45">
      <c r="C466" s="33"/>
    </row>
    <row r="467" spans="3:3" x14ac:dyDescent="0.45">
      <c r="C467" s="33"/>
    </row>
    <row r="468" spans="3:3" x14ac:dyDescent="0.45">
      <c r="C468" s="33"/>
    </row>
    <row r="469" spans="3:3" x14ac:dyDescent="0.45">
      <c r="C469" s="33"/>
    </row>
    <row r="470" spans="3:3" x14ac:dyDescent="0.45">
      <c r="C470" s="33"/>
    </row>
    <row r="471" spans="3:3" x14ac:dyDescent="0.45">
      <c r="C471" s="33"/>
    </row>
    <row r="472" spans="3:3" x14ac:dyDescent="0.45">
      <c r="C472" s="33"/>
    </row>
    <row r="473" spans="3:3" x14ac:dyDescent="0.45">
      <c r="C473" s="33"/>
    </row>
    <row r="474" spans="3:3" x14ac:dyDescent="0.45">
      <c r="C474" s="33"/>
    </row>
    <row r="475" spans="3:3" x14ac:dyDescent="0.45">
      <c r="C475" s="33"/>
    </row>
    <row r="476" spans="3:3" x14ac:dyDescent="0.45">
      <c r="C476" s="33"/>
    </row>
    <row r="477" spans="3:3" x14ac:dyDescent="0.45">
      <c r="C477" s="33"/>
    </row>
    <row r="478" spans="3:3" x14ac:dyDescent="0.45">
      <c r="C478" s="33"/>
    </row>
    <row r="479" spans="3:3" x14ac:dyDescent="0.45">
      <c r="C479" s="33"/>
    </row>
    <row r="480" spans="3:3" x14ac:dyDescent="0.45">
      <c r="C480" s="33"/>
    </row>
    <row r="481" spans="3:3" x14ac:dyDescent="0.45">
      <c r="C481" s="33"/>
    </row>
    <row r="482" spans="3:3" x14ac:dyDescent="0.45">
      <c r="C482" s="33"/>
    </row>
    <row r="483" spans="3:3" x14ac:dyDescent="0.45">
      <c r="C483" s="33"/>
    </row>
    <row r="484" spans="3:3" x14ac:dyDescent="0.45">
      <c r="C484" s="33"/>
    </row>
    <row r="485" spans="3:3" x14ac:dyDescent="0.45">
      <c r="C485" s="33"/>
    </row>
    <row r="486" spans="3:3" x14ac:dyDescent="0.45">
      <c r="C486" s="33"/>
    </row>
    <row r="487" spans="3:3" x14ac:dyDescent="0.45">
      <c r="C487" s="33"/>
    </row>
    <row r="488" spans="3:3" x14ac:dyDescent="0.45">
      <c r="C488" s="33"/>
    </row>
    <row r="489" spans="3:3" x14ac:dyDescent="0.45">
      <c r="C489" s="33"/>
    </row>
    <row r="490" spans="3:3" x14ac:dyDescent="0.45">
      <c r="C490" s="33"/>
    </row>
    <row r="491" spans="3:3" x14ac:dyDescent="0.45">
      <c r="C491" s="33"/>
    </row>
    <row r="492" spans="3:3" x14ac:dyDescent="0.45">
      <c r="C492" s="33"/>
    </row>
    <row r="493" spans="3:3" x14ac:dyDescent="0.45">
      <c r="C493" s="33"/>
    </row>
    <row r="494" spans="3:3" x14ac:dyDescent="0.45">
      <c r="C494" s="33"/>
    </row>
    <row r="495" spans="3:3" x14ac:dyDescent="0.45">
      <c r="C495" s="33"/>
    </row>
    <row r="496" spans="3:3" x14ac:dyDescent="0.45">
      <c r="C496" s="33"/>
    </row>
    <row r="497" spans="3:3" x14ac:dyDescent="0.45">
      <c r="C497" s="33"/>
    </row>
    <row r="498" spans="3:3" x14ac:dyDescent="0.45">
      <c r="C498" s="33"/>
    </row>
    <row r="499" spans="3:3" x14ac:dyDescent="0.45">
      <c r="C499" s="33"/>
    </row>
    <row r="500" spans="3:3" x14ac:dyDescent="0.45">
      <c r="C500" s="33"/>
    </row>
    <row r="501" spans="3:3" x14ac:dyDescent="0.45">
      <c r="C501" s="33"/>
    </row>
    <row r="502" spans="3:3" x14ac:dyDescent="0.45">
      <c r="C502" s="33"/>
    </row>
    <row r="503" spans="3:3" x14ac:dyDescent="0.45">
      <c r="C503" s="33"/>
    </row>
    <row r="504" spans="3:3" x14ac:dyDescent="0.45">
      <c r="C504" s="33"/>
    </row>
    <row r="505" spans="3:3" x14ac:dyDescent="0.45">
      <c r="C505" s="33"/>
    </row>
    <row r="506" spans="3:3" x14ac:dyDescent="0.45">
      <c r="C506" s="33"/>
    </row>
    <row r="507" spans="3:3" x14ac:dyDescent="0.45">
      <c r="C507" s="33"/>
    </row>
    <row r="508" spans="3:3" x14ac:dyDescent="0.45">
      <c r="C508" s="33"/>
    </row>
    <row r="509" spans="3:3" x14ac:dyDescent="0.45">
      <c r="C509" s="33"/>
    </row>
    <row r="510" spans="3:3" x14ac:dyDescent="0.45">
      <c r="C510" s="33"/>
    </row>
    <row r="511" spans="3:3" x14ac:dyDescent="0.45">
      <c r="C511" s="33"/>
    </row>
    <row r="512" spans="3:3" x14ac:dyDescent="0.45">
      <c r="C512" s="33"/>
    </row>
    <row r="513" spans="3:3" x14ac:dyDescent="0.45">
      <c r="C513" s="33"/>
    </row>
    <row r="514" spans="3:3" x14ac:dyDescent="0.45">
      <c r="C514" s="33"/>
    </row>
    <row r="515" spans="3:3" x14ac:dyDescent="0.45">
      <c r="C515" s="33"/>
    </row>
    <row r="516" spans="3:3" x14ac:dyDescent="0.45">
      <c r="C516" s="33"/>
    </row>
    <row r="517" spans="3:3" x14ac:dyDescent="0.45">
      <c r="C517" s="33"/>
    </row>
    <row r="518" spans="3:3" x14ac:dyDescent="0.45">
      <c r="C518" s="33"/>
    </row>
    <row r="519" spans="3:3" x14ac:dyDescent="0.45">
      <c r="C519" s="33"/>
    </row>
    <row r="520" spans="3:3" x14ac:dyDescent="0.45">
      <c r="C520" s="33"/>
    </row>
    <row r="521" spans="3:3" x14ac:dyDescent="0.45">
      <c r="C521" s="33"/>
    </row>
    <row r="522" spans="3:3" x14ac:dyDescent="0.45">
      <c r="C522" s="33"/>
    </row>
    <row r="523" spans="3:3" x14ac:dyDescent="0.45">
      <c r="C523" s="33"/>
    </row>
    <row r="524" spans="3:3" x14ac:dyDescent="0.45">
      <c r="C524" s="33"/>
    </row>
    <row r="525" spans="3:3" x14ac:dyDescent="0.45">
      <c r="C525" s="33"/>
    </row>
    <row r="526" spans="3:3" x14ac:dyDescent="0.45">
      <c r="C526" s="33"/>
    </row>
    <row r="527" spans="3:3" x14ac:dyDescent="0.45">
      <c r="C527" s="33"/>
    </row>
    <row r="528" spans="3:3" x14ac:dyDescent="0.45">
      <c r="C528" s="33"/>
    </row>
    <row r="529" spans="3:3" x14ac:dyDescent="0.45">
      <c r="C529" s="33"/>
    </row>
    <row r="530" spans="3:3" x14ac:dyDescent="0.45">
      <c r="C530" s="33"/>
    </row>
    <row r="531" spans="3:3" x14ac:dyDescent="0.45">
      <c r="C531" s="33"/>
    </row>
    <row r="532" spans="3:3" x14ac:dyDescent="0.45">
      <c r="C532" s="33"/>
    </row>
    <row r="533" spans="3:3" x14ac:dyDescent="0.45">
      <c r="C533" s="33"/>
    </row>
    <row r="534" spans="3:3" x14ac:dyDescent="0.45">
      <c r="C534" s="33"/>
    </row>
    <row r="535" spans="3:3" x14ac:dyDescent="0.45">
      <c r="C535" s="33"/>
    </row>
    <row r="536" spans="3:3" x14ac:dyDescent="0.45">
      <c r="C536" s="33"/>
    </row>
    <row r="537" spans="3:3" x14ac:dyDescent="0.45">
      <c r="C537" s="33"/>
    </row>
    <row r="538" spans="3:3" x14ac:dyDescent="0.45">
      <c r="C538" s="33"/>
    </row>
    <row r="539" spans="3:3" x14ac:dyDescent="0.45">
      <c r="C539" s="33"/>
    </row>
    <row r="540" spans="3:3" x14ac:dyDescent="0.45">
      <c r="C540" s="33"/>
    </row>
    <row r="541" spans="3:3" x14ac:dyDescent="0.45">
      <c r="C541" s="33"/>
    </row>
    <row r="542" spans="3:3" x14ac:dyDescent="0.45">
      <c r="C542" s="33"/>
    </row>
    <row r="543" spans="3:3" x14ac:dyDescent="0.45">
      <c r="C543" s="33"/>
    </row>
    <row r="544" spans="3:3" x14ac:dyDescent="0.45">
      <c r="C544" s="33"/>
    </row>
    <row r="545" spans="3:3" x14ac:dyDescent="0.45">
      <c r="C545" s="33"/>
    </row>
    <row r="546" spans="3:3" x14ac:dyDescent="0.45">
      <c r="C546" s="33"/>
    </row>
    <row r="547" spans="3:3" x14ac:dyDescent="0.45">
      <c r="C547" s="33"/>
    </row>
    <row r="548" spans="3:3" x14ac:dyDescent="0.45">
      <c r="C548" s="33"/>
    </row>
    <row r="549" spans="3:3" x14ac:dyDescent="0.45">
      <c r="C549" s="33"/>
    </row>
    <row r="550" spans="3:3" x14ac:dyDescent="0.45">
      <c r="C550" s="33"/>
    </row>
    <row r="551" spans="3:3" x14ac:dyDescent="0.45">
      <c r="C551" s="33"/>
    </row>
    <row r="552" spans="3:3" x14ac:dyDescent="0.45">
      <c r="C552" s="33"/>
    </row>
    <row r="553" spans="3:3" x14ac:dyDescent="0.45">
      <c r="C553" s="33"/>
    </row>
    <row r="554" spans="3:3" x14ac:dyDescent="0.45">
      <c r="C554" s="33"/>
    </row>
    <row r="555" spans="3:3" x14ac:dyDescent="0.45">
      <c r="C555" s="33"/>
    </row>
    <row r="556" spans="3:3" x14ac:dyDescent="0.45">
      <c r="C556" s="33"/>
    </row>
    <row r="557" spans="3:3" x14ac:dyDescent="0.45">
      <c r="C557" s="33"/>
    </row>
    <row r="558" spans="3:3" x14ac:dyDescent="0.45">
      <c r="C558" s="33"/>
    </row>
    <row r="559" spans="3:3" x14ac:dyDescent="0.45">
      <c r="C559" s="33"/>
    </row>
    <row r="560" spans="3:3" x14ac:dyDescent="0.45">
      <c r="C560" s="33"/>
    </row>
    <row r="561" spans="3:3" x14ac:dyDescent="0.45">
      <c r="C561" s="33"/>
    </row>
    <row r="562" spans="3:3" x14ac:dyDescent="0.45">
      <c r="C562" s="33"/>
    </row>
    <row r="563" spans="3:3" x14ac:dyDescent="0.45">
      <c r="C563" s="33"/>
    </row>
    <row r="564" spans="3:3" x14ac:dyDescent="0.45">
      <c r="C564" s="33"/>
    </row>
    <row r="565" spans="3:3" x14ac:dyDescent="0.45">
      <c r="C565" s="33"/>
    </row>
    <row r="566" spans="3:3" x14ac:dyDescent="0.45">
      <c r="C566" s="33"/>
    </row>
    <row r="567" spans="3:3" x14ac:dyDescent="0.45">
      <c r="C567" s="33"/>
    </row>
    <row r="568" spans="3:3" x14ac:dyDescent="0.45">
      <c r="C568" s="33"/>
    </row>
    <row r="569" spans="3:3" x14ac:dyDescent="0.45">
      <c r="C569" s="33"/>
    </row>
    <row r="570" spans="3:3" x14ac:dyDescent="0.45">
      <c r="C570" s="33"/>
    </row>
    <row r="571" spans="3:3" x14ac:dyDescent="0.45">
      <c r="C571" s="33"/>
    </row>
    <row r="572" spans="3:3" x14ac:dyDescent="0.45">
      <c r="C572" s="33"/>
    </row>
    <row r="573" spans="3:3" x14ac:dyDescent="0.45">
      <c r="C573" s="33"/>
    </row>
    <row r="574" spans="3:3" x14ac:dyDescent="0.45">
      <c r="C574" s="33"/>
    </row>
    <row r="575" spans="3:3" x14ac:dyDescent="0.45">
      <c r="C575" s="33"/>
    </row>
    <row r="576" spans="3:3" x14ac:dyDescent="0.45">
      <c r="C576" s="33"/>
    </row>
    <row r="577" spans="3:3" x14ac:dyDescent="0.45">
      <c r="C577" s="33"/>
    </row>
    <row r="578" spans="3:3" x14ac:dyDescent="0.45">
      <c r="C578" s="33"/>
    </row>
    <row r="579" spans="3:3" x14ac:dyDescent="0.45">
      <c r="C579" s="33"/>
    </row>
    <row r="580" spans="3:3" x14ac:dyDescent="0.45">
      <c r="C580" s="33"/>
    </row>
    <row r="581" spans="3:3" x14ac:dyDescent="0.45">
      <c r="C581" s="33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81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4.25" x14ac:dyDescent="0.45"/>
  <cols>
    <col min="3" max="3" width="14.796875" bestFit="1" customWidth="1"/>
    <col min="4" max="4" width="17" customWidth="1"/>
    <col min="5" max="5" width="18.3984375" style="25" bestFit="1" customWidth="1"/>
  </cols>
  <sheetData>
    <row r="1" spans="2:6" x14ac:dyDescent="0.45">
      <c r="B1" s="50"/>
    </row>
    <row r="2" spans="2:6" x14ac:dyDescent="0.45">
      <c r="B2" s="31"/>
      <c r="D2" s="34"/>
    </row>
    <row r="3" spans="2:6" x14ac:dyDescent="0.45">
      <c r="B3" s="41"/>
      <c r="C3" s="43"/>
      <c r="D3" s="41"/>
      <c r="E3" s="42"/>
    </row>
    <row r="4" spans="2:6" x14ac:dyDescent="0.45">
      <c r="C4" s="35" t="s">
        <v>101</v>
      </c>
      <c r="D4" s="35" t="s">
        <v>127</v>
      </c>
      <c r="E4" s="35" t="s">
        <v>134</v>
      </c>
    </row>
    <row r="5" spans="2:6" x14ac:dyDescent="0.45">
      <c r="B5" s="41" t="s">
        <v>118</v>
      </c>
      <c r="C5" s="41" t="s">
        <v>105</v>
      </c>
      <c r="D5" s="41" t="s">
        <v>105</v>
      </c>
      <c r="E5" s="53" t="s">
        <v>135</v>
      </c>
    </row>
    <row r="6" spans="2:6" x14ac:dyDescent="0.45">
      <c r="B6" s="31">
        <f>'2_Fix'!M6</f>
        <v>37681</v>
      </c>
      <c r="C6" s="33">
        <f>'2_Fix'!S6</f>
        <v>515229</v>
      </c>
      <c r="D6" s="33">
        <f>'2_Fix'!W6</f>
        <v>7745442.9380000001</v>
      </c>
      <c r="E6" s="54">
        <f>(C6/D6)*100</f>
        <v>6.6520275744622621</v>
      </c>
      <c r="F6" s="55" t="s">
        <v>136</v>
      </c>
    </row>
    <row r="7" spans="2:6" x14ac:dyDescent="0.45">
      <c r="B7" s="31">
        <f>'2_Fix'!M7</f>
        <v>37773</v>
      </c>
      <c r="C7" s="33">
        <f>'2_Fix'!S7</f>
        <v>522415.7</v>
      </c>
      <c r="D7" s="33">
        <f>'2_Fix'!W7</f>
        <v>7880575.2000000002</v>
      </c>
      <c r="E7" s="54">
        <f>IF(ISERROR((C7/D7)*100)=TRUE,"",(C7/D7)*100)</f>
        <v>6.6291569681360309</v>
      </c>
      <c r="F7" s="55" t="s">
        <v>137</v>
      </c>
    </row>
    <row r="8" spans="2:6" x14ac:dyDescent="0.45">
      <c r="B8" s="31">
        <f>'2_Fix'!M8</f>
        <v>37865</v>
      </c>
      <c r="C8" s="33">
        <f>'2_Fix'!S8</f>
        <v>533624.19999999995</v>
      </c>
      <c r="D8" s="33">
        <f>'2_Fix'!W8</f>
        <v>7771536.5800000001</v>
      </c>
      <c r="E8" s="54">
        <f t="shared" ref="E8:E71" si="0">IF(ISERROR((C8/D8)*100)=TRUE,"",(C8/D8)*100)</f>
        <v>6.8663924374142233</v>
      </c>
    </row>
    <row r="9" spans="2:6" x14ac:dyDescent="0.45">
      <c r="B9" s="31">
        <f>'2_Fix'!M9</f>
        <v>37956</v>
      </c>
      <c r="C9" s="33">
        <f>'2_Fix'!S9</f>
        <v>558048.69999999995</v>
      </c>
      <c r="D9" s="33">
        <f>'2_Fix'!W9</f>
        <v>8077683.4939999999</v>
      </c>
      <c r="E9" s="54">
        <f t="shared" si="0"/>
        <v>6.9085239650019874</v>
      </c>
    </row>
    <row r="10" spans="2:6" x14ac:dyDescent="0.45">
      <c r="B10" s="31">
        <f>'2_Fix'!M10</f>
        <v>38047</v>
      </c>
      <c r="C10" s="33">
        <f>'2_Fix'!S10</f>
        <v>566147.4</v>
      </c>
      <c r="D10" s="33">
        <f>'2_Fix'!W10</f>
        <v>8346933.6720000003</v>
      </c>
      <c r="E10" s="54">
        <f t="shared" si="0"/>
        <v>6.7826991593230908</v>
      </c>
    </row>
    <row r="11" spans="2:6" x14ac:dyDescent="0.45">
      <c r="B11" s="31">
        <f>'2_Fix'!M11</f>
        <v>38139</v>
      </c>
      <c r="C11" s="33">
        <f>'2_Fix'!S11</f>
        <v>595637.5</v>
      </c>
      <c r="D11" s="33">
        <f>'2_Fix'!W11</f>
        <v>8882220.5519999992</v>
      </c>
      <c r="E11" s="54">
        <f t="shared" si="0"/>
        <v>6.7059525994981177</v>
      </c>
    </row>
    <row r="12" spans="2:6" x14ac:dyDescent="0.45">
      <c r="B12" s="31">
        <f>'2_Fix'!M12</f>
        <v>38231</v>
      </c>
      <c r="C12" s="33">
        <f>'2_Fix'!S12</f>
        <v>628001.30000000005</v>
      </c>
      <c r="D12" s="33">
        <f>'2_Fix'!W12</f>
        <v>8844033.0350000001</v>
      </c>
      <c r="E12" s="54">
        <f t="shared" si="0"/>
        <v>7.1008475150952446</v>
      </c>
    </row>
    <row r="13" spans="2:6" x14ac:dyDescent="0.45">
      <c r="B13" s="31">
        <f>'2_Fix'!M13</f>
        <v>38322</v>
      </c>
      <c r="C13" s="33">
        <f>'2_Fix'!S13</f>
        <v>704229.7</v>
      </c>
      <c r="D13" s="33">
        <f>'2_Fix'!W13</f>
        <v>9240282.477</v>
      </c>
      <c r="E13" s="54">
        <f t="shared" si="0"/>
        <v>7.6213005582123614</v>
      </c>
    </row>
    <row r="14" spans="2:6" x14ac:dyDescent="0.45">
      <c r="B14" s="31">
        <f>'2_Fix'!M14</f>
        <v>38412</v>
      </c>
      <c r="C14" s="33">
        <f>'2_Fix'!S14</f>
        <v>722422.1</v>
      </c>
      <c r="D14" s="33">
        <f>'2_Fix'!W14</f>
        <v>9061147.4020000007</v>
      </c>
      <c r="E14" s="54">
        <f t="shared" si="0"/>
        <v>7.9727441564469537</v>
      </c>
    </row>
    <row r="15" spans="2:6" x14ac:dyDescent="0.45">
      <c r="B15" s="31">
        <f>'2_Fix'!M15</f>
        <v>38504</v>
      </c>
      <c r="C15" s="33">
        <f>'2_Fix'!S15</f>
        <v>766044.6</v>
      </c>
      <c r="D15" s="33">
        <f>'2_Fix'!W15</f>
        <v>9643592.4450000003</v>
      </c>
      <c r="E15" s="54">
        <f t="shared" si="0"/>
        <v>7.9435604974905178</v>
      </c>
    </row>
    <row r="16" spans="2:6" x14ac:dyDescent="0.45">
      <c r="B16" s="31">
        <f>'2_Fix'!M16</f>
        <v>38596</v>
      </c>
      <c r="C16" s="33">
        <f>'2_Fix'!S16</f>
        <v>798014.7</v>
      </c>
      <c r="D16" s="33">
        <f>'2_Fix'!W16</f>
        <v>9574366.6129999999</v>
      </c>
      <c r="E16" s="54">
        <f t="shared" si="0"/>
        <v>8.3349085350091148</v>
      </c>
    </row>
    <row r="17" spans="2:5" x14ac:dyDescent="0.45">
      <c r="B17" s="31">
        <f>'2_Fix'!M17</f>
        <v>38687</v>
      </c>
      <c r="C17" s="33">
        <f>'2_Fix'!S17</f>
        <v>888523.4</v>
      </c>
      <c r="D17" s="33">
        <f>'2_Fix'!W17</f>
        <v>9971485.9910000004</v>
      </c>
      <c r="E17" s="54">
        <f t="shared" si="0"/>
        <v>8.9106418120825488</v>
      </c>
    </row>
    <row r="18" spans="2:5" x14ac:dyDescent="0.45">
      <c r="B18" s="31">
        <f>'2_Fix'!M18</f>
        <v>38777</v>
      </c>
      <c r="C18" s="33">
        <f>'2_Fix'!S18</f>
        <v>942463.7</v>
      </c>
      <c r="D18" s="33">
        <f>'2_Fix'!W18</f>
        <v>10100429.471000001</v>
      </c>
      <c r="E18" s="54">
        <f t="shared" si="0"/>
        <v>9.3309269938072301</v>
      </c>
    </row>
    <row r="19" spans="2:5" x14ac:dyDescent="0.45">
      <c r="B19" s="31">
        <f>'2_Fix'!M19</f>
        <v>38869</v>
      </c>
      <c r="C19" s="33">
        <f>'2_Fix'!S19</f>
        <v>1005693.7</v>
      </c>
      <c r="D19" s="33">
        <f>'2_Fix'!W19</f>
        <v>10757668.331</v>
      </c>
      <c r="E19" s="54">
        <f t="shared" si="0"/>
        <v>9.348621551214098</v>
      </c>
    </row>
    <row r="20" spans="2:5" x14ac:dyDescent="0.45">
      <c r="B20" s="31">
        <f>'2_Fix'!M20</f>
        <v>38961</v>
      </c>
      <c r="C20" s="33">
        <f>'2_Fix'!S20</f>
        <v>1068254.6000000001</v>
      </c>
      <c r="D20" s="33">
        <f>'2_Fix'!W20</f>
        <v>10703482.023</v>
      </c>
      <c r="E20" s="54">
        <f t="shared" si="0"/>
        <v>9.9804399886363981</v>
      </c>
    </row>
    <row r="21" spans="2:5" x14ac:dyDescent="0.45">
      <c r="B21" s="31">
        <f>'2_Fix'!M21</f>
        <v>39052</v>
      </c>
      <c r="C21" s="33">
        <f>'2_Fix'!S21</f>
        <v>1163026.7</v>
      </c>
      <c r="D21" s="33">
        <f>'2_Fix'!W21</f>
        <v>10962177.880999999</v>
      </c>
      <c r="E21" s="54">
        <f t="shared" si="0"/>
        <v>10.609449259310008</v>
      </c>
    </row>
    <row r="22" spans="2:5" x14ac:dyDescent="0.45">
      <c r="B22" s="31">
        <f>'2_Fix'!M22</f>
        <v>39142</v>
      </c>
      <c r="C22" s="33">
        <f>'2_Fix'!S22</f>
        <v>1218345.3</v>
      </c>
      <c r="D22" s="33">
        <f>'2_Fix'!W22</f>
        <v>10923991.196</v>
      </c>
      <c r="E22" s="54">
        <f t="shared" si="0"/>
        <v>11.152931910510119</v>
      </c>
    </row>
    <row r="23" spans="2:5" x14ac:dyDescent="0.45">
      <c r="B23" s="31">
        <f>'2_Fix'!M23</f>
        <v>39234</v>
      </c>
      <c r="C23" s="33">
        <f>'2_Fix'!S23</f>
        <v>1302527.8</v>
      </c>
      <c r="D23" s="33">
        <f>'2_Fix'!W23</f>
        <v>11486480.419</v>
      </c>
      <c r="E23" s="54">
        <f t="shared" si="0"/>
        <v>11.339659778163769</v>
      </c>
    </row>
    <row r="24" spans="2:5" x14ac:dyDescent="0.45">
      <c r="B24" s="31">
        <f>'2_Fix'!M24</f>
        <v>39326</v>
      </c>
      <c r="C24" s="33">
        <f>'2_Fix'!S24</f>
        <v>1403156</v>
      </c>
      <c r="D24" s="33">
        <f>'2_Fix'!W24</f>
        <v>11518669.907</v>
      </c>
      <c r="E24" s="54">
        <f t="shared" si="0"/>
        <v>12.18158008979222</v>
      </c>
    </row>
    <row r="25" spans="2:5" x14ac:dyDescent="0.45">
      <c r="B25" s="31">
        <f>'2_Fix'!M25</f>
        <v>39417</v>
      </c>
      <c r="C25" s="33">
        <f>'2_Fix'!S25</f>
        <v>1485885.4</v>
      </c>
      <c r="D25" s="33">
        <f>'2_Fix'!W25</f>
        <v>12087160.525</v>
      </c>
      <c r="E25" s="54">
        <f t="shared" si="0"/>
        <v>12.293088992462106</v>
      </c>
    </row>
    <row r="26" spans="2:5" x14ac:dyDescent="0.45">
      <c r="B26" s="31">
        <f>'2_Fix'!M26</f>
        <v>39508</v>
      </c>
      <c r="C26" s="33">
        <f>'2_Fix'!S26</f>
        <v>1535887.4</v>
      </c>
      <c r="D26" s="33">
        <f>'2_Fix'!W26</f>
        <v>11782115.892000001</v>
      </c>
      <c r="E26" s="54">
        <f t="shared" si="0"/>
        <v>13.035751931814385</v>
      </c>
    </row>
    <row r="27" spans="2:5" x14ac:dyDescent="0.45">
      <c r="B27" s="31">
        <f>'2_Fix'!M27</f>
        <v>39600</v>
      </c>
      <c r="C27" s="33">
        <f>'2_Fix'!S27</f>
        <v>1575176.4</v>
      </c>
      <c r="D27" s="33">
        <f>'2_Fix'!W27</f>
        <v>12721061.187000001</v>
      </c>
      <c r="E27" s="54">
        <f t="shared" si="0"/>
        <v>12.382429239548943</v>
      </c>
    </row>
    <row r="28" spans="2:5" x14ac:dyDescent="0.45">
      <c r="B28" s="31">
        <f>'2_Fix'!M28</f>
        <v>39692</v>
      </c>
      <c r="C28" s="33">
        <f>'2_Fix'!S28</f>
        <v>1620037.6</v>
      </c>
      <c r="D28" s="33">
        <f>'2_Fix'!W28</f>
        <v>12484778.762</v>
      </c>
      <c r="E28" s="54">
        <f t="shared" si="0"/>
        <v>12.976101786688593</v>
      </c>
    </row>
    <row r="29" spans="2:5" x14ac:dyDescent="0.45">
      <c r="B29" s="31">
        <f>'2_Fix'!M29</f>
        <v>39783</v>
      </c>
      <c r="C29" s="33">
        <f>'2_Fix'!S29</f>
        <v>1655196.4</v>
      </c>
      <c r="D29" s="33">
        <f>'2_Fix'!W29</f>
        <v>12427425.282</v>
      </c>
      <c r="E29" s="54">
        <f t="shared" si="0"/>
        <v>13.318900435453852</v>
      </c>
    </row>
    <row r="30" spans="2:5" x14ac:dyDescent="0.45">
      <c r="B30" s="31">
        <f>'2_Fix'!M30</f>
        <v>39873</v>
      </c>
      <c r="C30" s="33">
        <f>'2_Fix'!S30</f>
        <v>1657750.3</v>
      </c>
      <c r="D30" s="33">
        <f>'2_Fix'!W30</f>
        <v>11655054.637</v>
      </c>
      <c r="E30" s="54">
        <f t="shared" si="0"/>
        <v>14.223445120002488</v>
      </c>
    </row>
    <row r="31" spans="2:5" x14ac:dyDescent="0.45">
      <c r="B31" s="31">
        <f>'2_Fix'!M31</f>
        <v>39965</v>
      </c>
      <c r="C31" s="33">
        <f>'2_Fix'!S31</f>
        <v>1618731.2</v>
      </c>
      <c r="D31" s="33">
        <f>'2_Fix'!W31</f>
        <v>11942362.98</v>
      </c>
      <c r="E31" s="54">
        <f t="shared" si="0"/>
        <v>13.554530227484344</v>
      </c>
    </row>
    <row r="32" spans="2:5" x14ac:dyDescent="0.45">
      <c r="B32" s="31">
        <f>'2_Fix'!M32</f>
        <v>40057</v>
      </c>
      <c r="C32" s="33">
        <f>'2_Fix'!S32</f>
        <v>1614633.5</v>
      </c>
      <c r="D32" s="33">
        <f>'2_Fix'!W32</f>
        <v>12197786.203</v>
      </c>
      <c r="E32" s="54">
        <f t="shared" si="0"/>
        <v>13.237102808072557</v>
      </c>
    </row>
    <row r="33" spans="2:5" x14ac:dyDescent="0.45">
      <c r="B33" s="31">
        <f>'2_Fix'!M33</f>
        <v>40148</v>
      </c>
      <c r="C33" s="33">
        <f>'2_Fix'!S33</f>
        <v>1628450.2</v>
      </c>
      <c r="D33" s="33">
        <f>'2_Fix'!W33</f>
        <v>12855847.563999999</v>
      </c>
      <c r="E33" s="54">
        <f t="shared" si="0"/>
        <v>12.666999914965702</v>
      </c>
    </row>
    <row r="34" spans="2:5" x14ac:dyDescent="0.45">
      <c r="B34" s="31">
        <f>'2_Fix'!M34</f>
        <v>40238</v>
      </c>
      <c r="C34" s="33">
        <f>'2_Fix'!S34</f>
        <v>1627935.2</v>
      </c>
      <c r="D34" s="33">
        <f>'2_Fix'!W34</f>
        <v>12783183.304</v>
      </c>
      <c r="E34" s="54">
        <f t="shared" si="0"/>
        <v>12.734975015891395</v>
      </c>
    </row>
    <row r="35" spans="2:5" x14ac:dyDescent="0.45">
      <c r="B35" s="31">
        <f>'2_Fix'!M35</f>
        <v>40330</v>
      </c>
      <c r="C35" s="33">
        <f>'2_Fix'!S35</f>
        <v>1659057.9</v>
      </c>
      <c r="D35" s="33">
        <f>'2_Fix'!W35</f>
        <v>13282295.816</v>
      </c>
      <c r="E35" s="54">
        <f t="shared" si="0"/>
        <v>12.490746501832014</v>
      </c>
    </row>
    <row r="36" spans="2:5" x14ac:dyDescent="0.45">
      <c r="B36" s="31">
        <f>'2_Fix'!M36</f>
        <v>40422</v>
      </c>
      <c r="C36" s="33">
        <f>'2_Fix'!S36</f>
        <v>1706919.5</v>
      </c>
      <c r="D36" s="33">
        <f>'2_Fix'!W36</f>
        <v>13346023.83</v>
      </c>
      <c r="E36" s="54">
        <f t="shared" si="0"/>
        <v>12.789723154570451</v>
      </c>
    </row>
    <row r="37" spans="2:5" x14ac:dyDescent="0.45">
      <c r="B37" s="31">
        <f>'2_Fix'!M37</f>
        <v>40513</v>
      </c>
      <c r="C37" s="33">
        <f>'2_Fix'!S37</f>
        <v>1769776.2</v>
      </c>
      <c r="D37" s="33">
        <f>'2_Fix'!W37</f>
        <v>14054005.733999999</v>
      </c>
      <c r="E37" s="54">
        <f t="shared" si="0"/>
        <v>12.5926816417791</v>
      </c>
    </row>
    <row r="38" spans="2:5" x14ac:dyDescent="0.45">
      <c r="B38" s="31">
        <f>'2_Fix'!M38</f>
        <v>40603</v>
      </c>
      <c r="C38" s="33">
        <f>'2_Fix'!S38</f>
        <v>1821492.8</v>
      </c>
      <c r="D38" s="33">
        <f>'2_Fix'!W38</f>
        <v>13909575.189999999</v>
      </c>
      <c r="E38" s="54">
        <f t="shared" si="0"/>
        <v>13.095243924555829</v>
      </c>
    </row>
    <row r="39" spans="2:5" x14ac:dyDescent="0.45">
      <c r="B39" s="31">
        <f>'2_Fix'!M39</f>
        <v>40695</v>
      </c>
      <c r="C39" s="33">
        <f>'2_Fix'!S39</f>
        <v>1871669.4</v>
      </c>
      <c r="D39" s="33">
        <f>'2_Fix'!W39</f>
        <v>14375875.986</v>
      </c>
      <c r="E39" s="54">
        <f t="shared" si="0"/>
        <v>13.019515484292798</v>
      </c>
    </row>
    <row r="40" spans="2:5" x14ac:dyDescent="0.45">
      <c r="B40" s="31">
        <f>'2_Fix'!M40</f>
        <v>40787</v>
      </c>
      <c r="C40" s="33">
        <f>'2_Fix'!S40</f>
        <v>1970288.6</v>
      </c>
      <c r="D40" s="33">
        <f>'2_Fix'!W40</f>
        <v>14641733.039000001</v>
      </c>
      <c r="E40" s="54">
        <f t="shared" si="0"/>
        <v>13.456662505400841</v>
      </c>
    </row>
    <row r="41" spans="2:5" x14ac:dyDescent="0.45">
      <c r="B41" s="31">
        <f>'2_Fix'!M41</f>
        <v>40878</v>
      </c>
      <c r="C41" s="33">
        <f>'2_Fix'!S41</f>
        <v>2067077.1</v>
      </c>
      <c r="D41" s="33">
        <f>'2_Fix'!W41</f>
        <v>15735121.673</v>
      </c>
      <c r="E41" s="54">
        <f t="shared" si="0"/>
        <v>13.136708714155743</v>
      </c>
    </row>
    <row r="42" spans="2:5" x14ac:dyDescent="0.45">
      <c r="B42" s="31">
        <f>'2_Fix'!M42</f>
        <v>40969</v>
      </c>
      <c r="C42" s="33">
        <f>'2_Fix'!S42</f>
        <v>2092690</v>
      </c>
      <c r="D42" s="33">
        <f>'2_Fix'!W42</f>
        <v>15412889.546</v>
      </c>
      <c r="E42" s="54">
        <f t="shared" si="0"/>
        <v>13.577531933608785</v>
      </c>
    </row>
    <row r="43" spans="2:5" x14ac:dyDescent="0.45">
      <c r="B43" s="31">
        <f>'2_Fix'!M43</f>
        <v>41061</v>
      </c>
      <c r="C43" s="33">
        <f>'2_Fix'!S43</f>
        <v>2171537.1</v>
      </c>
      <c r="D43" s="33">
        <f>'2_Fix'!W43</f>
        <v>15711133.685000001</v>
      </c>
      <c r="E43" s="54">
        <f t="shared" si="0"/>
        <v>13.821644850958442</v>
      </c>
    </row>
    <row r="44" spans="2:5" x14ac:dyDescent="0.45">
      <c r="B44" s="31">
        <f>'2_Fix'!M44</f>
        <v>41153</v>
      </c>
      <c r="C44" s="33">
        <f>'2_Fix'!S44</f>
        <v>2229782.2999999998</v>
      </c>
      <c r="D44" s="33">
        <f>'2_Fix'!W44</f>
        <v>15770745.319</v>
      </c>
      <c r="E44" s="54">
        <f t="shared" si="0"/>
        <v>14.138724929592527</v>
      </c>
    </row>
    <row r="45" spans="2:5" x14ac:dyDescent="0.45">
      <c r="B45" s="31">
        <f>'2_Fix'!M45</f>
        <v>41244</v>
      </c>
      <c r="C45" s="33">
        <f>'2_Fix'!S45</f>
        <v>2307306.4</v>
      </c>
      <c r="D45" s="33">
        <f>'2_Fix'!W45</f>
        <v>16376249.785</v>
      </c>
      <c r="E45" s="54">
        <f t="shared" si="0"/>
        <v>14.08934542579707</v>
      </c>
    </row>
    <row r="46" spans="2:5" x14ac:dyDescent="0.45">
      <c r="B46" s="31">
        <f>'2_Fix'!M46</f>
        <v>41334</v>
      </c>
      <c r="C46" s="33">
        <f>'2_Fix'!S46</f>
        <v>2326059.7000000002</v>
      </c>
      <c r="D46" s="33">
        <f>'2_Fix'!W46</f>
        <v>15768219.947000001</v>
      </c>
      <c r="E46" s="54">
        <f t="shared" si="0"/>
        <v>14.751568076918836</v>
      </c>
    </row>
    <row r="47" spans="2:5" x14ac:dyDescent="0.45">
      <c r="B47" s="31">
        <f>'2_Fix'!M47</f>
        <v>41426</v>
      </c>
      <c r="C47" s="33">
        <f>'2_Fix'!S47</f>
        <v>2380851.5</v>
      </c>
      <c r="D47" s="33">
        <f>'2_Fix'!W47</f>
        <v>16198357.061000001</v>
      </c>
      <c r="E47" s="54">
        <f t="shared" si="0"/>
        <v>14.698104820347865</v>
      </c>
    </row>
    <row r="48" spans="2:5" x14ac:dyDescent="0.45">
      <c r="B48" s="31">
        <f>'2_Fix'!M48</f>
        <v>41518</v>
      </c>
      <c r="C48" s="33">
        <f>'2_Fix'!S48</f>
        <v>2439881</v>
      </c>
      <c r="D48" s="33">
        <f>'2_Fix'!W48</f>
        <v>16203580.434</v>
      </c>
      <c r="E48" s="54">
        <f t="shared" si="0"/>
        <v>15.0576658655046</v>
      </c>
    </row>
    <row r="49" spans="2:5" x14ac:dyDescent="0.45">
      <c r="B49" s="31">
        <f>'2_Fix'!M49</f>
        <v>41609</v>
      </c>
      <c r="C49" s="33">
        <f>'2_Fix'!S49</f>
        <v>2534640.2999999998</v>
      </c>
      <c r="D49" s="33">
        <f>'2_Fix'!W49</f>
        <v>16938590.870000001</v>
      </c>
      <c r="E49" s="54">
        <f t="shared" si="0"/>
        <v>14.963702231506815</v>
      </c>
    </row>
    <row r="50" spans="2:5" x14ac:dyDescent="0.45">
      <c r="B50" s="31">
        <f>'2_Fix'!M50</f>
        <v>41699</v>
      </c>
      <c r="C50" s="33">
        <f>'2_Fix'!S50</f>
        <v>2531027.2999999998</v>
      </c>
      <c r="D50" s="33">
        <f>'2_Fix'!W50</f>
        <v>16770208.298</v>
      </c>
      <c r="E50" s="54">
        <f t="shared" si="0"/>
        <v>15.092402282813911</v>
      </c>
    </row>
    <row r="51" spans="2:5" x14ac:dyDescent="0.45">
      <c r="B51" s="31">
        <f>'2_Fix'!M51</f>
        <v>41791</v>
      </c>
      <c r="C51" s="33">
        <f>'2_Fix'!S51</f>
        <v>2597152.6</v>
      </c>
      <c r="D51" s="33">
        <f>'2_Fix'!W51</f>
        <v>17427718.945</v>
      </c>
      <c r="E51" s="54">
        <f t="shared" si="0"/>
        <v>14.902424168052821</v>
      </c>
    </row>
    <row r="52" spans="2:5" x14ac:dyDescent="0.45">
      <c r="B52" s="31">
        <f>'2_Fix'!M52</f>
        <v>41883</v>
      </c>
      <c r="C52" s="33">
        <f>'2_Fix'!S52</f>
        <v>2637601.5</v>
      </c>
      <c r="D52" s="33">
        <f>'2_Fix'!W52</f>
        <v>17460952.999000002</v>
      </c>
      <c r="E52" s="54">
        <f t="shared" si="0"/>
        <v>15.105713302997017</v>
      </c>
    </row>
    <row r="53" spans="2:5" x14ac:dyDescent="0.45">
      <c r="B53" s="31">
        <f>'2_Fix'!M53</f>
        <v>41974</v>
      </c>
      <c r="C53" s="33">
        <f>'2_Fix'!S53</f>
        <v>2740556.3</v>
      </c>
      <c r="D53" s="33">
        <f>'2_Fix'!W53</f>
        <v>18278342.186000001</v>
      </c>
      <c r="E53" s="54">
        <f t="shared" si="0"/>
        <v>14.993462055322961</v>
      </c>
    </row>
    <row r="54" spans="2:5" x14ac:dyDescent="0.45">
      <c r="B54" s="31">
        <f>'2_Fix'!M54</f>
        <v>42064</v>
      </c>
      <c r="C54" s="33">
        <f>'2_Fix'!S54</f>
        <v>2789982</v>
      </c>
      <c r="D54" s="33">
        <f>'2_Fix'!W54</f>
        <v>17779839.989</v>
      </c>
      <c r="E54" s="54">
        <f t="shared" si="0"/>
        <v>15.691828507602438</v>
      </c>
    </row>
    <row r="55" spans="2:5" x14ac:dyDescent="0.45">
      <c r="B55" s="31">
        <f>'2_Fix'!M55</f>
        <v>42156</v>
      </c>
      <c r="C55" s="33">
        <f>'2_Fix'!S55</f>
        <v>2866364.3</v>
      </c>
      <c r="D55" s="33">
        <f>'2_Fix'!W55</f>
        <v>18501748.405000001</v>
      </c>
      <c r="E55" s="54">
        <f t="shared" si="0"/>
        <v>15.492396919770998</v>
      </c>
    </row>
    <row r="56" spans="2:5" x14ac:dyDescent="0.45">
      <c r="B56" s="31">
        <f>'2_Fix'!M56</f>
        <v>42248</v>
      </c>
      <c r="C56" s="33">
        <f>'2_Fix'!S56</f>
        <v>3002677.9</v>
      </c>
      <c r="D56" s="33">
        <f>'2_Fix'!W56</f>
        <v>18690045.006999999</v>
      </c>
      <c r="E56" s="54">
        <f t="shared" si="0"/>
        <v>16.065653661483449</v>
      </c>
    </row>
    <row r="57" spans="2:5" x14ac:dyDescent="0.45">
      <c r="B57" s="31">
        <f>'2_Fix'!M57</f>
        <v>42339</v>
      </c>
      <c r="C57" s="33">
        <f>'2_Fix'!S57</f>
        <v>3141392.1</v>
      </c>
      <c r="D57" s="33">
        <f>'2_Fix'!W57</f>
        <v>19316804.259</v>
      </c>
      <c r="E57" s="54">
        <f t="shared" si="0"/>
        <v>16.262483472318547</v>
      </c>
    </row>
    <row r="58" spans="2:5" x14ac:dyDescent="0.45">
      <c r="B58" s="31">
        <f>'2_Fix'!M58</f>
        <v>42430</v>
      </c>
      <c r="C58" s="33">
        <f>'2_Fix'!S58</f>
        <v>3191988.4</v>
      </c>
      <c r="D58" s="33">
        <f>'2_Fix'!W58</f>
        <v>18972753.864999998</v>
      </c>
      <c r="E58" s="54">
        <f t="shared" si="0"/>
        <v>16.824064775796323</v>
      </c>
    </row>
    <row r="59" spans="2:5" x14ac:dyDescent="0.45">
      <c r="B59" s="31">
        <f>'2_Fix'!M59</f>
        <v>42522</v>
      </c>
      <c r="C59" s="33">
        <f>'2_Fix'!S59</f>
        <v>3329950.4</v>
      </c>
      <c r="D59" s="33">
        <f>'2_Fix'!W59</f>
        <v>19984656.627999999</v>
      </c>
      <c r="E59" s="54">
        <f t="shared" si="0"/>
        <v>16.662534973628169</v>
      </c>
    </row>
    <row r="60" spans="2:5" x14ac:dyDescent="0.45">
      <c r="B60" s="31">
        <f>'2_Fix'!M60</f>
        <v>42614</v>
      </c>
      <c r="C60" s="33">
        <f>'2_Fix'!S60</f>
        <v>3471008.8</v>
      </c>
      <c r="D60" s="33">
        <f>'2_Fix'!W60</f>
        <v>20162872.829</v>
      </c>
      <c r="E60" s="54">
        <f t="shared" si="0"/>
        <v>17.214852414323083</v>
      </c>
    </row>
    <row r="61" spans="2:5" x14ac:dyDescent="0.45">
      <c r="B61" s="31">
        <f>'2_Fix'!M61</f>
        <v>42705</v>
      </c>
      <c r="C61" s="33">
        <f>'2_Fix'!S61</f>
        <v>3612212.9</v>
      </c>
      <c r="D61" s="33">
        <f>'2_Fix'!W61</f>
        <v>21395946.160999998</v>
      </c>
      <c r="E61" s="54">
        <f t="shared" si="0"/>
        <v>16.882697651316082</v>
      </c>
    </row>
    <row r="62" spans="2:5" x14ac:dyDescent="0.45">
      <c r="B62" s="31">
        <f>'2_Fix'!M62</f>
        <v>42795</v>
      </c>
      <c r="C62" s="33">
        <f>'2_Fix'!S62</f>
        <v>3670570.5</v>
      </c>
      <c r="D62" s="33">
        <f>'2_Fix'!W62</f>
        <v>21324976.881000001</v>
      </c>
      <c r="E62" s="54">
        <f t="shared" si="0"/>
        <v>17.212541521066701</v>
      </c>
    </row>
    <row r="63" spans="2:5" x14ac:dyDescent="0.45">
      <c r="B63" s="31">
        <f>'2_Fix'!M63</f>
        <v>42887</v>
      </c>
      <c r="C63" s="33">
        <f>'2_Fix'!S63</f>
        <v>3787249.4</v>
      </c>
      <c r="D63" s="33">
        <f>'2_Fix'!W63</f>
        <v>21810373.230999999</v>
      </c>
      <c r="E63" s="54">
        <f t="shared" si="0"/>
        <v>17.364441038620207</v>
      </c>
    </row>
    <row r="64" spans="2:5" x14ac:dyDescent="0.45">
      <c r="B64" s="31">
        <f>'2_Fix'!M64</f>
        <v>42979</v>
      </c>
      <c r="C64" s="33">
        <f>'2_Fix'!S64</f>
        <v>3893051.1</v>
      </c>
      <c r="D64" s="33">
        <f>'2_Fix'!W64</f>
        <v>21725326.473999999</v>
      </c>
      <c r="E64" s="54">
        <f t="shared" si="0"/>
        <v>17.919413568578811</v>
      </c>
    </row>
    <row r="65" spans="2:5" x14ac:dyDescent="0.45">
      <c r="B65" s="31">
        <f>'2_Fix'!M65</f>
        <v>43070</v>
      </c>
      <c r="C65" s="33">
        <f>'2_Fix'!S65</f>
        <v>4048514.3</v>
      </c>
      <c r="D65" s="33">
        <f>'2_Fix'!W65</f>
        <v>22875993.701000001</v>
      </c>
      <c r="E65" s="54">
        <f t="shared" si="0"/>
        <v>17.697654374782516</v>
      </c>
    </row>
    <row r="66" spans="2:5" x14ac:dyDescent="0.45">
      <c r="B66" s="31">
        <f>'2_Fix'!M66</f>
        <v>43160</v>
      </c>
      <c r="C66" s="33">
        <f>'2_Fix'!S66</f>
        <v>4076686.5</v>
      </c>
      <c r="D66" s="33">
        <f>'2_Fix'!W66</f>
        <v>22667668.783</v>
      </c>
      <c r="E66" s="54">
        <f t="shared" si="0"/>
        <v>17.98458650082879</v>
      </c>
    </row>
    <row r="67" spans="2:5" x14ac:dyDescent="0.45">
      <c r="B67" s="31">
        <f>'2_Fix'!M67</f>
        <v>43252</v>
      </c>
      <c r="C67" s="33">
        <f>'2_Fix'!S67</f>
        <v>4273337.5</v>
      </c>
      <c r="D67" s="33">
        <f>'2_Fix'!W67</f>
        <v>23643973.513999999</v>
      </c>
      <c r="E67" s="54">
        <f t="shared" si="0"/>
        <v>18.073685869550161</v>
      </c>
    </row>
    <row r="68" spans="2:5" x14ac:dyDescent="0.45">
      <c r="B68" s="31">
        <f>'2_Fix'!M68</f>
        <v>43344</v>
      </c>
      <c r="C68" s="33">
        <f>'2_Fix'!S68</f>
        <v>4328993.7</v>
      </c>
      <c r="D68" s="33">
        <f>'2_Fix'!W68</f>
        <v>23390677.647</v>
      </c>
      <c r="E68" s="54">
        <f t="shared" si="0"/>
        <v>18.507346239946241</v>
      </c>
    </row>
    <row r="69" spans="2:5" x14ac:dyDescent="0.45">
      <c r="B69" s="31">
        <f>'2_Fix'!M69</f>
        <v>43435</v>
      </c>
      <c r="C69" s="33">
        <f>'2_Fix'!S69</f>
        <v>4453621.8</v>
      </c>
      <c r="D69" s="33">
        <f>'2_Fix'!W69</f>
        <v>24390668.664999999</v>
      </c>
      <c r="E69" s="54">
        <f t="shared" si="0"/>
        <v>18.259531385422147</v>
      </c>
    </row>
    <row r="70" spans="2:5" x14ac:dyDescent="0.45">
      <c r="B70" s="31">
        <f>'2_Fix'!M70</f>
        <v>43525</v>
      </c>
      <c r="C70" s="33">
        <f>'2_Fix'!S70</f>
        <v>4535136.0999999996</v>
      </c>
      <c r="D70" s="33">
        <f>'2_Fix'!W70</f>
        <v>24092492.699999999</v>
      </c>
      <c r="E70" s="54">
        <f t="shared" si="0"/>
        <v>18.823855864445274</v>
      </c>
    </row>
    <row r="71" spans="2:5" x14ac:dyDescent="0.45">
      <c r="B71" s="31">
        <f>'2_Fix'!M71</f>
        <v>43617</v>
      </c>
      <c r="C71" s="33">
        <f>'2_Fix'!S71</f>
        <v>4634484.5999999996</v>
      </c>
      <c r="D71" s="33">
        <f>'2_Fix'!W71</f>
        <v>24513149.028999999</v>
      </c>
      <c r="E71" s="54">
        <f t="shared" si="0"/>
        <v>18.906116853926953</v>
      </c>
    </row>
    <row r="72" spans="2:5" x14ac:dyDescent="0.45">
      <c r="B72" s="31">
        <f>'2_Fix'!M72</f>
        <v>43709</v>
      </c>
      <c r="C72" s="33">
        <f>'2_Fix'!S72</f>
        <v>4663167.7</v>
      </c>
      <c r="D72" s="33">
        <f>'2_Fix'!W72</f>
        <v>24272254.188999999</v>
      </c>
      <c r="E72" s="54">
        <f t="shared" ref="E72:E135" si="1">IF(ISERROR((C72/D72)*100)=TRUE,"",(C72/D72)*100)</f>
        <v>19.211926769097996</v>
      </c>
    </row>
    <row r="73" spans="2:5" x14ac:dyDescent="0.45">
      <c r="B73" s="31">
        <f>'2_Fix'!M73</f>
        <v>43800</v>
      </c>
      <c r="C73" s="33">
        <f>'2_Fix'!S73</f>
        <v>4672518.7</v>
      </c>
      <c r="D73" s="33">
        <f>'2_Fix'!W73</f>
        <v>24894161.230999999</v>
      </c>
      <c r="E73" s="54">
        <f t="shared" si="1"/>
        <v>18.769536585877994</v>
      </c>
    </row>
    <row r="74" spans="2:5" x14ac:dyDescent="0.45">
      <c r="B74" s="31">
        <f>'2_Fix'!M74</f>
        <v>43891</v>
      </c>
      <c r="C74" s="33">
        <f>'2_Fix'!S74</f>
        <v>5009360.8</v>
      </c>
      <c r="D74" s="33">
        <f>'2_Fix'!W74</f>
        <v>24490709.135000002</v>
      </c>
      <c r="E74" s="54">
        <f t="shared" si="1"/>
        <v>20.454127205492203</v>
      </c>
    </row>
    <row r="75" spans="2:5" x14ac:dyDescent="0.45">
      <c r="B75" s="31">
        <f>'2_Fix'!M75</f>
        <v>43983</v>
      </c>
      <c r="C75" s="33">
        <f>'2_Fix'!S75</f>
        <v>4931668</v>
      </c>
      <c r="D75" s="33">
        <f>'2_Fix'!W75</f>
        <v>20045950.291999999</v>
      </c>
      <c r="E75" s="54">
        <f t="shared" si="1"/>
        <v>24.601816966333324</v>
      </c>
    </row>
    <row r="76" spans="2:5" x14ac:dyDescent="0.45">
      <c r="B76" s="31">
        <f>'2_Fix'!M76</f>
        <v>44075</v>
      </c>
      <c r="C76" s="33">
        <f>'2_Fix'!S76</f>
        <v>4772050.3</v>
      </c>
      <c r="D76" s="33">
        <f>'2_Fix'!W76</f>
        <v>23089846.572000001</v>
      </c>
      <c r="E76" s="54">
        <f t="shared" si="1"/>
        <v>20.667310564925305</v>
      </c>
    </row>
    <row r="77" spans="2:5" x14ac:dyDescent="0.45">
      <c r="B77" s="31">
        <f>'2_Fix'!M77</f>
        <v>44166</v>
      </c>
      <c r="C77" s="33">
        <f>'2_Fix'!S77</f>
        <v>4599995.9000000004</v>
      </c>
      <c r="D77" s="33">
        <f>'2_Fix'!W77</f>
        <v>24861588.057999998</v>
      </c>
      <c r="E77" s="54">
        <f t="shared" si="1"/>
        <v>18.50242184557397</v>
      </c>
    </row>
    <row r="78" spans="2:5" x14ac:dyDescent="0.45">
      <c r="B78" s="31">
        <f>'2_Fix'!M78</f>
        <v>44256</v>
      </c>
      <c r="C78" s="33">
        <f>'2_Fix'!S78</f>
        <v>4586448.5</v>
      </c>
      <c r="D78" s="33" t="str">
        <f>'2_Fix'!W78</f>
        <v/>
      </c>
      <c r="E78" s="54" t="str">
        <f t="shared" si="1"/>
        <v/>
      </c>
    </row>
    <row r="79" spans="2:5" x14ac:dyDescent="0.45">
      <c r="B79" s="31">
        <f>'2_Fix'!M79</f>
        <v>44348</v>
      </c>
      <c r="C79" s="33" t="str">
        <f>'2_Fix'!S79</f>
        <v/>
      </c>
      <c r="D79" s="33" t="str">
        <f>'2_Fix'!W79</f>
        <v/>
      </c>
      <c r="E79" s="54" t="str">
        <f t="shared" si="1"/>
        <v/>
      </c>
    </row>
    <row r="80" spans="2:5" x14ac:dyDescent="0.45">
      <c r="B80" s="31">
        <f>'2_Fix'!M80</f>
        <v>44440</v>
      </c>
      <c r="C80" s="33" t="str">
        <f>'2_Fix'!S80</f>
        <v/>
      </c>
      <c r="D80" s="33" t="str">
        <f>'2_Fix'!W80</f>
        <v/>
      </c>
      <c r="E80" s="54" t="str">
        <f t="shared" si="1"/>
        <v/>
      </c>
    </row>
    <row r="81" spans="2:5" x14ac:dyDescent="0.45">
      <c r="B81" s="31">
        <f>'2_Fix'!M81</f>
        <v>44531</v>
      </c>
      <c r="C81" s="33" t="str">
        <f>'2_Fix'!S81</f>
        <v/>
      </c>
      <c r="D81" s="33" t="str">
        <f>'2_Fix'!W81</f>
        <v/>
      </c>
      <c r="E81" s="54" t="str">
        <f t="shared" si="1"/>
        <v/>
      </c>
    </row>
    <row r="82" spans="2:5" x14ac:dyDescent="0.45">
      <c r="B82" s="31">
        <f>'2_Fix'!M82</f>
        <v>44621</v>
      </c>
      <c r="C82" s="33" t="str">
        <f>'2_Fix'!S82</f>
        <v/>
      </c>
      <c r="D82" s="33" t="str">
        <f>'2_Fix'!W82</f>
        <v/>
      </c>
      <c r="E82" s="54" t="str">
        <f t="shared" si="1"/>
        <v/>
      </c>
    </row>
    <row r="83" spans="2:5" x14ac:dyDescent="0.45">
      <c r="B83" s="31">
        <f>'2_Fix'!M83</f>
        <v>44713</v>
      </c>
      <c r="C83" s="33" t="str">
        <f>'2_Fix'!S83</f>
        <v/>
      </c>
      <c r="D83" s="33" t="str">
        <f>'2_Fix'!W83</f>
        <v/>
      </c>
      <c r="E83" s="54" t="str">
        <f t="shared" si="1"/>
        <v/>
      </c>
    </row>
    <row r="84" spans="2:5" x14ac:dyDescent="0.45">
      <c r="B84" s="31">
        <f>'2_Fix'!M84</f>
        <v>44805</v>
      </c>
      <c r="C84" s="33" t="str">
        <f>'2_Fix'!S84</f>
        <v/>
      </c>
      <c r="D84" s="33" t="str">
        <f>'2_Fix'!W84</f>
        <v/>
      </c>
      <c r="E84" s="54" t="str">
        <f t="shared" si="1"/>
        <v/>
      </c>
    </row>
    <row r="85" spans="2:5" x14ac:dyDescent="0.45">
      <c r="B85" s="31">
        <f>'2_Fix'!M85</f>
        <v>44896</v>
      </c>
      <c r="C85" s="33" t="str">
        <f>'2_Fix'!S85</f>
        <v/>
      </c>
      <c r="D85" s="33" t="str">
        <f>'2_Fix'!W85</f>
        <v/>
      </c>
      <c r="E85" s="54" t="str">
        <f t="shared" si="1"/>
        <v/>
      </c>
    </row>
    <row r="86" spans="2:5" x14ac:dyDescent="0.45">
      <c r="B86" s="31">
        <f>'2_Fix'!M86</f>
        <v>44986</v>
      </c>
      <c r="C86" s="33" t="str">
        <f>'2_Fix'!S86</f>
        <v/>
      </c>
      <c r="D86" s="33" t="str">
        <f>'2_Fix'!W86</f>
        <v/>
      </c>
      <c r="E86" s="54" t="str">
        <f t="shared" si="1"/>
        <v/>
      </c>
    </row>
    <row r="87" spans="2:5" x14ac:dyDescent="0.45">
      <c r="B87" s="31">
        <f>'2_Fix'!M87</f>
        <v>45078</v>
      </c>
      <c r="C87" s="33" t="str">
        <f>'2_Fix'!S87</f>
        <v/>
      </c>
      <c r="D87" s="33" t="str">
        <f>'2_Fix'!W87</f>
        <v/>
      </c>
      <c r="E87" s="54" t="str">
        <f t="shared" si="1"/>
        <v/>
      </c>
    </row>
    <row r="88" spans="2:5" x14ac:dyDescent="0.45">
      <c r="B88" s="31">
        <f>'2_Fix'!M88</f>
        <v>45170</v>
      </c>
      <c r="C88" s="33" t="str">
        <f>'2_Fix'!S88</f>
        <v/>
      </c>
      <c r="D88" s="33" t="str">
        <f>'2_Fix'!W88</f>
        <v/>
      </c>
      <c r="E88" s="54" t="str">
        <f t="shared" si="1"/>
        <v/>
      </c>
    </row>
    <row r="89" spans="2:5" x14ac:dyDescent="0.45">
      <c r="B89" s="31">
        <f>'2_Fix'!M89</f>
        <v>45261</v>
      </c>
      <c r="C89" s="33" t="str">
        <f>'2_Fix'!S89</f>
        <v/>
      </c>
      <c r="D89" s="33" t="str">
        <f>'2_Fix'!W89</f>
        <v/>
      </c>
      <c r="E89" s="54" t="str">
        <f t="shared" si="1"/>
        <v/>
      </c>
    </row>
    <row r="90" spans="2:5" x14ac:dyDescent="0.45">
      <c r="B90" s="31">
        <f>'2_Fix'!M90</f>
        <v>45352</v>
      </c>
      <c r="C90" s="33" t="str">
        <f>'2_Fix'!S90</f>
        <v/>
      </c>
      <c r="D90" s="33" t="str">
        <f>'2_Fix'!W90</f>
        <v/>
      </c>
      <c r="E90" s="54" t="str">
        <f t="shared" si="1"/>
        <v/>
      </c>
    </row>
    <row r="91" spans="2:5" x14ac:dyDescent="0.45">
      <c r="B91" s="31">
        <f>'2_Fix'!M91</f>
        <v>45444</v>
      </c>
      <c r="C91" s="33" t="str">
        <f>'2_Fix'!S91</f>
        <v/>
      </c>
      <c r="D91" s="33" t="str">
        <f>'2_Fix'!W91</f>
        <v/>
      </c>
      <c r="E91" s="54" t="str">
        <f t="shared" si="1"/>
        <v/>
      </c>
    </row>
    <row r="92" spans="2:5" x14ac:dyDescent="0.45">
      <c r="B92" s="31">
        <f>'2_Fix'!M92</f>
        <v>45536</v>
      </c>
      <c r="C92" s="33" t="str">
        <f>'2_Fix'!S92</f>
        <v/>
      </c>
      <c r="D92" s="33" t="str">
        <f>'2_Fix'!W92</f>
        <v/>
      </c>
      <c r="E92" s="54" t="str">
        <f t="shared" si="1"/>
        <v/>
      </c>
    </row>
    <row r="93" spans="2:5" x14ac:dyDescent="0.45">
      <c r="B93" s="31">
        <f>'2_Fix'!M93</f>
        <v>45627</v>
      </c>
      <c r="C93" s="33" t="str">
        <f>'2_Fix'!S93</f>
        <v/>
      </c>
      <c r="D93" s="33" t="str">
        <f>'2_Fix'!W93</f>
        <v/>
      </c>
      <c r="E93" s="54" t="str">
        <f t="shared" si="1"/>
        <v/>
      </c>
    </row>
    <row r="94" spans="2:5" x14ac:dyDescent="0.45">
      <c r="B94" s="31">
        <f>'2_Fix'!M94</f>
        <v>45717</v>
      </c>
      <c r="C94" s="33" t="str">
        <f>'2_Fix'!S94</f>
        <v/>
      </c>
      <c r="D94" s="33" t="str">
        <f>'2_Fix'!W94</f>
        <v/>
      </c>
      <c r="E94" s="54" t="str">
        <f t="shared" si="1"/>
        <v/>
      </c>
    </row>
    <row r="95" spans="2:5" x14ac:dyDescent="0.45">
      <c r="B95" s="31">
        <f>'2_Fix'!M95</f>
        <v>45809</v>
      </c>
      <c r="C95" s="33" t="str">
        <f>'2_Fix'!S95</f>
        <v/>
      </c>
      <c r="D95" s="33" t="str">
        <f>'2_Fix'!W95</f>
        <v/>
      </c>
      <c r="E95" s="54" t="str">
        <f t="shared" si="1"/>
        <v/>
      </c>
    </row>
    <row r="96" spans="2:5" x14ac:dyDescent="0.45">
      <c r="B96" s="31">
        <f>'2_Fix'!M96</f>
        <v>45901</v>
      </c>
      <c r="C96" s="33" t="str">
        <f>'2_Fix'!S96</f>
        <v/>
      </c>
      <c r="D96" s="33" t="str">
        <f>'2_Fix'!W96</f>
        <v/>
      </c>
      <c r="E96" s="54" t="str">
        <f t="shared" si="1"/>
        <v/>
      </c>
    </row>
    <row r="97" spans="2:5" x14ac:dyDescent="0.45">
      <c r="B97" s="31">
        <f>'2_Fix'!M97</f>
        <v>45992</v>
      </c>
      <c r="C97" s="33" t="str">
        <f>'2_Fix'!S97</f>
        <v/>
      </c>
      <c r="D97" s="33" t="str">
        <f>'2_Fix'!W97</f>
        <v/>
      </c>
      <c r="E97" s="54" t="str">
        <f t="shared" si="1"/>
        <v/>
      </c>
    </row>
    <row r="98" spans="2:5" x14ac:dyDescent="0.45">
      <c r="B98" s="31">
        <f>'2_Fix'!M98</f>
        <v>46082</v>
      </c>
      <c r="C98" s="33" t="str">
        <f>'2_Fix'!S98</f>
        <v/>
      </c>
      <c r="D98" s="33" t="str">
        <f>'2_Fix'!W98</f>
        <v/>
      </c>
      <c r="E98" s="54" t="str">
        <f t="shared" si="1"/>
        <v/>
      </c>
    </row>
    <row r="99" spans="2:5" x14ac:dyDescent="0.45">
      <c r="B99" s="31">
        <f>'2_Fix'!M99</f>
        <v>46174</v>
      </c>
      <c r="C99" s="33" t="str">
        <f>'2_Fix'!S99</f>
        <v/>
      </c>
      <c r="D99" s="33" t="str">
        <f>'2_Fix'!W99</f>
        <v/>
      </c>
      <c r="E99" s="54" t="str">
        <f t="shared" si="1"/>
        <v/>
      </c>
    </row>
    <row r="100" spans="2:5" x14ac:dyDescent="0.45">
      <c r="B100" s="31">
        <f>'2_Fix'!M100</f>
        <v>46266</v>
      </c>
      <c r="C100" s="33" t="str">
        <f>'2_Fix'!S100</f>
        <v/>
      </c>
      <c r="D100" s="33" t="str">
        <f>'2_Fix'!W100</f>
        <v/>
      </c>
      <c r="E100" s="54" t="str">
        <f t="shared" si="1"/>
        <v/>
      </c>
    </row>
    <row r="101" spans="2:5" x14ac:dyDescent="0.45">
      <c r="B101" s="31">
        <f>'2_Fix'!M101</f>
        <v>46357</v>
      </c>
      <c r="C101" s="33" t="str">
        <f>'2_Fix'!S101</f>
        <v/>
      </c>
      <c r="D101" s="33" t="str">
        <f>'2_Fix'!W101</f>
        <v/>
      </c>
      <c r="E101" s="54" t="str">
        <f t="shared" si="1"/>
        <v/>
      </c>
    </row>
    <row r="102" spans="2:5" x14ac:dyDescent="0.45">
      <c r="B102" s="31">
        <f>'2_Fix'!M102</f>
        <v>46447</v>
      </c>
      <c r="C102" s="33" t="str">
        <f>'2_Fix'!S102</f>
        <v/>
      </c>
      <c r="D102" s="33" t="str">
        <f>'2_Fix'!W102</f>
        <v/>
      </c>
      <c r="E102" s="54" t="str">
        <f t="shared" si="1"/>
        <v/>
      </c>
    </row>
    <row r="103" spans="2:5" x14ac:dyDescent="0.45">
      <c r="B103" s="31">
        <f>'2_Fix'!M103</f>
        <v>46539</v>
      </c>
      <c r="C103" s="33" t="str">
        <f>'2_Fix'!S103</f>
        <v/>
      </c>
      <c r="D103" s="33" t="str">
        <f>'2_Fix'!W103</f>
        <v/>
      </c>
      <c r="E103" s="54" t="str">
        <f t="shared" si="1"/>
        <v/>
      </c>
    </row>
    <row r="104" spans="2:5" x14ac:dyDescent="0.45">
      <c r="B104" s="31">
        <f>'2_Fix'!M104</f>
        <v>46631</v>
      </c>
      <c r="C104" s="33" t="str">
        <f>'2_Fix'!S104</f>
        <v/>
      </c>
      <c r="D104" s="33" t="str">
        <f>'2_Fix'!W104</f>
        <v/>
      </c>
      <c r="E104" s="54" t="str">
        <f t="shared" si="1"/>
        <v/>
      </c>
    </row>
    <row r="105" spans="2:5" x14ac:dyDescent="0.45">
      <c r="B105" s="31">
        <f>'2_Fix'!M105</f>
        <v>46722</v>
      </c>
      <c r="C105" s="33" t="str">
        <f>'2_Fix'!S105</f>
        <v/>
      </c>
      <c r="D105" s="33" t="str">
        <f>'2_Fix'!W105</f>
        <v/>
      </c>
      <c r="E105" s="54" t="str">
        <f t="shared" si="1"/>
        <v/>
      </c>
    </row>
    <row r="106" spans="2:5" x14ac:dyDescent="0.45">
      <c r="B106" s="31">
        <f>'2_Fix'!M106</f>
        <v>46813</v>
      </c>
      <c r="C106" s="33" t="str">
        <f>'2_Fix'!S106</f>
        <v/>
      </c>
      <c r="D106" s="33" t="str">
        <f>'2_Fix'!W106</f>
        <v/>
      </c>
      <c r="E106" s="54" t="str">
        <f t="shared" si="1"/>
        <v/>
      </c>
    </row>
    <row r="107" spans="2:5" x14ac:dyDescent="0.45">
      <c r="B107" s="31">
        <f>'2_Fix'!M107</f>
        <v>46905</v>
      </c>
      <c r="C107" s="33" t="str">
        <f>'2_Fix'!S107</f>
        <v/>
      </c>
      <c r="D107" s="33" t="str">
        <f>'2_Fix'!W107</f>
        <v/>
      </c>
      <c r="E107" s="54" t="str">
        <f t="shared" si="1"/>
        <v/>
      </c>
    </row>
    <row r="108" spans="2:5" x14ac:dyDescent="0.45">
      <c r="B108" s="31">
        <f>'2_Fix'!M108</f>
        <v>46997</v>
      </c>
      <c r="C108" s="33" t="str">
        <f>'2_Fix'!S108</f>
        <v/>
      </c>
      <c r="D108" s="33" t="str">
        <f>'2_Fix'!W108</f>
        <v/>
      </c>
      <c r="E108" s="54" t="str">
        <f t="shared" si="1"/>
        <v/>
      </c>
    </row>
    <row r="109" spans="2:5" x14ac:dyDescent="0.45">
      <c r="B109" s="31">
        <f>'2_Fix'!M109</f>
        <v>47088</v>
      </c>
      <c r="C109" s="33" t="str">
        <f>'2_Fix'!S109</f>
        <v/>
      </c>
      <c r="D109" s="33" t="str">
        <f>'2_Fix'!W109</f>
        <v/>
      </c>
      <c r="E109" s="54" t="str">
        <f t="shared" si="1"/>
        <v/>
      </c>
    </row>
    <row r="110" spans="2:5" x14ac:dyDescent="0.45">
      <c r="B110" s="31">
        <f>'2_Fix'!M110</f>
        <v>47178</v>
      </c>
      <c r="C110" s="33" t="str">
        <f>'2_Fix'!S110</f>
        <v/>
      </c>
      <c r="D110" s="33" t="str">
        <f>'2_Fix'!W110</f>
        <v/>
      </c>
      <c r="E110" s="54" t="str">
        <f t="shared" si="1"/>
        <v/>
      </c>
    </row>
    <row r="111" spans="2:5" x14ac:dyDescent="0.45">
      <c r="B111" s="31">
        <f>'2_Fix'!M111</f>
        <v>47270</v>
      </c>
      <c r="C111" s="33" t="str">
        <f>'2_Fix'!S111</f>
        <v/>
      </c>
      <c r="D111" s="33" t="str">
        <f>'2_Fix'!W111</f>
        <v/>
      </c>
      <c r="E111" s="54" t="str">
        <f t="shared" si="1"/>
        <v/>
      </c>
    </row>
    <row r="112" spans="2:5" x14ac:dyDescent="0.45">
      <c r="B112" s="31">
        <f>'2_Fix'!M112</f>
        <v>47362</v>
      </c>
      <c r="C112" s="33" t="str">
        <f>'2_Fix'!S112</f>
        <v/>
      </c>
      <c r="D112" s="33" t="str">
        <f>'2_Fix'!W112</f>
        <v/>
      </c>
      <c r="E112" s="54" t="str">
        <f t="shared" si="1"/>
        <v/>
      </c>
    </row>
    <row r="113" spans="2:5" x14ac:dyDescent="0.45">
      <c r="B113" s="31">
        <f>'2_Fix'!M113</f>
        <v>47453</v>
      </c>
      <c r="C113" s="33" t="str">
        <f>'2_Fix'!S113</f>
        <v/>
      </c>
      <c r="D113" s="33" t="str">
        <f>'2_Fix'!W113</f>
        <v/>
      </c>
      <c r="E113" s="54" t="str">
        <f t="shared" si="1"/>
        <v/>
      </c>
    </row>
    <row r="114" spans="2:5" x14ac:dyDescent="0.45">
      <c r="B114" s="31">
        <f>'2_Fix'!M114</f>
        <v>47543</v>
      </c>
      <c r="C114" s="33" t="str">
        <f>'2_Fix'!S114</f>
        <v/>
      </c>
      <c r="D114" s="33" t="str">
        <f>'2_Fix'!W114</f>
        <v/>
      </c>
      <c r="E114" s="54" t="str">
        <f t="shared" si="1"/>
        <v/>
      </c>
    </row>
    <row r="115" spans="2:5" x14ac:dyDescent="0.45">
      <c r="B115" s="31">
        <f>'2_Fix'!M115</f>
        <v>47635</v>
      </c>
      <c r="C115" s="33" t="str">
        <f>'2_Fix'!S115</f>
        <v/>
      </c>
      <c r="D115" s="33" t="str">
        <f>'2_Fix'!W115</f>
        <v/>
      </c>
      <c r="E115" s="54" t="str">
        <f t="shared" si="1"/>
        <v/>
      </c>
    </row>
    <row r="116" spans="2:5" x14ac:dyDescent="0.45">
      <c r="B116" s="31">
        <f>'2_Fix'!M116</f>
        <v>47727</v>
      </c>
      <c r="C116" s="33" t="str">
        <f>'2_Fix'!S116</f>
        <v/>
      </c>
      <c r="D116" s="33" t="str">
        <f>'2_Fix'!W116</f>
        <v/>
      </c>
      <c r="E116" s="54" t="str">
        <f t="shared" si="1"/>
        <v/>
      </c>
    </row>
    <row r="117" spans="2:5" x14ac:dyDescent="0.45">
      <c r="B117" s="31">
        <f>'2_Fix'!M117</f>
        <v>47818</v>
      </c>
      <c r="C117" s="33" t="str">
        <f>'2_Fix'!S117</f>
        <v/>
      </c>
      <c r="D117" s="33" t="str">
        <f>'2_Fix'!W117</f>
        <v/>
      </c>
      <c r="E117" s="54" t="str">
        <f t="shared" si="1"/>
        <v/>
      </c>
    </row>
    <row r="118" spans="2:5" x14ac:dyDescent="0.45">
      <c r="B118" s="31">
        <f>'2_Fix'!M118</f>
        <v>47908</v>
      </c>
      <c r="C118" s="33" t="str">
        <f>'2_Fix'!S118</f>
        <v/>
      </c>
      <c r="D118" s="33" t="str">
        <f>'2_Fix'!W118</f>
        <v/>
      </c>
      <c r="E118" s="54" t="str">
        <f t="shared" si="1"/>
        <v/>
      </c>
    </row>
    <row r="119" spans="2:5" x14ac:dyDescent="0.45">
      <c r="B119" s="31">
        <f>'2_Fix'!M119</f>
        <v>48000</v>
      </c>
      <c r="C119" s="33" t="str">
        <f>'2_Fix'!S119</f>
        <v/>
      </c>
      <c r="D119" s="33" t="str">
        <f>'2_Fix'!W119</f>
        <v/>
      </c>
      <c r="E119" s="54" t="str">
        <f t="shared" si="1"/>
        <v/>
      </c>
    </row>
    <row r="120" spans="2:5" x14ac:dyDescent="0.45">
      <c r="B120" s="31">
        <f>'2_Fix'!M120</f>
        <v>48092</v>
      </c>
      <c r="C120" s="33" t="str">
        <f>'2_Fix'!S120</f>
        <v/>
      </c>
      <c r="D120" s="33" t="str">
        <f>'2_Fix'!W120</f>
        <v/>
      </c>
      <c r="E120" s="54" t="str">
        <f t="shared" si="1"/>
        <v/>
      </c>
    </row>
    <row r="121" spans="2:5" x14ac:dyDescent="0.45">
      <c r="B121" s="31">
        <f>'2_Fix'!M121</f>
        <v>48183</v>
      </c>
      <c r="C121" s="33" t="str">
        <f>'2_Fix'!S121</f>
        <v/>
      </c>
      <c r="D121" s="33" t="str">
        <f>'2_Fix'!W121</f>
        <v/>
      </c>
      <c r="E121" s="54" t="str">
        <f t="shared" si="1"/>
        <v/>
      </c>
    </row>
    <row r="122" spans="2:5" x14ac:dyDescent="0.45">
      <c r="B122" s="31">
        <f>'2_Fix'!M122</f>
        <v>48274</v>
      </c>
      <c r="C122" s="33" t="str">
        <f>'2_Fix'!S122</f>
        <v/>
      </c>
      <c r="D122" s="33" t="str">
        <f>'2_Fix'!W122</f>
        <v/>
      </c>
      <c r="E122" s="54" t="str">
        <f t="shared" si="1"/>
        <v/>
      </c>
    </row>
    <row r="123" spans="2:5" x14ac:dyDescent="0.45">
      <c r="B123" s="31">
        <f>'2_Fix'!M123</f>
        <v>48366</v>
      </c>
      <c r="C123" s="33" t="str">
        <f>'2_Fix'!S123</f>
        <v/>
      </c>
      <c r="D123" s="33" t="str">
        <f>'2_Fix'!W123</f>
        <v/>
      </c>
      <c r="E123" s="54" t="str">
        <f t="shared" si="1"/>
        <v/>
      </c>
    </row>
    <row r="124" spans="2:5" x14ac:dyDescent="0.45">
      <c r="B124" s="31">
        <f>'2_Fix'!M124</f>
        <v>48458</v>
      </c>
      <c r="C124" s="33" t="str">
        <f>'2_Fix'!S124</f>
        <v/>
      </c>
      <c r="D124" s="33" t="str">
        <f>'2_Fix'!W124</f>
        <v/>
      </c>
      <c r="E124" s="54" t="str">
        <f t="shared" si="1"/>
        <v/>
      </c>
    </row>
    <row r="125" spans="2:5" x14ac:dyDescent="0.45">
      <c r="B125" s="31">
        <f>'2_Fix'!M125</f>
        <v>48549</v>
      </c>
      <c r="C125" s="33" t="str">
        <f>'2_Fix'!S125</f>
        <v/>
      </c>
      <c r="D125" s="33" t="str">
        <f>'2_Fix'!W125</f>
        <v/>
      </c>
      <c r="E125" s="54" t="str">
        <f t="shared" si="1"/>
        <v/>
      </c>
    </row>
    <row r="126" spans="2:5" x14ac:dyDescent="0.45">
      <c r="B126" s="31">
        <f>'2_Fix'!M126</f>
        <v>48639</v>
      </c>
      <c r="C126" s="33" t="str">
        <f>'2_Fix'!S126</f>
        <v/>
      </c>
      <c r="D126" s="33" t="str">
        <f>'2_Fix'!W126</f>
        <v/>
      </c>
      <c r="E126" s="54" t="str">
        <f t="shared" si="1"/>
        <v/>
      </c>
    </row>
    <row r="127" spans="2:5" x14ac:dyDescent="0.45">
      <c r="B127" s="31">
        <f>'2_Fix'!M127</f>
        <v>48731</v>
      </c>
      <c r="C127" s="33" t="str">
        <f>'2_Fix'!S127</f>
        <v/>
      </c>
      <c r="D127" s="33" t="str">
        <f>'2_Fix'!W127</f>
        <v/>
      </c>
      <c r="E127" s="54" t="str">
        <f t="shared" si="1"/>
        <v/>
      </c>
    </row>
    <row r="128" spans="2:5" x14ac:dyDescent="0.45">
      <c r="B128" s="31">
        <f>'2_Fix'!M128</f>
        <v>48823</v>
      </c>
      <c r="C128" s="33" t="str">
        <f>'2_Fix'!S128</f>
        <v/>
      </c>
      <c r="D128" s="33" t="str">
        <f>'2_Fix'!W128</f>
        <v/>
      </c>
      <c r="E128" s="54" t="str">
        <f t="shared" si="1"/>
        <v/>
      </c>
    </row>
    <row r="129" spans="2:5" x14ac:dyDescent="0.45">
      <c r="B129" s="31">
        <f>'2_Fix'!M129</f>
        <v>48914</v>
      </c>
      <c r="C129" s="33" t="str">
        <f>'2_Fix'!S129</f>
        <v/>
      </c>
      <c r="D129" s="33" t="str">
        <f>'2_Fix'!W129</f>
        <v/>
      </c>
      <c r="E129" s="54" t="str">
        <f t="shared" si="1"/>
        <v/>
      </c>
    </row>
    <row r="130" spans="2:5" x14ac:dyDescent="0.45">
      <c r="B130" s="31">
        <f>'2_Fix'!M130</f>
        <v>49004</v>
      </c>
      <c r="C130" s="33" t="str">
        <f>'2_Fix'!S130</f>
        <v/>
      </c>
      <c r="D130" s="33" t="str">
        <f>'2_Fix'!W130</f>
        <v/>
      </c>
      <c r="E130" s="54" t="str">
        <f t="shared" si="1"/>
        <v/>
      </c>
    </row>
    <row r="131" spans="2:5" x14ac:dyDescent="0.45">
      <c r="B131" s="31">
        <f>'2_Fix'!M131</f>
        <v>49096</v>
      </c>
      <c r="C131" s="33" t="str">
        <f>'2_Fix'!S131</f>
        <v/>
      </c>
      <c r="D131" s="33" t="str">
        <f>'2_Fix'!W131</f>
        <v/>
      </c>
      <c r="E131" s="54" t="str">
        <f t="shared" si="1"/>
        <v/>
      </c>
    </row>
    <row r="132" spans="2:5" x14ac:dyDescent="0.45">
      <c r="B132" s="31">
        <f>'2_Fix'!M132</f>
        <v>49188</v>
      </c>
      <c r="C132" s="33" t="str">
        <f>'2_Fix'!S132</f>
        <v/>
      </c>
      <c r="D132" s="33" t="str">
        <f>'2_Fix'!W132</f>
        <v/>
      </c>
      <c r="E132" s="54" t="str">
        <f t="shared" si="1"/>
        <v/>
      </c>
    </row>
    <row r="133" spans="2:5" x14ac:dyDescent="0.45">
      <c r="B133" s="31">
        <f>'2_Fix'!M133</f>
        <v>49279</v>
      </c>
      <c r="C133" s="33" t="str">
        <f>'2_Fix'!S133</f>
        <v/>
      </c>
      <c r="D133" s="33" t="str">
        <f>'2_Fix'!W133</f>
        <v/>
      </c>
      <c r="E133" s="54" t="str">
        <f t="shared" si="1"/>
        <v/>
      </c>
    </row>
    <row r="134" spans="2:5" x14ac:dyDescent="0.45">
      <c r="B134" s="31">
        <f>'2_Fix'!M134</f>
        <v>49369</v>
      </c>
      <c r="C134" s="33" t="str">
        <f>'2_Fix'!S134</f>
        <v/>
      </c>
      <c r="D134" s="33" t="str">
        <f>'2_Fix'!W134</f>
        <v/>
      </c>
      <c r="E134" s="54" t="str">
        <f t="shared" si="1"/>
        <v/>
      </c>
    </row>
    <row r="135" spans="2:5" x14ac:dyDescent="0.45">
      <c r="B135" s="31">
        <f>'2_Fix'!M135</f>
        <v>49461</v>
      </c>
      <c r="C135" s="33" t="str">
        <f>'2_Fix'!S135</f>
        <v/>
      </c>
      <c r="D135" s="33" t="str">
        <f>'2_Fix'!W135</f>
        <v/>
      </c>
      <c r="E135" s="54" t="str">
        <f t="shared" si="1"/>
        <v/>
      </c>
    </row>
    <row r="136" spans="2:5" x14ac:dyDescent="0.45">
      <c r="B136" s="31">
        <f>'2_Fix'!M136</f>
        <v>49553</v>
      </c>
      <c r="C136" s="33" t="str">
        <f>'2_Fix'!S136</f>
        <v/>
      </c>
      <c r="D136" s="33" t="str">
        <f>'2_Fix'!W136</f>
        <v/>
      </c>
      <c r="E136" s="54" t="str">
        <f t="shared" ref="E136:E197" si="2">IF(ISERROR((C136/D136)*100)=TRUE,"",(C136/D136)*100)</f>
        <v/>
      </c>
    </row>
    <row r="137" spans="2:5" x14ac:dyDescent="0.45">
      <c r="B137" s="31">
        <f>'2_Fix'!M137</f>
        <v>49644</v>
      </c>
      <c r="C137" s="33" t="str">
        <f>'2_Fix'!S137</f>
        <v/>
      </c>
      <c r="D137" s="33" t="str">
        <f>'2_Fix'!W137</f>
        <v/>
      </c>
      <c r="E137" s="54" t="str">
        <f t="shared" si="2"/>
        <v/>
      </c>
    </row>
    <row r="138" spans="2:5" x14ac:dyDescent="0.45">
      <c r="B138" s="31">
        <f>'2_Fix'!M138</f>
        <v>49735</v>
      </c>
      <c r="C138" s="33" t="str">
        <f>'2_Fix'!S138</f>
        <v/>
      </c>
      <c r="D138" s="33" t="str">
        <f>'2_Fix'!W138</f>
        <v/>
      </c>
      <c r="E138" s="54" t="str">
        <f t="shared" si="2"/>
        <v/>
      </c>
    </row>
    <row r="139" spans="2:5" x14ac:dyDescent="0.45">
      <c r="B139" s="31">
        <f>'2_Fix'!M139</f>
        <v>49827</v>
      </c>
      <c r="C139" s="33" t="str">
        <f>'2_Fix'!S139</f>
        <v/>
      </c>
      <c r="D139" s="33" t="str">
        <f>'2_Fix'!W139</f>
        <v/>
      </c>
      <c r="E139" s="54" t="str">
        <f t="shared" si="2"/>
        <v/>
      </c>
    </row>
    <row r="140" spans="2:5" x14ac:dyDescent="0.45">
      <c r="B140" s="31">
        <f>'2_Fix'!M140</f>
        <v>49919</v>
      </c>
      <c r="C140" s="33" t="str">
        <f>'2_Fix'!S140</f>
        <v/>
      </c>
      <c r="D140" s="33" t="str">
        <f>'2_Fix'!W140</f>
        <v/>
      </c>
      <c r="E140" s="54" t="str">
        <f t="shared" si="2"/>
        <v/>
      </c>
    </row>
    <row r="141" spans="2:5" x14ac:dyDescent="0.45">
      <c r="B141" s="31">
        <f>'2_Fix'!M141</f>
        <v>50010</v>
      </c>
      <c r="C141" s="33" t="str">
        <f>'2_Fix'!S141</f>
        <v/>
      </c>
      <c r="D141" s="33" t="str">
        <f>'2_Fix'!W141</f>
        <v/>
      </c>
      <c r="E141" s="54" t="str">
        <f t="shared" si="2"/>
        <v/>
      </c>
    </row>
    <row r="142" spans="2:5" x14ac:dyDescent="0.45">
      <c r="B142" s="31">
        <f>'2_Fix'!M142</f>
        <v>50100</v>
      </c>
      <c r="C142" s="33" t="str">
        <f>'2_Fix'!S142</f>
        <v/>
      </c>
      <c r="D142" s="33" t="str">
        <f>'2_Fix'!W142</f>
        <v/>
      </c>
      <c r="E142" s="54" t="str">
        <f t="shared" si="2"/>
        <v/>
      </c>
    </row>
    <row r="143" spans="2:5" x14ac:dyDescent="0.45">
      <c r="B143" s="31">
        <f>'2_Fix'!M143</f>
        <v>50192</v>
      </c>
      <c r="C143" s="33" t="str">
        <f>'2_Fix'!S143</f>
        <v/>
      </c>
      <c r="D143" s="33" t="str">
        <f>'2_Fix'!W143</f>
        <v/>
      </c>
      <c r="E143" s="54" t="str">
        <f t="shared" si="2"/>
        <v/>
      </c>
    </row>
    <row r="144" spans="2:5" x14ac:dyDescent="0.45">
      <c r="B144" s="31">
        <f>'2_Fix'!M144</f>
        <v>50284</v>
      </c>
      <c r="C144" s="33" t="str">
        <f>'2_Fix'!S144</f>
        <v/>
      </c>
      <c r="D144" s="33" t="str">
        <f>'2_Fix'!W144</f>
        <v/>
      </c>
      <c r="E144" s="54" t="str">
        <f t="shared" si="2"/>
        <v/>
      </c>
    </row>
    <row r="145" spans="2:5" x14ac:dyDescent="0.45">
      <c r="B145" s="31">
        <f>'2_Fix'!M145</f>
        <v>50375</v>
      </c>
      <c r="C145" s="33" t="str">
        <f>'2_Fix'!S145</f>
        <v/>
      </c>
      <c r="D145" s="33" t="str">
        <f>'2_Fix'!W145</f>
        <v/>
      </c>
      <c r="E145" s="54" t="str">
        <f t="shared" si="2"/>
        <v/>
      </c>
    </row>
    <row r="146" spans="2:5" x14ac:dyDescent="0.45">
      <c r="B146" s="31">
        <f>'2_Fix'!M146</f>
        <v>50465</v>
      </c>
      <c r="C146" s="33" t="str">
        <f>'2_Fix'!S146</f>
        <v/>
      </c>
      <c r="D146" s="33" t="str">
        <f>'2_Fix'!W146</f>
        <v/>
      </c>
      <c r="E146" s="54" t="str">
        <f t="shared" si="2"/>
        <v/>
      </c>
    </row>
    <row r="147" spans="2:5" x14ac:dyDescent="0.45">
      <c r="B147" s="31">
        <f>'2_Fix'!M147</f>
        <v>50557</v>
      </c>
      <c r="C147" s="33" t="str">
        <f>'2_Fix'!S147</f>
        <v/>
      </c>
      <c r="D147" s="33" t="str">
        <f>'2_Fix'!W147</f>
        <v/>
      </c>
      <c r="E147" s="54" t="str">
        <f t="shared" si="2"/>
        <v/>
      </c>
    </row>
    <row r="148" spans="2:5" x14ac:dyDescent="0.45">
      <c r="B148" s="31">
        <f>'2_Fix'!M148</f>
        <v>50649</v>
      </c>
      <c r="C148" s="33" t="str">
        <f>'2_Fix'!S148</f>
        <v/>
      </c>
      <c r="D148" s="33" t="str">
        <f>'2_Fix'!W148</f>
        <v/>
      </c>
      <c r="E148" s="54" t="str">
        <f t="shared" si="2"/>
        <v/>
      </c>
    </row>
    <row r="149" spans="2:5" x14ac:dyDescent="0.45">
      <c r="B149" s="31">
        <f>'2_Fix'!M149</f>
        <v>50740</v>
      </c>
      <c r="C149" s="33" t="str">
        <f>'2_Fix'!S149</f>
        <v/>
      </c>
      <c r="D149" s="33" t="str">
        <f>'2_Fix'!W149</f>
        <v/>
      </c>
      <c r="E149" s="54" t="str">
        <f t="shared" si="2"/>
        <v/>
      </c>
    </row>
    <row r="150" spans="2:5" x14ac:dyDescent="0.45">
      <c r="B150" s="31">
        <f>'2_Fix'!M150</f>
        <v>50830</v>
      </c>
      <c r="C150" s="33" t="str">
        <f>'2_Fix'!S150</f>
        <v/>
      </c>
      <c r="D150" s="33" t="str">
        <f>'2_Fix'!W150</f>
        <v/>
      </c>
      <c r="E150" s="54" t="str">
        <f t="shared" si="2"/>
        <v/>
      </c>
    </row>
    <row r="151" spans="2:5" x14ac:dyDescent="0.45">
      <c r="B151" s="31">
        <f>'2_Fix'!M151</f>
        <v>50922</v>
      </c>
      <c r="C151" s="33" t="str">
        <f>'2_Fix'!S151</f>
        <v/>
      </c>
      <c r="D151" s="33" t="str">
        <f>'2_Fix'!W151</f>
        <v/>
      </c>
      <c r="E151" s="54" t="str">
        <f t="shared" si="2"/>
        <v/>
      </c>
    </row>
    <row r="152" spans="2:5" x14ac:dyDescent="0.45">
      <c r="B152" s="31">
        <f>'2_Fix'!M152</f>
        <v>51014</v>
      </c>
      <c r="C152" s="33" t="str">
        <f>'2_Fix'!S152</f>
        <v/>
      </c>
      <c r="D152" s="33" t="str">
        <f>'2_Fix'!W152</f>
        <v/>
      </c>
      <c r="E152" s="54" t="str">
        <f t="shared" si="2"/>
        <v/>
      </c>
    </row>
    <row r="153" spans="2:5" x14ac:dyDescent="0.45">
      <c r="B153" s="31">
        <f>'2_Fix'!M153</f>
        <v>51105</v>
      </c>
      <c r="C153" s="33" t="str">
        <f>'2_Fix'!S153</f>
        <v/>
      </c>
      <c r="D153" s="33" t="str">
        <f>'2_Fix'!W153</f>
        <v/>
      </c>
      <c r="E153" s="54" t="str">
        <f t="shared" si="2"/>
        <v/>
      </c>
    </row>
    <row r="154" spans="2:5" x14ac:dyDescent="0.45">
      <c r="B154" s="31">
        <f>'2_Fix'!M154</f>
        <v>51196</v>
      </c>
      <c r="C154" s="33" t="str">
        <f>'2_Fix'!S154</f>
        <v/>
      </c>
      <c r="D154" s="33" t="str">
        <f>'2_Fix'!W154</f>
        <v/>
      </c>
      <c r="E154" s="54" t="str">
        <f t="shared" si="2"/>
        <v/>
      </c>
    </row>
    <row r="155" spans="2:5" x14ac:dyDescent="0.45">
      <c r="B155" s="31">
        <f>'2_Fix'!M155</f>
        <v>51288</v>
      </c>
      <c r="C155" s="33" t="str">
        <f>'2_Fix'!S155</f>
        <v/>
      </c>
      <c r="D155" s="33" t="str">
        <f>'2_Fix'!W155</f>
        <v/>
      </c>
      <c r="E155" s="54" t="str">
        <f t="shared" si="2"/>
        <v/>
      </c>
    </row>
    <row r="156" spans="2:5" x14ac:dyDescent="0.45">
      <c r="B156" s="31">
        <f>'2_Fix'!M156</f>
        <v>51380</v>
      </c>
      <c r="C156" s="33" t="str">
        <f>'2_Fix'!S156</f>
        <v/>
      </c>
      <c r="D156" s="33" t="str">
        <f>'2_Fix'!W156</f>
        <v/>
      </c>
      <c r="E156" s="54" t="str">
        <f t="shared" si="2"/>
        <v/>
      </c>
    </row>
    <row r="157" spans="2:5" x14ac:dyDescent="0.45">
      <c r="B157" s="31">
        <f>'2_Fix'!M157</f>
        <v>51471</v>
      </c>
      <c r="C157" s="33" t="str">
        <f>'2_Fix'!S157</f>
        <v/>
      </c>
      <c r="D157" s="33" t="str">
        <f>'2_Fix'!W157</f>
        <v/>
      </c>
      <c r="E157" s="54" t="str">
        <f t="shared" si="2"/>
        <v/>
      </c>
    </row>
    <row r="158" spans="2:5" x14ac:dyDescent="0.45">
      <c r="B158" s="31">
        <f>'2_Fix'!M158</f>
        <v>51561</v>
      </c>
      <c r="C158" s="33" t="str">
        <f>'2_Fix'!S158</f>
        <v/>
      </c>
      <c r="D158" s="33" t="str">
        <f>'2_Fix'!W158</f>
        <v/>
      </c>
      <c r="E158" s="54" t="str">
        <f t="shared" si="2"/>
        <v/>
      </c>
    </row>
    <row r="159" spans="2:5" x14ac:dyDescent="0.45">
      <c r="B159" s="31">
        <f>'2_Fix'!M159</f>
        <v>51653</v>
      </c>
      <c r="C159" s="33" t="str">
        <f>'2_Fix'!S159</f>
        <v/>
      </c>
      <c r="D159" s="33" t="str">
        <f>'2_Fix'!W159</f>
        <v/>
      </c>
      <c r="E159" s="54" t="str">
        <f t="shared" si="2"/>
        <v/>
      </c>
    </row>
    <row r="160" spans="2:5" x14ac:dyDescent="0.45">
      <c r="B160" s="31">
        <f>'2_Fix'!M160</f>
        <v>51745</v>
      </c>
      <c r="C160" s="33" t="str">
        <f>'2_Fix'!S160</f>
        <v/>
      </c>
      <c r="D160" s="33" t="str">
        <f>'2_Fix'!W160</f>
        <v/>
      </c>
      <c r="E160" s="54" t="str">
        <f t="shared" si="2"/>
        <v/>
      </c>
    </row>
    <row r="161" spans="2:5" x14ac:dyDescent="0.45">
      <c r="B161" s="31">
        <f>'2_Fix'!M161</f>
        <v>51836</v>
      </c>
      <c r="C161" s="33" t="str">
        <f>'2_Fix'!S161</f>
        <v/>
      </c>
      <c r="D161" s="33" t="str">
        <f>'2_Fix'!W161</f>
        <v/>
      </c>
      <c r="E161" s="54" t="str">
        <f t="shared" si="2"/>
        <v/>
      </c>
    </row>
    <row r="162" spans="2:5" x14ac:dyDescent="0.45">
      <c r="B162" s="31">
        <f>'2_Fix'!M162</f>
        <v>51926</v>
      </c>
      <c r="C162" s="33" t="str">
        <f>'2_Fix'!S162</f>
        <v/>
      </c>
      <c r="D162" s="33" t="str">
        <f>'2_Fix'!W162</f>
        <v/>
      </c>
      <c r="E162" s="54" t="str">
        <f t="shared" si="2"/>
        <v/>
      </c>
    </row>
    <row r="163" spans="2:5" x14ac:dyDescent="0.45">
      <c r="B163" s="31">
        <f>'2_Fix'!M163</f>
        <v>52018</v>
      </c>
      <c r="C163" s="33" t="str">
        <f>'2_Fix'!S163</f>
        <v/>
      </c>
      <c r="D163" s="33" t="str">
        <f>'2_Fix'!W163</f>
        <v/>
      </c>
      <c r="E163" s="54" t="str">
        <f t="shared" si="2"/>
        <v/>
      </c>
    </row>
    <row r="164" spans="2:5" x14ac:dyDescent="0.45">
      <c r="B164" s="31">
        <f>'2_Fix'!M164</f>
        <v>52110</v>
      </c>
      <c r="C164" s="33" t="str">
        <f>'2_Fix'!S164</f>
        <v/>
      </c>
      <c r="D164" s="33" t="str">
        <f>'2_Fix'!W164</f>
        <v/>
      </c>
      <c r="E164" s="54" t="str">
        <f t="shared" si="2"/>
        <v/>
      </c>
    </row>
    <row r="165" spans="2:5" x14ac:dyDescent="0.45">
      <c r="B165" s="31">
        <f>'2_Fix'!M165</f>
        <v>52201</v>
      </c>
      <c r="C165" s="33" t="str">
        <f>'2_Fix'!S165</f>
        <v/>
      </c>
      <c r="D165" s="33" t="str">
        <f>'2_Fix'!W165</f>
        <v/>
      </c>
      <c r="E165" s="54" t="str">
        <f t="shared" si="2"/>
        <v/>
      </c>
    </row>
    <row r="166" spans="2:5" x14ac:dyDescent="0.45">
      <c r="B166" s="31">
        <f>'2_Fix'!M166</f>
        <v>52291</v>
      </c>
      <c r="C166" s="33" t="str">
        <f>'2_Fix'!S166</f>
        <v/>
      </c>
      <c r="D166" s="33" t="str">
        <f>'2_Fix'!W166</f>
        <v/>
      </c>
      <c r="E166" s="54" t="str">
        <f t="shared" si="2"/>
        <v/>
      </c>
    </row>
    <row r="167" spans="2:5" x14ac:dyDescent="0.45">
      <c r="B167" s="31">
        <f>'2_Fix'!M167</f>
        <v>52383</v>
      </c>
      <c r="C167" s="33" t="str">
        <f>'2_Fix'!S167</f>
        <v/>
      </c>
      <c r="D167" s="33" t="str">
        <f>'2_Fix'!W167</f>
        <v/>
      </c>
      <c r="E167" s="54" t="str">
        <f t="shared" si="2"/>
        <v/>
      </c>
    </row>
    <row r="168" spans="2:5" x14ac:dyDescent="0.45">
      <c r="B168" s="31">
        <f>'2_Fix'!M168</f>
        <v>52475</v>
      </c>
      <c r="C168" s="33" t="str">
        <f>'2_Fix'!S168</f>
        <v/>
      </c>
      <c r="D168" s="33" t="str">
        <f>'2_Fix'!W168</f>
        <v/>
      </c>
      <c r="E168" s="54" t="str">
        <f t="shared" si="2"/>
        <v/>
      </c>
    </row>
    <row r="169" spans="2:5" x14ac:dyDescent="0.45">
      <c r="B169" s="31">
        <f>'2_Fix'!M169</f>
        <v>52566</v>
      </c>
      <c r="C169" s="33" t="str">
        <f>'2_Fix'!S169</f>
        <v/>
      </c>
      <c r="D169" s="33" t="str">
        <f>'2_Fix'!W169</f>
        <v/>
      </c>
      <c r="E169" s="54" t="str">
        <f t="shared" si="2"/>
        <v/>
      </c>
    </row>
    <row r="170" spans="2:5" x14ac:dyDescent="0.45">
      <c r="B170" s="31">
        <f>'2_Fix'!M170</f>
        <v>52657</v>
      </c>
      <c r="C170" s="33" t="str">
        <f>'2_Fix'!S170</f>
        <v/>
      </c>
      <c r="D170" s="33" t="str">
        <f>'2_Fix'!W170</f>
        <v/>
      </c>
      <c r="E170" s="54" t="str">
        <f t="shared" si="2"/>
        <v/>
      </c>
    </row>
    <row r="171" spans="2:5" x14ac:dyDescent="0.45">
      <c r="B171" s="31">
        <f>'2_Fix'!M171</f>
        <v>52749</v>
      </c>
      <c r="C171" s="33" t="str">
        <f>'2_Fix'!S171</f>
        <v/>
      </c>
      <c r="D171" s="33" t="str">
        <f>'2_Fix'!W171</f>
        <v/>
      </c>
      <c r="E171" s="54" t="str">
        <f t="shared" si="2"/>
        <v/>
      </c>
    </row>
    <row r="172" spans="2:5" x14ac:dyDescent="0.45">
      <c r="B172" s="31">
        <f>'2_Fix'!M172</f>
        <v>52841</v>
      </c>
      <c r="C172" s="33" t="str">
        <f>'2_Fix'!S172</f>
        <v/>
      </c>
      <c r="D172" s="33" t="str">
        <f>'2_Fix'!W172</f>
        <v/>
      </c>
      <c r="E172" s="54" t="str">
        <f t="shared" si="2"/>
        <v/>
      </c>
    </row>
    <row r="173" spans="2:5" x14ac:dyDescent="0.45">
      <c r="B173" s="31">
        <f>'2_Fix'!M173</f>
        <v>52932</v>
      </c>
      <c r="C173" s="33" t="str">
        <f>'2_Fix'!S173</f>
        <v/>
      </c>
      <c r="D173" s="33" t="str">
        <f>'2_Fix'!W173</f>
        <v/>
      </c>
      <c r="E173" s="54" t="str">
        <f t="shared" si="2"/>
        <v/>
      </c>
    </row>
    <row r="174" spans="2:5" x14ac:dyDescent="0.45">
      <c r="B174" s="31">
        <f>'2_Fix'!M174</f>
        <v>53022</v>
      </c>
      <c r="C174" s="33" t="str">
        <f>'2_Fix'!S174</f>
        <v/>
      </c>
      <c r="D174" s="33" t="str">
        <f>'2_Fix'!W174</f>
        <v/>
      </c>
      <c r="E174" s="54" t="str">
        <f t="shared" si="2"/>
        <v/>
      </c>
    </row>
    <row r="175" spans="2:5" x14ac:dyDescent="0.45">
      <c r="B175" s="31">
        <f>'2_Fix'!M175</f>
        <v>53114</v>
      </c>
      <c r="C175" s="33" t="str">
        <f>'2_Fix'!S175</f>
        <v/>
      </c>
      <c r="D175" s="33" t="str">
        <f>'2_Fix'!W175</f>
        <v/>
      </c>
      <c r="E175" s="54" t="str">
        <f t="shared" si="2"/>
        <v/>
      </c>
    </row>
    <row r="176" spans="2:5" x14ac:dyDescent="0.45">
      <c r="B176" s="31">
        <f>'2_Fix'!M176</f>
        <v>53206</v>
      </c>
      <c r="C176" s="33" t="str">
        <f>'2_Fix'!S176</f>
        <v/>
      </c>
      <c r="D176" s="33" t="str">
        <f>'2_Fix'!W176</f>
        <v/>
      </c>
      <c r="E176" s="54" t="str">
        <f t="shared" si="2"/>
        <v/>
      </c>
    </row>
    <row r="177" spans="2:5" x14ac:dyDescent="0.45">
      <c r="B177" s="31">
        <f>'2_Fix'!M177</f>
        <v>53297</v>
      </c>
      <c r="C177" s="33" t="str">
        <f>'2_Fix'!S177</f>
        <v/>
      </c>
      <c r="D177" s="33" t="str">
        <f>'2_Fix'!W177</f>
        <v/>
      </c>
      <c r="E177" s="54" t="str">
        <f t="shared" si="2"/>
        <v/>
      </c>
    </row>
    <row r="178" spans="2:5" x14ac:dyDescent="0.45">
      <c r="B178" s="31">
        <f>'2_Fix'!M178</f>
        <v>53387</v>
      </c>
      <c r="C178" s="33" t="str">
        <f>'2_Fix'!S178</f>
        <v/>
      </c>
      <c r="D178" s="33" t="str">
        <f>'2_Fix'!W178</f>
        <v/>
      </c>
      <c r="E178" s="54" t="str">
        <f t="shared" si="2"/>
        <v/>
      </c>
    </row>
    <row r="179" spans="2:5" x14ac:dyDescent="0.45">
      <c r="B179" s="31">
        <f>'2_Fix'!M179</f>
        <v>53479</v>
      </c>
      <c r="C179" s="33" t="str">
        <f>'2_Fix'!S179</f>
        <v/>
      </c>
      <c r="D179" s="33" t="str">
        <f>'2_Fix'!W179</f>
        <v/>
      </c>
      <c r="E179" s="54" t="str">
        <f t="shared" si="2"/>
        <v/>
      </c>
    </row>
    <row r="180" spans="2:5" x14ac:dyDescent="0.45">
      <c r="B180" s="31">
        <f>'2_Fix'!M180</f>
        <v>53571</v>
      </c>
      <c r="C180" s="33" t="str">
        <f>'2_Fix'!S180</f>
        <v/>
      </c>
      <c r="D180" s="33" t="str">
        <f>'2_Fix'!W180</f>
        <v/>
      </c>
      <c r="E180" s="54" t="str">
        <f t="shared" si="2"/>
        <v/>
      </c>
    </row>
    <row r="181" spans="2:5" x14ac:dyDescent="0.45">
      <c r="B181" s="31">
        <f>'2_Fix'!M181</f>
        <v>53662</v>
      </c>
      <c r="C181" s="33" t="str">
        <f>'2_Fix'!S181</f>
        <v/>
      </c>
      <c r="D181" s="33" t="str">
        <f>'2_Fix'!W181</f>
        <v/>
      </c>
      <c r="E181" s="54" t="str">
        <f t="shared" si="2"/>
        <v/>
      </c>
    </row>
    <row r="182" spans="2:5" x14ac:dyDescent="0.45">
      <c r="B182" s="31">
        <f>'2_Fix'!M182</f>
        <v>53752</v>
      </c>
      <c r="C182" s="33" t="str">
        <f>'2_Fix'!S182</f>
        <v/>
      </c>
      <c r="D182" s="33" t="str">
        <f>'2_Fix'!W182</f>
        <v/>
      </c>
      <c r="E182" s="54" t="str">
        <f t="shared" si="2"/>
        <v/>
      </c>
    </row>
    <row r="183" spans="2:5" x14ac:dyDescent="0.45">
      <c r="B183" s="31">
        <f>'2_Fix'!M183</f>
        <v>53844</v>
      </c>
      <c r="C183" s="33" t="str">
        <f>'2_Fix'!S183</f>
        <v/>
      </c>
      <c r="D183" s="33" t="str">
        <f>'2_Fix'!W183</f>
        <v/>
      </c>
      <c r="E183" s="54" t="str">
        <f t="shared" si="2"/>
        <v/>
      </c>
    </row>
    <row r="184" spans="2:5" x14ac:dyDescent="0.45">
      <c r="B184" s="31">
        <f>'2_Fix'!M184</f>
        <v>53936</v>
      </c>
      <c r="C184" s="33" t="str">
        <f>'2_Fix'!S184</f>
        <v/>
      </c>
      <c r="D184" s="33" t="str">
        <f>'2_Fix'!W184</f>
        <v/>
      </c>
      <c r="E184" s="54" t="str">
        <f t="shared" si="2"/>
        <v/>
      </c>
    </row>
    <row r="185" spans="2:5" x14ac:dyDescent="0.45">
      <c r="B185" s="31">
        <f>'2_Fix'!M185</f>
        <v>54027</v>
      </c>
      <c r="C185" s="33" t="str">
        <f>'2_Fix'!S185</f>
        <v/>
      </c>
      <c r="D185" s="33" t="str">
        <f>'2_Fix'!W185</f>
        <v/>
      </c>
      <c r="E185" s="54" t="str">
        <f t="shared" si="2"/>
        <v/>
      </c>
    </row>
    <row r="186" spans="2:5" x14ac:dyDescent="0.45">
      <c r="B186" s="31">
        <f>'2_Fix'!M186</f>
        <v>54118</v>
      </c>
      <c r="C186" s="33" t="str">
        <f>'2_Fix'!S186</f>
        <v/>
      </c>
      <c r="D186" s="33" t="str">
        <f>'2_Fix'!W186</f>
        <v/>
      </c>
      <c r="E186" s="54" t="str">
        <f t="shared" si="2"/>
        <v/>
      </c>
    </row>
    <row r="187" spans="2:5" x14ac:dyDescent="0.45">
      <c r="B187" s="31">
        <f>'2_Fix'!M187</f>
        <v>54210</v>
      </c>
      <c r="C187" s="33" t="str">
        <f>'2_Fix'!S187</f>
        <v/>
      </c>
      <c r="D187" s="33" t="str">
        <f>'2_Fix'!W187</f>
        <v/>
      </c>
      <c r="E187" s="54" t="str">
        <f t="shared" si="2"/>
        <v/>
      </c>
    </row>
    <row r="188" spans="2:5" x14ac:dyDescent="0.45">
      <c r="B188" s="31">
        <f>'2_Fix'!M188</f>
        <v>54302</v>
      </c>
      <c r="C188" s="33" t="str">
        <f>'2_Fix'!S188</f>
        <v/>
      </c>
      <c r="D188" s="33" t="str">
        <f>'2_Fix'!W188</f>
        <v/>
      </c>
      <c r="E188" s="54" t="str">
        <f t="shared" si="2"/>
        <v/>
      </c>
    </row>
    <row r="189" spans="2:5" x14ac:dyDescent="0.45">
      <c r="B189" s="31">
        <f>'2_Fix'!M189</f>
        <v>54393</v>
      </c>
      <c r="C189" s="33" t="str">
        <f>'2_Fix'!S189</f>
        <v/>
      </c>
      <c r="D189" s="33" t="str">
        <f>'2_Fix'!W189</f>
        <v/>
      </c>
      <c r="E189" s="54" t="str">
        <f t="shared" si="2"/>
        <v/>
      </c>
    </row>
    <row r="190" spans="2:5" x14ac:dyDescent="0.45">
      <c r="B190" s="31">
        <f>'2_Fix'!M190</f>
        <v>54483</v>
      </c>
      <c r="C190" s="33" t="str">
        <f>'2_Fix'!S190</f>
        <v/>
      </c>
      <c r="D190" s="33" t="str">
        <f>'2_Fix'!W190</f>
        <v/>
      </c>
      <c r="E190" s="54" t="str">
        <f t="shared" si="2"/>
        <v/>
      </c>
    </row>
    <row r="191" spans="2:5" x14ac:dyDescent="0.45">
      <c r="B191" s="31">
        <f>'2_Fix'!M191</f>
        <v>54575</v>
      </c>
      <c r="C191" s="33" t="str">
        <f>'2_Fix'!S191</f>
        <v/>
      </c>
      <c r="D191" s="33" t="str">
        <f>'2_Fix'!W191</f>
        <v/>
      </c>
      <c r="E191" s="54" t="str">
        <f t="shared" si="2"/>
        <v/>
      </c>
    </row>
    <row r="192" spans="2:5" x14ac:dyDescent="0.45">
      <c r="B192" s="31">
        <f>'2_Fix'!M192</f>
        <v>54667</v>
      </c>
      <c r="C192" s="33" t="str">
        <f>'2_Fix'!S192</f>
        <v/>
      </c>
      <c r="D192" s="33" t="str">
        <f>'2_Fix'!W192</f>
        <v/>
      </c>
      <c r="E192" s="54" t="str">
        <f t="shared" si="2"/>
        <v/>
      </c>
    </row>
    <row r="193" spans="2:5" x14ac:dyDescent="0.45">
      <c r="B193" s="31">
        <f>'2_Fix'!M193</f>
        <v>54758</v>
      </c>
      <c r="C193" s="33" t="str">
        <f>'2_Fix'!S193</f>
        <v/>
      </c>
      <c r="D193" s="33" t="str">
        <f>'2_Fix'!W193</f>
        <v/>
      </c>
      <c r="E193" s="54" t="str">
        <f t="shared" si="2"/>
        <v/>
      </c>
    </row>
    <row r="194" spans="2:5" x14ac:dyDescent="0.45">
      <c r="B194" s="31">
        <f>'2_Fix'!M194</f>
        <v>54848</v>
      </c>
      <c r="C194" s="33" t="str">
        <f>'2_Fix'!S194</f>
        <v/>
      </c>
      <c r="D194" s="33" t="str">
        <f>'2_Fix'!W194</f>
        <v/>
      </c>
      <c r="E194" s="54" t="str">
        <f t="shared" si="2"/>
        <v/>
      </c>
    </row>
    <row r="195" spans="2:5" x14ac:dyDescent="0.45">
      <c r="B195" s="31">
        <f>'2_Fix'!M195</f>
        <v>54940</v>
      </c>
      <c r="C195" s="33" t="str">
        <f>'2_Fix'!S195</f>
        <v/>
      </c>
      <c r="D195" s="33" t="str">
        <f>'2_Fix'!W195</f>
        <v/>
      </c>
      <c r="E195" s="54" t="str">
        <f t="shared" si="2"/>
        <v/>
      </c>
    </row>
    <row r="196" spans="2:5" x14ac:dyDescent="0.45">
      <c r="B196" s="31">
        <f>'2_Fix'!M196</f>
        <v>55032</v>
      </c>
      <c r="C196" s="33" t="str">
        <f>'2_Fix'!S196</f>
        <v/>
      </c>
      <c r="D196" s="33" t="str">
        <f>'2_Fix'!W196</f>
        <v/>
      </c>
      <c r="E196" s="54" t="str">
        <f t="shared" si="2"/>
        <v/>
      </c>
    </row>
    <row r="197" spans="2:5" x14ac:dyDescent="0.45">
      <c r="B197" s="31">
        <f>'2_Fix'!M197</f>
        <v>55123</v>
      </c>
      <c r="C197" s="33" t="str">
        <f>'2_Fix'!S197</f>
        <v/>
      </c>
      <c r="D197" s="33" t="str">
        <f>'2_Fix'!W197</f>
        <v/>
      </c>
      <c r="E197" s="54" t="str">
        <f t="shared" si="2"/>
        <v/>
      </c>
    </row>
    <row r="198" spans="2:5" x14ac:dyDescent="0.45">
      <c r="C198" s="33"/>
    </row>
    <row r="199" spans="2:5" x14ac:dyDescent="0.45">
      <c r="C199" s="33"/>
    </row>
    <row r="200" spans="2:5" x14ac:dyDescent="0.45">
      <c r="C200" s="33"/>
    </row>
    <row r="201" spans="2:5" x14ac:dyDescent="0.45">
      <c r="C201" s="33"/>
    </row>
    <row r="202" spans="2:5" x14ac:dyDescent="0.45">
      <c r="C202" s="33"/>
    </row>
    <row r="203" spans="2:5" x14ac:dyDescent="0.45">
      <c r="C203" s="33"/>
    </row>
    <row r="204" spans="2:5" x14ac:dyDescent="0.45">
      <c r="C204" s="33"/>
    </row>
    <row r="205" spans="2:5" x14ac:dyDescent="0.45">
      <c r="C205" s="33"/>
    </row>
    <row r="206" spans="2:5" x14ac:dyDescent="0.45">
      <c r="C206" s="33"/>
    </row>
    <row r="207" spans="2:5" x14ac:dyDescent="0.45">
      <c r="C207" s="33"/>
    </row>
    <row r="208" spans="2:5" x14ac:dyDescent="0.45">
      <c r="C208" s="33"/>
    </row>
    <row r="209" spans="3:3" x14ac:dyDescent="0.45">
      <c r="C209" s="33"/>
    </row>
    <row r="210" spans="3:3" x14ac:dyDescent="0.45">
      <c r="C210" s="33"/>
    </row>
    <row r="211" spans="3:3" x14ac:dyDescent="0.45">
      <c r="C211" s="33"/>
    </row>
    <row r="212" spans="3:3" x14ac:dyDescent="0.45">
      <c r="C212" s="33"/>
    </row>
    <row r="213" spans="3:3" x14ac:dyDescent="0.45">
      <c r="C213" s="33"/>
    </row>
    <row r="214" spans="3:3" x14ac:dyDescent="0.45">
      <c r="C214" s="33"/>
    </row>
    <row r="215" spans="3:3" x14ac:dyDescent="0.45">
      <c r="C215" s="33"/>
    </row>
    <row r="216" spans="3:3" x14ac:dyDescent="0.45">
      <c r="C216" s="33"/>
    </row>
    <row r="217" spans="3:3" x14ac:dyDescent="0.45">
      <c r="C217" s="33"/>
    </row>
    <row r="218" spans="3:3" x14ac:dyDescent="0.45">
      <c r="C218" s="33"/>
    </row>
    <row r="219" spans="3:3" x14ac:dyDescent="0.45">
      <c r="C219" s="33"/>
    </row>
    <row r="220" spans="3:3" x14ac:dyDescent="0.45">
      <c r="C220" s="33"/>
    </row>
    <row r="221" spans="3:3" x14ac:dyDescent="0.45">
      <c r="C221" s="33"/>
    </row>
    <row r="222" spans="3:3" x14ac:dyDescent="0.45">
      <c r="C222" s="33"/>
    </row>
    <row r="223" spans="3:3" x14ac:dyDescent="0.45">
      <c r="C223" s="33"/>
    </row>
    <row r="224" spans="3:3" x14ac:dyDescent="0.45">
      <c r="C224" s="33"/>
    </row>
    <row r="225" spans="3:3" x14ac:dyDescent="0.45">
      <c r="C225" s="33"/>
    </row>
    <row r="226" spans="3:3" x14ac:dyDescent="0.45">
      <c r="C226" s="33"/>
    </row>
    <row r="227" spans="3:3" x14ac:dyDescent="0.45">
      <c r="C227" s="33"/>
    </row>
    <row r="228" spans="3:3" x14ac:dyDescent="0.45">
      <c r="C228" s="33"/>
    </row>
    <row r="229" spans="3:3" x14ac:dyDescent="0.45">
      <c r="C229" s="33"/>
    </row>
    <row r="230" spans="3:3" x14ac:dyDescent="0.45">
      <c r="C230" s="33"/>
    </row>
    <row r="231" spans="3:3" x14ac:dyDescent="0.45">
      <c r="C231" s="33"/>
    </row>
    <row r="232" spans="3:3" x14ac:dyDescent="0.45">
      <c r="C232" s="33"/>
    </row>
    <row r="233" spans="3:3" x14ac:dyDescent="0.45">
      <c r="C233" s="33"/>
    </row>
    <row r="234" spans="3:3" x14ac:dyDescent="0.45">
      <c r="C234" s="33"/>
    </row>
    <row r="235" spans="3:3" x14ac:dyDescent="0.45">
      <c r="C235" s="33"/>
    </row>
    <row r="236" spans="3:3" x14ac:dyDescent="0.45">
      <c r="C236" s="33"/>
    </row>
    <row r="237" spans="3:3" x14ac:dyDescent="0.45">
      <c r="C237" s="33"/>
    </row>
    <row r="238" spans="3:3" x14ac:dyDescent="0.45">
      <c r="C238" s="33"/>
    </row>
    <row r="239" spans="3:3" x14ac:dyDescent="0.45">
      <c r="C239" s="33"/>
    </row>
    <row r="240" spans="3:3" x14ac:dyDescent="0.45">
      <c r="C240" s="33"/>
    </row>
    <row r="241" spans="3:3" x14ac:dyDescent="0.45">
      <c r="C241" s="33"/>
    </row>
    <row r="242" spans="3:3" x14ac:dyDescent="0.45">
      <c r="C242" s="33"/>
    </row>
    <row r="243" spans="3:3" x14ac:dyDescent="0.45">
      <c r="C243" s="33"/>
    </row>
    <row r="244" spans="3:3" x14ac:dyDescent="0.45">
      <c r="C244" s="33"/>
    </row>
    <row r="245" spans="3:3" x14ac:dyDescent="0.45">
      <c r="C245" s="33"/>
    </row>
    <row r="246" spans="3:3" x14ac:dyDescent="0.45">
      <c r="C246" s="33"/>
    </row>
    <row r="247" spans="3:3" x14ac:dyDescent="0.45">
      <c r="C247" s="33"/>
    </row>
    <row r="248" spans="3:3" x14ac:dyDescent="0.45">
      <c r="C248" s="33"/>
    </row>
    <row r="249" spans="3:3" x14ac:dyDescent="0.45">
      <c r="C249" s="33"/>
    </row>
    <row r="250" spans="3:3" x14ac:dyDescent="0.45">
      <c r="C250" s="33"/>
    </row>
    <row r="251" spans="3:3" x14ac:dyDescent="0.45">
      <c r="C251" s="33"/>
    </row>
    <row r="252" spans="3:3" x14ac:dyDescent="0.45">
      <c r="C252" s="33"/>
    </row>
    <row r="253" spans="3:3" x14ac:dyDescent="0.45">
      <c r="C253" s="33"/>
    </row>
    <row r="254" spans="3:3" x14ac:dyDescent="0.45">
      <c r="C254" s="33"/>
    </row>
    <row r="255" spans="3:3" x14ac:dyDescent="0.45">
      <c r="C255" s="33"/>
    </row>
    <row r="256" spans="3:3" x14ac:dyDescent="0.45">
      <c r="C256" s="33"/>
    </row>
    <row r="257" spans="3:3" x14ac:dyDescent="0.45">
      <c r="C257" s="33"/>
    </row>
    <row r="258" spans="3:3" x14ac:dyDescent="0.45">
      <c r="C258" s="33"/>
    </row>
    <row r="259" spans="3:3" x14ac:dyDescent="0.45">
      <c r="C259" s="33"/>
    </row>
    <row r="260" spans="3:3" x14ac:dyDescent="0.45">
      <c r="C260" s="33"/>
    </row>
    <row r="261" spans="3:3" x14ac:dyDescent="0.45">
      <c r="C261" s="33"/>
    </row>
    <row r="262" spans="3:3" x14ac:dyDescent="0.45">
      <c r="C262" s="33"/>
    </row>
    <row r="263" spans="3:3" x14ac:dyDescent="0.45">
      <c r="C263" s="33"/>
    </row>
    <row r="264" spans="3:3" x14ac:dyDescent="0.45">
      <c r="C264" s="33"/>
    </row>
    <row r="265" spans="3:3" x14ac:dyDescent="0.45">
      <c r="C265" s="33"/>
    </row>
    <row r="266" spans="3:3" x14ac:dyDescent="0.45">
      <c r="C266" s="33"/>
    </row>
    <row r="267" spans="3:3" x14ac:dyDescent="0.45">
      <c r="C267" s="33"/>
    </row>
    <row r="268" spans="3:3" x14ac:dyDescent="0.45">
      <c r="C268" s="33"/>
    </row>
    <row r="269" spans="3:3" x14ac:dyDescent="0.45">
      <c r="C269" s="33"/>
    </row>
    <row r="270" spans="3:3" x14ac:dyDescent="0.45">
      <c r="C270" s="33"/>
    </row>
    <row r="271" spans="3:3" x14ac:dyDescent="0.45">
      <c r="C271" s="33"/>
    </row>
    <row r="272" spans="3:3" x14ac:dyDescent="0.45">
      <c r="C272" s="33"/>
    </row>
    <row r="273" spans="3:3" x14ac:dyDescent="0.45">
      <c r="C273" s="33"/>
    </row>
    <row r="274" spans="3:3" x14ac:dyDescent="0.45">
      <c r="C274" s="33"/>
    </row>
    <row r="275" spans="3:3" x14ac:dyDescent="0.45">
      <c r="C275" s="33"/>
    </row>
    <row r="276" spans="3:3" x14ac:dyDescent="0.45">
      <c r="C276" s="33"/>
    </row>
    <row r="277" spans="3:3" x14ac:dyDescent="0.45">
      <c r="C277" s="33"/>
    </row>
    <row r="278" spans="3:3" x14ac:dyDescent="0.45">
      <c r="C278" s="33"/>
    </row>
    <row r="279" spans="3:3" x14ac:dyDescent="0.45">
      <c r="C279" s="33"/>
    </row>
    <row r="280" spans="3:3" x14ac:dyDescent="0.45">
      <c r="C280" s="33"/>
    </row>
    <row r="281" spans="3:3" x14ac:dyDescent="0.45">
      <c r="C281" s="33"/>
    </row>
    <row r="282" spans="3:3" x14ac:dyDescent="0.45">
      <c r="C282" s="33"/>
    </row>
    <row r="283" spans="3:3" x14ac:dyDescent="0.45">
      <c r="C283" s="33"/>
    </row>
    <row r="284" spans="3:3" x14ac:dyDescent="0.45">
      <c r="C284" s="33"/>
    </row>
    <row r="285" spans="3:3" x14ac:dyDescent="0.45">
      <c r="C285" s="33"/>
    </row>
    <row r="286" spans="3:3" x14ac:dyDescent="0.45">
      <c r="C286" s="33"/>
    </row>
    <row r="287" spans="3:3" x14ac:dyDescent="0.45">
      <c r="C287" s="33"/>
    </row>
    <row r="288" spans="3:3" x14ac:dyDescent="0.45">
      <c r="C288" s="33"/>
    </row>
    <row r="289" spans="3:3" x14ac:dyDescent="0.45">
      <c r="C289" s="33"/>
    </row>
    <row r="290" spans="3:3" x14ac:dyDescent="0.45">
      <c r="C290" s="33"/>
    </row>
    <row r="291" spans="3:3" x14ac:dyDescent="0.45">
      <c r="C291" s="33"/>
    </row>
    <row r="292" spans="3:3" x14ac:dyDescent="0.45">
      <c r="C292" s="33"/>
    </row>
    <row r="293" spans="3:3" x14ac:dyDescent="0.45">
      <c r="C293" s="33"/>
    </row>
    <row r="294" spans="3:3" x14ac:dyDescent="0.45">
      <c r="C294" s="33"/>
    </row>
    <row r="295" spans="3:3" x14ac:dyDescent="0.45">
      <c r="C295" s="33"/>
    </row>
    <row r="296" spans="3:3" x14ac:dyDescent="0.45">
      <c r="C296" s="33"/>
    </row>
    <row r="297" spans="3:3" x14ac:dyDescent="0.45">
      <c r="C297" s="33"/>
    </row>
    <row r="298" spans="3:3" x14ac:dyDescent="0.45">
      <c r="C298" s="33"/>
    </row>
    <row r="299" spans="3:3" x14ac:dyDescent="0.45">
      <c r="C299" s="33"/>
    </row>
    <row r="300" spans="3:3" x14ac:dyDescent="0.45">
      <c r="C300" s="33"/>
    </row>
    <row r="301" spans="3:3" x14ac:dyDescent="0.45">
      <c r="C301" s="33"/>
    </row>
    <row r="302" spans="3:3" x14ac:dyDescent="0.45">
      <c r="C302" s="33"/>
    </row>
    <row r="303" spans="3:3" x14ac:dyDescent="0.45">
      <c r="C303" s="33"/>
    </row>
    <row r="304" spans="3:3" x14ac:dyDescent="0.45">
      <c r="C304" s="33"/>
    </row>
    <row r="305" spans="3:3" x14ac:dyDescent="0.45">
      <c r="C305" s="33"/>
    </row>
    <row r="306" spans="3:3" x14ac:dyDescent="0.45">
      <c r="C306" s="33"/>
    </row>
    <row r="307" spans="3:3" x14ac:dyDescent="0.45">
      <c r="C307" s="33"/>
    </row>
    <row r="308" spans="3:3" x14ac:dyDescent="0.45">
      <c r="C308" s="33"/>
    </row>
    <row r="309" spans="3:3" x14ac:dyDescent="0.45">
      <c r="C309" s="33"/>
    </row>
    <row r="310" spans="3:3" x14ac:dyDescent="0.45">
      <c r="C310" s="33"/>
    </row>
    <row r="311" spans="3:3" x14ac:dyDescent="0.45">
      <c r="C311" s="33"/>
    </row>
    <row r="312" spans="3:3" x14ac:dyDescent="0.45">
      <c r="C312" s="33"/>
    </row>
    <row r="313" spans="3:3" x14ac:dyDescent="0.45">
      <c r="C313" s="33"/>
    </row>
    <row r="314" spans="3:3" x14ac:dyDescent="0.45">
      <c r="C314" s="33"/>
    </row>
    <row r="315" spans="3:3" x14ac:dyDescent="0.45">
      <c r="C315" s="33"/>
    </row>
    <row r="316" spans="3:3" x14ac:dyDescent="0.45">
      <c r="C316" s="33"/>
    </row>
    <row r="317" spans="3:3" x14ac:dyDescent="0.45">
      <c r="C317" s="33"/>
    </row>
    <row r="318" spans="3:3" x14ac:dyDescent="0.45">
      <c r="C318" s="33"/>
    </row>
    <row r="319" spans="3:3" x14ac:dyDescent="0.45">
      <c r="C319" s="33"/>
    </row>
    <row r="320" spans="3:3" x14ac:dyDescent="0.45">
      <c r="C320" s="33"/>
    </row>
    <row r="321" spans="3:3" x14ac:dyDescent="0.45">
      <c r="C321" s="33"/>
    </row>
    <row r="322" spans="3:3" x14ac:dyDescent="0.45">
      <c r="C322" s="33"/>
    </row>
    <row r="323" spans="3:3" x14ac:dyDescent="0.45">
      <c r="C323" s="33"/>
    </row>
    <row r="324" spans="3:3" x14ac:dyDescent="0.45">
      <c r="C324" s="33"/>
    </row>
    <row r="325" spans="3:3" x14ac:dyDescent="0.45">
      <c r="C325" s="33"/>
    </row>
    <row r="326" spans="3:3" x14ac:dyDescent="0.45">
      <c r="C326" s="33"/>
    </row>
    <row r="327" spans="3:3" x14ac:dyDescent="0.45">
      <c r="C327" s="33"/>
    </row>
    <row r="328" spans="3:3" x14ac:dyDescent="0.45">
      <c r="C328" s="33"/>
    </row>
    <row r="329" spans="3:3" x14ac:dyDescent="0.45">
      <c r="C329" s="33"/>
    </row>
    <row r="330" spans="3:3" x14ac:dyDescent="0.45">
      <c r="C330" s="33"/>
    </row>
    <row r="331" spans="3:3" x14ac:dyDescent="0.45">
      <c r="C331" s="33"/>
    </row>
    <row r="332" spans="3:3" x14ac:dyDescent="0.45">
      <c r="C332" s="33"/>
    </row>
    <row r="333" spans="3:3" x14ac:dyDescent="0.45">
      <c r="C333" s="33"/>
    </row>
    <row r="334" spans="3:3" x14ac:dyDescent="0.45">
      <c r="C334" s="33"/>
    </row>
    <row r="335" spans="3:3" x14ac:dyDescent="0.45">
      <c r="C335" s="33"/>
    </row>
    <row r="336" spans="3:3" x14ac:dyDescent="0.45">
      <c r="C336" s="33"/>
    </row>
    <row r="337" spans="3:3" x14ac:dyDescent="0.45">
      <c r="C337" s="33"/>
    </row>
    <row r="338" spans="3:3" x14ac:dyDescent="0.45">
      <c r="C338" s="33"/>
    </row>
    <row r="339" spans="3:3" x14ac:dyDescent="0.45">
      <c r="C339" s="33"/>
    </row>
    <row r="340" spans="3:3" x14ac:dyDescent="0.45">
      <c r="C340" s="33"/>
    </row>
    <row r="341" spans="3:3" x14ac:dyDescent="0.45">
      <c r="C341" s="33"/>
    </row>
    <row r="342" spans="3:3" x14ac:dyDescent="0.45">
      <c r="C342" s="33"/>
    </row>
    <row r="343" spans="3:3" x14ac:dyDescent="0.45">
      <c r="C343" s="33"/>
    </row>
    <row r="344" spans="3:3" x14ac:dyDescent="0.45">
      <c r="C344" s="33"/>
    </row>
    <row r="345" spans="3:3" x14ac:dyDescent="0.45">
      <c r="C345" s="33"/>
    </row>
    <row r="346" spans="3:3" x14ac:dyDescent="0.45">
      <c r="C346" s="33"/>
    </row>
    <row r="347" spans="3:3" x14ac:dyDescent="0.45">
      <c r="C347" s="33"/>
    </row>
    <row r="348" spans="3:3" x14ac:dyDescent="0.45">
      <c r="C348" s="33"/>
    </row>
    <row r="349" spans="3:3" x14ac:dyDescent="0.45">
      <c r="C349" s="33"/>
    </row>
    <row r="350" spans="3:3" x14ac:dyDescent="0.45">
      <c r="C350" s="33"/>
    </row>
    <row r="351" spans="3:3" x14ac:dyDescent="0.45">
      <c r="C351" s="33"/>
    </row>
    <row r="352" spans="3:3" x14ac:dyDescent="0.45">
      <c r="C352" s="33"/>
    </row>
    <row r="353" spans="3:3" x14ac:dyDescent="0.45">
      <c r="C353" s="33"/>
    </row>
    <row r="354" spans="3:3" x14ac:dyDescent="0.45">
      <c r="C354" s="33"/>
    </row>
    <row r="355" spans="3:3" x14ac:dyDescent="0.45">
      <c r="C355" s="33"/>
    </row>
    <row r="356" spans="3:3" x14ac:dyDescent="0.45">
      <c r="C356" s="33"/>
    </row>
    <row r="357" spans="3:3" x14ac:dyDescent="0.45">
      <c r="C357" s="33"/>
    </row>
    <row r="358" spans="3:3" x14ac:dyDescent="0.45">
      <c r="C358" s="33"/>
    </row>
    <row r="359" spans="3:3" x14ac:dyDescent="0.45">
      <c r="C359" s="33"/>
    </row>
    <row r="360" spans="3:3" x14ac:dyDescent="0.45">
      <c r="C360" s="33"/>
    </row>
    <row r="361" spans="3:3" x14ac:dyDescent="0.45">
      <c r="C361" s="33"/>
    </row>
    <row r="362" spans="3:3" x14ac:dyDescent="0.45">
      <c r="C362" s="33"/>
    </row>
    <row r="363" spans="3:3" x14ac:dyDescent="0.45">
      <c r="C363" s="33"/>
    </row>
    <row r="364" spans="3:3" x14ac:dyDescent="0.45">
      <c r="C364" s="33"/>
    </row>
    <row r="365" spans="3:3" x14ac:dyDescent="0.45">
      <c r="C365" s="33"/>
    </row>
    <row r="366" spans="3:3" x14ac:dyDescent="0.45">
      <c r="C366" s="33"/>
    </row>
    <row r="367" spans="3:3" x14ac:dyDescent="0.45">
      <c r="C367" s="33"/>
    </row>
    <row r="368" spans="3:3" x14ac:dyDescent="0.45">
      <c r="C368" s="33"/>
    </row>
    <row r="369" spans="3:3" x14ac:dyDescent="0.45">
      <c r="C369" s="33"/>
    </row>
    <row r="370" spans="3:3" x14ac:dyDescent="0.45">
      <c r="C370" s="33"/>
    </row>
    <row r="371" spans="3:3" x14ac:dyDescent="0.45">
      <c r="C371" s="33"/>
    </row>
    <row r="372" spans="3:3" x14ac:dyDescent="0.45">
      <c r="C372" s="33"/>
    </row>
    <row r="373" spans="3:3" x14ac:dyDescent="0.45">
      <c r="C373" s="33"/>
    </row>
    <row r="374" spans="3:3" x14ac:dyDescent="0.45">
      <c r="C374" s="33"/>
    </row>
    <row r="375" spans="3:3" x14ac:dyDescent="0.45">
      <c r="C375" s="33"/>
    </row>
    <row r="376" spans="3:3" x14ac:dyDescent="0.45">
      <c r="C376" s="33"/>
    </row>
    <row r="377" spans="3:3" x14ac:dyDescent="0.45">
      <c r="C377" s="33"/>
    </row>
    <row r="378" spans="3:3" x14ac:dyDescent="0.45">
      <c r="C378" s="33"/>
    </row>
    <row r="379" spans="3:3" x14ac:dyDescent="0.45">
      <c r="C379" s="33"/>
    </row>
    <row r="380" spans="3:3" x14ac:dyDescent="0.45">
      <c r="C380" s="33"/>
    </row>
    <row r="381" spans="3:3" x14ac:dyDescent="0.45">
      <c r="C381" s="33"/>
    </row>
    <row r="382" spans="3:3" x14ac:dyDescent="0.45">
      <c r="C382" s="33"/>
    </row>
    <row r="383" spans="3:3" x14ac:dyDescent="0.45">
      <c r="C383" s="33"/>
    </row>
    <row r="384" spans="3:3" x14ac:dyDescent="0.45">
      <c r="C384" s="33"/>
    </row>
    <row r="385" spans="3:3" x14ac:dyDescent="0.45">
      <c r="C385" s="33"/>
    </row>
    <row r="386" spans="3:3" x14ac:dyDescent="0.45">
      <c r="C386" s="33"/>
    </row>
    <row r="387" spans="3:3" x14ac:dyDescent="0.45">
      <c r="C387" s="33"/>
    </row>
    <row r="388" spans="3:3" x14ac:dyDescent="0.45">
      <c r="C388" s="33"/>
    </row>
    <row r="389" spans="3:3" x14ac:dyDescent="0.45">
      <c r="C389" s="33"/>
    </row>
    <row r="390" spans="3:3" x14ac:dyDescent="0.45">
      <c r="C390" s="33"/>
    </row>
    <row r="391" spans="3:3" x14ac:dyDescent="0.45">
      <c r="C391" s="33"/>
    </row>
    <row r="392" spans="3:3" x14ac:dyDescent="0.45">
      <c r="C392" s="33"/>
    </row>
    <row r="393" spans="3:3" x14ac:dyDescent="0.45">
      <c r="C393" s="33"/>
    </row>
    <row r="394" spans="3:3" x14ac:dyDescent="0.45">
      <c r="C394" s="33"/>
    </row>
    <row r="395" spans="3:3" x14ac:dyDescent="0.45">
      <c r="C395" s="33"/>
    </row>
    <row r="396" spans="3:3" x14ac:dyDescent="0.45">
      <c r="C396" s="33"/>
    </row>
    <row r="397" spans="3:3" x14ac:dyDescent="0.45">
      <c r="C397" s="33"/>
    </row>
    <row r="398" spans="3:3" x14ac:dyDescent="0.45">
      <c r="C398" s="33"/>
    </row>
    <row r="399" spans="3:3" x14ac:dyDescent="0.45">
      <c r="C399" s="33"/>
    </row>
    <row r="400" spans="3:3" x14ac:dyDescent="0.45">
      <c r="C400" s="33"/>
    </row>
    <row r="401" spans="3:3" x14ac:dyDescent="0.45">
      <c r="C401" s="33"/>
    </row>
    <row r="402" spans="3:3" x14ac:dyDescent="0.45">
      <c r="C402" s="33"/>
    </row>
    <row r="403" spans="3:3" x14ac:dyDescent="0.45">
      <c r="C403" s="33"/>
    </row>
    <row r="404" spans="3:3" x14ac:dyDescent="0.45">
      <c r="C404" s="33"/>
    </row>
    <row r="405" spans="3:3" x14ac:dyDescent="0.45">
      <c r="C405" s="33"/>
    </row>
    <row r="406" spans="3:3" x14ac:dyDescent="0.45">
      <c r="C406" s="33"/>
    </row>
    <row r="407" spans="3:3" x14ac:dyDescent="0.45">
      <c r="C407" s="33"/>
    </row>
    <row r="408" spans="3:3" x14ac:dyDescent="0.45">
      <c r="C408" s="33"/>
    </row>
    <row r="409" spans="3:3" x14ac:dyDescent="0.45">
      <c r="C409" s="33"/>
    </row>
    <row r="410" spans="3:3" x14ac:dyDescent="0.45">
      <c r="C410" s="33"/>
    </row>
    <row r="411" spans="3:3" x14ac:dyDescent="0.45">
      <c r="C411" s="33"/>
    </row>
    <row r="412" spans="3:3" x14ac:dyDescent="0.45">
      <c r="C412" s="33"/>
    </row>
    <row r="413" spans="3:3" x14ac:dyDescent="0.45">
      <c r="C413" s="33"/>
    </row>
    <row r="414" spans="3:3" x14ac:dyDescent="0.45">
      <c r="C414" s="33"/>
    </row>
    <row r="415" spans="3:3" x14ac:dyDescent="0.45">
      <c r="C415" s="33"/>
    </row>
    <row r="416" spans="3:3" x14ac:dyDescent="0.45">
      <c r="C416" s="33"/>
    </row>
    <row r="417" spans="3:3" x14ac:dyDescent="0.45">
      <c r="C417" s="33"/>
    </row>
    <row r="418" spans="3:3" x14ac:dyDescent="0.45">
      <c r="C418" s="33"/>
    </row>
    <row r="419" spans="3:3" x14ac:dyDescent="0.45">
      <c r="C419" s="33"/>
    </row>
    <row r="420" spans="3:3" x14ac:dyDescent="0.45">
      <c r="C420" s="33"/>
    </row>
    <row r="421" spans="3:3" x14ac:dyDescent="0.45">
      <c r="C421" s="33"/>
    </row>
    <row r="422" spans="3:3" x14ac:dyDescent="0.45">
      <c r="C422" s="33"/>
    </row>
    <row r="423" spans="3:3" x14ac:dyDescent="0.45">
      <c r="C423" s="33"/>
    </row>
    <row r="424" spans="3:3" x14ac:dyDescent="0.45">
      <c r="C424" s="33"/>
    </row>
    <row r="425" spans="3:3" x14ac:dyDescent="0.45">
      <c r="C425" s="33"/>
    </row>
    <row r="426" spans="3:3" x14ac:dyDescent="0.45">
      <c r="C426" s="33"/>
    </row>
    <row r="427" spans="3:3" x14ac:dyDescent="0.45">
      <c r="C427" s="33"/>
    </row>
    <row r="428" spans="3:3" x14ac:dyDescent="0.45">
      <c r="C428" s="33"/>
    </row>
    <row r="429" spans="3:3" x14ac:dyDescent="0.45">
      <c r="C429" s="33"/>
    </row>
    <row r="430" spans="3:3" x14ac:dyDescent="0.45">
      <c r="C430" s="33"/>
    </row>
    <row r="431" spans="3:3" x14ac:dyDescent="0.45">
      <c r="C431" s="33"/>
    </row>
    <row r="432" spans="3:3" x14ac:dyDescent="0.45">
      <c r="C432" s="33"/>
    </row>
    <row r="433" spans="3:3" x14ac:dyDescent="0.45">
      <c r="C433" s="33"/>
    </row>
    <row r="434" spans="3:3" x14ac:dyDescent="0.45">
      <c r="C434" s="33"/>
    </row>
    <row r="435" spans="3:3" x14ac:dyDescent="0.45">
      <c r="C435" s="33"/>
    </row>
    <row r="436" spans="3:3" x14ac:dyDescent="0.45">
      <c r="C436" s="33"/>
    </row>
    <row r="437" spans="3:3" x14ac:dyDescent="0.45">
      <c r="C437" s="33"/>
    </row>
    <row r="438" spans="3:3" x14ac:dyDescent="0.45">
      <c r="C438" s="33"/>
    </row>
    <row r="439" spans="3:3" x14ac:dyDescent="0.45">
      <c r="C439" s="33"/>
    </row>
    <row r="440" spans="3:3" x14ac:dyDescent="0.45">
      <c r="C440" s="33"/>
    </row>
    <row r="441" spans="3:3" x14ac:dyDescent="0.45">
      <c r="C441" s="33"/>
    </row>
    <row r="442" spans="3:3" x14ac:dyDescent="0.45">
      <c r="C442" s="33"/>
    </row>
    <row r="443" spans="3:3" x14ac:dyDescent="0.45">
      <c r="C443" s="33"/>
    </row>
    <row r="444" spans="3:3" x14ac:dyDescent="0.45">
      <c r="C444" s="33"/>
    </row>
    <row r="445" spans="3:3" x14ac:dyDescent="0.45">
      <c r="C445" s="33"/>
    </row>
    <row r="446" spans="3:3" x14ac:dyDescent="0.45">
      <c r="C446" s="33"/>
    </row>
    <row r="447" spans="3:3" x14ac:dyDescent="0.45">
      <c r="C447" s="33"/>
    </row>
    <row r="448" spans="3:3" x14ac:dyDescent="0.45">
      <c r="C448" s="33"/>
    </row>
    <row r="449" spans="3:3" x14ac:dyDescent="0.45">
      <c r="C449" s="33"/>
    </row>
    <row r="450" spans="3:3" x14ac:dyDescent="0.45">
      <c r="C450" s="33"/>
    </row>
    <row r="451" spans="3:3" x14ac:dyDescent="0.45">
      <c r="C451" s="33"/>
    </row>
    <row r="452" spans="3:3" x14ac:dyDescent="0.45">
      <c r="C452" s="33"/>
    </row>
    <row r="453" spans="3:3" x14ac:dyDescent="0.45">
      <c r="C453" s="33"/>
    </row>
    <row r="454" spans="3:3" x14ac:dyDescent="0.45">
      <c r="C454" s="33"/>
    </row>
    <row r="455" spans="3:3" x14ac:dyDescent="0.45">
      <c r="C455" s="33"/>
    </row>
    <row r="456" spans="3:3" x14ac:dyDescent="0.45">
      <c r="C456" s="33"/>
    </row>
    <row r="457" spans="3:3" x14ac:dyDescent="0.45">
      <c r="C457" s="33"/>
    </row>
    <row r="458" spans="3:3" x14ac:dyDescent="0.45">
      <c r="C458" s="33"/>
    </row>
    <row r="459" spans="3:3" x14ac:dyDescent="0.45">
      <c r="C459" s="33"/>
    </row>
    <row r="460" spans="3:3" x14ac:dyDescent="0.45">
      <c r="C460" s="33"/>
    </row>
    <row r="461" spans="3:3" x14ac:dyDescent="0.45">
      <c r="C461" s="33"/>
    </row>
    <row r="462" spans="3:3" x14ac:dyDescent="0.45">
      <c r="C462" s="33"/>
    </row>
    <row r="463" spans="3:3" x14ac:dyDescent="0.45">
      <c r="C463" s="33"/>
    </row>
    <row r="464" spans="3:3" x14ac:dyDescent="0.45">
      <c r="C464" s="33"/>
    </row>
    <row r="465" spans="3:3" x14ac:dyDescent="0.45">
      <c r="C465" s="33"/>
    </row>
    <row r="466" spans="3:3" x14ac:dyDescent="0.45">
      <c r="C466" s="33"/>
    </row>
    <row r="467" spans="3:3" x14ac:dyDescent="0.45">
      <c r="C467" s="33"/>
    </row>
    <row r="468" spans="3:3" x14ac:dyDescent="0.45">
      <c r="C468" s="33"/>
    </row>
    <row r="469" spans="3:3" x14ac:dyDescent="0.45">
      <c r="C469" s="33"/>
    </row>
    <row r="470" spans="3:3" x14ac:dyDescent="0.45">
      <c r="C470" s="33"/>
    </row>
    <row r="471" spans="3:3" x14ac:dyDescent="0.45">
      <c r="C471" s="33"/>
    </row>
    <row r="472" spans="3:3" x14ac:dyDescent="0.45">
      <c r="C472" s="33"/>
    </row>
    <row r="473" spans="3:3" x14ac:dyDescent="0.45">
      <c r="C473" s="33"/>
    </row>
    <row r="474" spans="3:3" x14ac:dyDescent="0.45">
      <c r="C474" s="33"/>
    </row>
    <row r="475" spans="3:3" x14ac:dyDescent="0.45">
      <c r="C475" s="33"/>
    </row>
    <row r="476" spans="3:3" x14ac:dyDescent="0.45">
      <c r="C476" s="33"/>
    </row>
    <row r="477" spans="3:3" x14ac:dyDescent="0.45">
      <c r="C477" s="33"/>
    </row>
    <row r="478" spans="3:3" x14ac:dyDescent="0.45">
      <c r="C478" s="33"/>
    </row>
    <row r="479" spans="3:3" x14ac:dyDescent="0.45">
      <c r="C479" s="33"/>
    </row>
    <row r="480" spans="3:3" x14ac:dyDescent="0.45">
      <c r="C480" s="33"/>
    </row>
    <row r="481" spans="3:3" x14ac:dyDescent="0.45">
      <c r="C481" s="33"/>
    </row>
    <row r="482" spans="3:3" x14ac:dyDescent="0.45">
      <c r="C482" s="33"/>
    </row>
    <row r="483" spans="3:3" x14ac:dyDescent="0.45">
      <c r="C483" s="33"/>
    </row>
    <row r="484" spans="3:3" x14ac:dyDescent="0.45">
      <c r="C484" s="33"/>
    </row>
    <row r="485" spans="3:3" x14ac:dyDescent="0.45">
      <c r="C485" s="33"/>
    </row>
    <row r="486" spans="3:3" x14ac:dyDescent="0.45">
      <c r="C486" s="33"/>
    </row>
    <row r="487" spans="3:3" x14ac:dyDescent="0.45">
      <c r="C487" s="33"/>
    </row>
    <row r="488" spans="3:3" x14ac:dyDescent="0.45">
      <c r="C488" s="33"/>
    </row>
    <row r="489" spans="3:3" x14ac:dyDescent="0.45">
      <c r="C489" s="33"/>
    </row>
    <row r="490" spans="3:3" x14ac:dyDescent="0.45">
      <c r="C490" s="33"/>
    </row>
    <row r="491" spans="3:3" x14ac:dyDescent="0.45">
      <c r="C491" s="33"/>
    </row>
    <row r="492" spans="3:3" x14ac:dyDescent="0.45">
      <c r="C492" s="33"/>
    </row>
    <row r="493" spans="3:3" x14ac:dyDescent="0.45">
      <c r="C493" s="33"/>
    </row>
    <row r="494" spans="3:3" x14ac:dyDescent="0.45">
      <c r="C494" s="33"/>
    </row>
    <row r="495" spans="3:3" x14ac:dyDescent="0.45">
      <c r="C495" s="33"/>
    </row>
    <row r="496" spans="3:3" x14ac:dyDescent="0.45">
      <c r="C496" s="33"/>
    </row>
    <row r="497" spans="3:3" x14ac:dyDescent="0.45">
      <c r="C497" s="33"/>
    </row>
    <row r="498" spans="3:3" x14ac:dyDescent="0.45">
      <c r="C498" s="33"/>
    </row>
    <row r="499" spans="3:3" x14ac:dyDescent="0.45">
      <c r="C499" s="33"/>
    </row>
    <row r="500" spans="3:3" x14ac:dyDescent="0.45">
      <c r="C500" s="33"/>
    </row>
    <row r="501" spans="3:3" x14ac:dyDescent="0.45">
      <c r="C501" s="33"/>
    </row>
    <row r="502" spans="3:3" x14ac:dyDescent="0.45">
      <c r="C502" s="33"/>
    </row>
    <row r="503" spans="3:3" x14ac:dyDescent="0.45">
      <c r="C503" s="33"/>
    </row>
    <row r="504" spans="3:3" x14ac:dyDescent="0.45">
      <c r="C504" s="33"/>
    </row>
    <row r="505" spans="3:3" x14ac:dyDescent="0.45">
      <c r="C505" s="33"/>
    </row>
    <row r="506" spans="3:3" x14ac:dyDescent="0.45">
      <c r="C506" s="33"/>
    </row>
    <row r="507" spans="3:3" x14ac:dyDescent="0.45">
      <c r="C507" s="33"/>
    </row>
    <row r="508" spans="3:3" x14ac:dyDescent="0.45">
      <c r="C508" s="33"/>
    </row>
    <row r="509" spans="3:3" x14ac:dyDescent="0.45">
      <c r="C509" s="33"/>
    </row>
    <row r="510" spans="3:3" x14ac:dyDescent="0.45">
      <c r="C510" s="33"/>
    </row>
    <row r="511" spans="3:3" x14ac:dyDescent="0.45">
      <c r="C511" s="33"/>
    </row>
    <row r="512" spans="3:3" x14ac:dyDescent="0.45">
      <c r="C512" s="33"/>
    </row>
    <row r="513" spans="3:3" x14ac:dyDescent="0.45">
      <c r="C513" s="33"/>
    </row>
    <row r="514" spans="3:3" x14ac:dyDescent="0.45">
      <c r="C514" s="33"/>
    </row>
    <row r="515" spans="3:3" x14ac:dyDescent="0.45">
      <c r="C515" s="33"/>
    </row>
    <row r="516" spans="3:3" x14ac:dyDescent="0.45">
      <c r="C516" s="33"/>
    </row>
    <row r="517" spans="3:3" x14ac:dyDescent="0.45">
      <c r="C517" s="33"/>
    </row>
    <row r="518" spans="3:3" x14ac:dyDescent="0.45">
      <c r="C518" s="33"/>
    </row>
    <row r="519" spans="3:3" x14ac:dyDescent="0.45">
      <c r="C519" s="33"/>
    </row>
    <row r="520" spans="3:3" x14ac:dyDescent="0.45">
      <c r="C520" s="33"/>
    </row>
    <row r="521" spans="3:3" x14ac:dyDescent="0.45">
      <c r="C521" s="33"/>
    </row>
    <row r="522" spans="3:3" x14ac:dyDescent="0.45">
      <c r="C522" s="33"/>
    </row>
    <row r="523" spans="3:3" x14ac:dyDescent="0.45">
      <c r="C523" s="33"/>
    </row>
    <row r="524" spans="3:3" x14ac:dyDescent="0.45">
      <c r="C524" s="33"/>
    </row>
    <row r="525" spans="3:3" x14ac:dyDescent="0.45">
      <c r="C525" s="33"/>
    </row>
    <row r="526" spans="3:3" x14ac:dyDescent="0.45">
      <c r="C526" s="33"/>
    </row>
    <row r="527" spans="3:3" x14ac:dyDescent="0.45">
      <c r="C527" s="33"/>
    </row>
    <row r="528" spans="3:3" x14ac:dyDescent="0.45">
      <c r="C528" s="33"/>
    </row>
    <row r="529" spans="3:3" x14ac:dyDescent="0.45">
      <c r="C529" s="33"/>
    </row>
    <row r="530" spans="3:3" x14ac:dyDescent="0.45">
      <c r="C530" s="33"/>
    </row>
    <row r="531" spans="3:3" x14ac:dyDescent="0.45">
      <c r="C531" s="33"/>
    </row>
    <row r="532" spans="3:3" x14ac:dyDescent="0.45">
      <c r="C532" s="33"/>
    </row>
    <row r="533" spans="3:3" x14ac:dyDescent="0.45">
      <c r="C533" s="33"/>
    </row>
    <row r="534" spans="3:3" x14ac:dyDescent="0.45">
      <c r="C534" s="33"/>
    </row>
    <row r="535" spans="3:3" x14ac:dyDescent="0.45">
      <c r="C535" s="33"/>
    </row>
    <row r="536" spans="3:3" x14ac:dyDescent="0.45">
      <c r="C536" s="33"/>
    </row>
    <row r="537" spans="3:3" x14ac:dyDescent="0.45">
      <c r="C537" s="33"/>
    </row>
    <row r="538" spans="3:3" x14ac:dyDescent="0.45">
      <c r="C538" s="33"/>
    </row>
    <row r="539" spans="3:3" x14ac:dyDescent="0.45">
      <c r="C539" s="33"/>
    </row>
    <row r="540" spans="3:3" x14ac:dyDescent="0.45">
      <c r="C540" s="33"/>
    </row>
    <row r="541" spans="3:3" x14ac:dyDescent="0.45">
      <c r="C541" s="33"/>
    </row>
    <row r="542" spans="3:3" x14ac:dyDescent="0.45">
      <c r="C542" s="33"/>
    </row>
    <row r="543" spans="3:3" x14ac:dyDescent="0.45">
      <c r="C543" s="33"/>
    </row>
    <row r="544" spans="3:3" x14ac:dyDescent="0.45">
      <c r="C544" s="33"/>
    </row>
    <row r="545" spans="3:3" x14ac:dyDescent="0.45">
      <c r="C545" s="33"/>
    </row>
    <row r="546" spans="3:3" x14ac:dyDescent="0.45">
      <c r="C546" s="33"/>
    </row>
    <row r="547" spans="3:3" x14ac:dyDescent="0.45">
      <c r="C547" s="33"/>
    </row>
    <row r="548" spans="3:3" x14ac:dyDescent="0.45">
      <c r="C548" s="33"/>
    </row>
    <row r="549" spans="3:3" x14ac:dyDescent="0.45">
      <c r="C549" s="33"/>
    </row>
    <row r="550" spans="3:3" x14ac:dyDescent="0.45">
      <c r="C550" s="33"/>
    </row>
    <row r="551" spans="3:3" x14ac:dyDescent="0.45">
      <c r="C551" s="33"/>
    </row>
    <row r="552" spans="3:3" x14ac:dyDescent="0.45">
      <c r="C552" s="33"/>
    </row>
    <row r="553" spans="3:3" x14ac:dyDescent="0.45">
      <c r="C553" s="33"/>
    </row>
    <row r="554" spans="3:3" x14ac:dyDescent="0.45">
      <c r="C554" s="33"/>
    </row>
    <row r="555" spans="3:3" x14ac:dyDescent="0.45">
      <c r="C555" s="33"/>
    </row>
    <row r="556" spans="3:3" x14ac:dyDescent="0.45">
      <c r="C556" s="33"/>
    </row>
    <row r="557" spans="3:3" x14ac:dyDescent="0.45">
      <c r="C557" s="33"/>
    </row>
    <row r="558" spans="3:3" x14ac:dyDescent="0.45">
      <c r="C558" s="33"/>
    </row>
    <row r="559" spans="3:3" x14ac:dyDescent="0.45">
      <c r="C559" s="33"/>
    </row>
    <row r="560" spans="3:3" x14ac:dyDescent="0.45">
      <c r="C560" s="33"/>
    </row>
    <row r="561" spans="3:3" x14ac:dyDescent="0.45">
      <c r="C561" s="33"/>
    </row>
    <row r="562" spans="3:3" x14ac:dyDescent="0.45">
      <c r="C562" s="33"/>
    </row>
    <row r="563" spans="3:3" x14ac:dyDescent="0.45">
      <c r="C563" s="33"/>
    </row>
    <row r="564" spans="3:3" x14ac:dyDescent="0.45">
      <c r="C564" s="33"/>
    </row>
    <row r="565" spans="3:3" x14ac:dyDescent="0.45">
      <c r="C565" s="33"/>
    </row>
    <row r="566" spans="3:3" x14ac:dyDescent="0.45">
      <c r="C566" s="33"/>
    </row>
    <row r="567" spans="3:3" x14ac:dyDescent="0.45">
      <c r="C567" s="33"/>
    </row>
    <row r="568" spans="3:3" x14ac:dyDescent="0.45">
      <c r="C568" s="33"/>
    </row>
    <row r="569" spans="3:3" x14ac:dyDescent="0.45">
      <c r="C569" s="33"/>
    </row>
    <row r="570" spans="3:3" x14ac:dyDescent="0.45">
      <c r="C570" s="33"/>
    </row>
    <row r="571" spans="3:3" x14ac:dyDescent="0.45">
      <c r="C571" s="33"/>
    </row>
    <row r="572" spans="3:3" x14ac:dyDescent="0.45">
      <c r="C572" s="33"/>
    </row>
    <row r="573" spans="3:3" x14ac:dyDescent="0.45">
      <c r="C573" s="33"/>
    </row>
    <row r="574" spans="3:3" x14ac:dyDescent="0.45">
      <c r="C574" s="33"/>
    </row>
    <row r="575" spans="3:3" x14ac:dyDescent="0.45">
      <c r="C575" s="33"/>
    </row>
    <row r="576" spans="3:3" x14ac:dyDescent="0.45">
      <c r="C576" s="33"/>
    </row>
    <row r="577" spans="3:3" x14ac:dyDescent="0.45">
      <c r="C577" s="33"/>
    </row>
    <row r="578" spans="3:3" x14ac:dyDescent="0.45">
      <c r="C578" s="33"/>
    </row>
    <row r="579" spans="3:3" x14ac:dyDescent="0.45">
      <c r="C579" s="33"/>
    </row>
    <row r="580" spans="3:3" x14ac:dyDescent="0.45">
      <c r="C580" s="33"/>
    </row>
    <row r="581" spans="3:3" x14ac:dyDescent="0.45">
      <c r="C581" s="3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90"/>
  <sheetViews>
    <sheetView topLeftCell="J1" workbookViewId="0">
      <selection activeCell="T1" sqref="T1"/>
    </sheetView>
  </sheetViews>
  <sheetFormatPr defaultRowHeight="14.25" x14ac:dyDescent="0.45"/>
  <cols>
    <col min="1" max="1" width="16.19921875" bestFit="1" customWidth="1"/>
    <col min="4" max="4" width="17.53125" bestFit="1" customWidth="1"/>
    <col min="5" max="5" width="15" bestFit="1" customWidth="1"/>
    <col min="8" max="8" width="14.46484375" bestFit="1" customWidth="1"/>
    <col min="9" max="9" width="14.46484375" customWidth="1"/>
    <col min="11" max="11" width="14.796875" bestFit="1" customWidth="1"/>
    <col min="12" max="12" width="17.53125" bestFit="1" customWidth="1"/>
    <col min="23" max="23" width="17" customWidth="1"/>
  </cols>
  <sheetData>
    <row r="1" spans="1:24" x14ac:dyDescent="0.45">
      <c r="M1" s="50" t="s">
        <v>122</v>
      </c>
    </row>
    <row r="2" spans="1:24" x14ac:dyDescent="0.45">
      <c r="L2" s="48" t="s">
        <v>120</v>
      </c>
      <c r="M2" s="31" t="s">
        <v>117</v>
      </c>
      <c r="W2" s="34" t="s">
        <v>128</v>
      </c>
    </row>
    <row r="3" spans="1:24" x14ac:dyDescent="0.45">
      <c r="B3" s="38" t="s">
        <v>8</v>
      </c>
      <c r="C3" s="38"/>
      <c r="D3" s="38"/>
      <c r="I3" s="46" t="s">
        <v>126</v>
      </c>
      <c r="J3" s="44" t="s">
        <v>102</v>
      </c>
      <c r="K3" s="44">
        <v>2</v>
      </c>
      <c r="M3" s="41"/>
      <c r="N3" s="43" t="s">
        <v>119</v>
      </c>
      <c r="S3" s="43" t="s">
        <v>123</v>
      </c>
    </row>
    <row r="4" spans="1:24" x14ac:dyDescent="0.45">
      <c r="B4" s="38" t="s">
        <v>17</v>
      </c>
      <c r="C4" s="38"/>
      <c r="D4" s="38"/>
      <c r="K4" s="35" t="s">
        <v>101</v>
      </c>
      <c r="N4" s="35" t="s">
        <v>101</v>
      </c>
      <c r="S4" s="35" t="s">
        <v>101</v>
      </c>
      <c r="W4" s="35" t="s">
        <v>127</v>
      </c>
    </row>
    <row r="5" spans="1:24" x14ac:dyDescent="0.45">
      <c r="B5" s="32" t="s">
        <v>96</v>
      </c>
      <c r="C5" s="32" t="s">
        <v>97</v>
      </c>
      <c r="D5" s="32" t="s">
        <v>108</v>
      </c>
      <c r="F5" s="32" t="s">
        <v>96</v>
      </c>
      <c r="G5" s="32" t="s">
        <v>114</v>
      </c>
      <c r="H5" s="36"/>
      <c r="I5" s="28" t="s">
        <v>125</v>
      </c>
      <c r="J5" s="47" t="s">
        <v>8</v>
      </c>
      <c r="K5" s="41" t="s">
        <v>105</v>
      </c>
      <c r="L5" s="38" t="s">
        <v>108</v>
      </c>
      <c r="M5" s="41" t="s">
        <v>118</v>
      </c>
      <c r="N5" s="41" t="s">
        <v>105</v>
      </c>
      <c r="S5" s="41" t="s">
        <v>105</v>
      </c>
      <c r="W5" s="41" t="s">
        <v>105</v>
      </c>
    </row>
    <row r="6" spans="1:24" x14ac:dyDescent="0.45">
      <c r="B6" s="27">
        <v>2003</v>
      </c>
      <c r="C6" s="27">
        <v>1</v>
      </c>
      <c r="D6" s="27">
        <v>1</v>
      </c>
      <c r="F6" s="27">
        <v>2003</v>
      </c>
      <c r="G6" s="27">
        <v>1</v>
      </c>
      <c r="H6" s="30"/>
      <c r="I6" s="28" t="str">
        <f>CONCATENATE(F6,"/0",G6)</f>
        <v>2003/01</v>
      </c>
      <c r="J6" s="31">
        <f>VALUE(CONCATENATE(C6,"/1/",B6))</f>
        <v>37622</v>
      </c>
      <c r="K6" s="33">
        <f>IF(ISERROR(VLOOKUP($J6,'1a_CarteraVigente'!$A$19:$B$5000,K$3,0))=TRUE,"",VLOOKUP($J6,'1a_CarteraVigente'!$A$19:$B$5000,K$3,0))</f>
        <v>518368.4</v>
      </c>
      <c r="L6" s="49">
        <v>1</v>
      </c>
      <c r="M6" s="31">
        <f>VALUE(CONCATENATE(VLOOKUP($G6,Parámetros!$F$4:$G$7,2,0),"/1/",'2_Fix'!$F6))</f>
        <v>37681</v>
      </c>
      <c r="N6" s="33">
        <f>IF(ISERROR(AVERAGEIF($D$6:$D$581,$L6,$K$6:$K$581))=TRUE,"",AVERAGEIF($D$6:$D$581,$L6,$K$6:$K$581))</f>
        <v>516689.16666666669</v>
      </c>
      <c r="O6" s="34" t="s">
        <v>121</v>
      </c>
      <c r="S6" s="33">
        <f>VLOOKUP($M6,J6:K581,2,0)</f>
        <v>515229</v>
      </c>
      <c r="T6" s="34" t="s">
        <v>124</v>
      </c>
      <c r="W6" s="33">
        <f>IF(ISERROR(VLOOKUP($I6,'1b_PIB'!$A$4:$B$5000,2,0))=TRUE,"",VLOOKUP($I6,'1b_PIB'!$A$4:$B$5000,2,0))</f>
        <v>7745442.9380000001</v>
      </c>
      <c r="X6" s="34" t="s">
        <v>131</v>
      </c>
    </row>
    <row r="7" spans="1:24" x14ac:dyDescent="0.45">
      <c r="A7" s="26" t="s">
        <v>99</v>
      </c>
      <c r="B7" s="28">
        <f>IF(C6=12,B6+1,B6)</f>
        <v>2003</v>
      </c>
      <c r="C7" s="28">
        <f>IF(C6=12,1,C6+1)</f>
        <v>2</v>
      </c>
      <c r="D7" s="27">
        <v>1</v>
      </c>
      <c r="E7" s="46" t="s">
        <v>116</v>
      </c>
      <c r="F7" s="28">
        <f>IF(G6=4,F6+1,F6)</f>
        <v>2003</v>
      </c>
      <c r="G7" s="28">
        <f>IF(G6=4,1,G6+1)</f>
        <v>2</v>
      </c>
      <c r="H7" s="45" t="s">
        <v>115</v>
      </c>
      <c r="I7" s="28" t="str">
        <f t="shared" ref="I7:I70" si="0">CONCATENATE(F7,"/0",G7)</f>
        <v>2003/02</v>
      </c>
      <c r="J7" s="31">
        <f t="shared" ref="J7:J70" si="1">VALUE(CONCATENATE(C7,"/1/",B7))</f>
        <v>37653</v>
      </c>
      <c r="K7" s="33">
        <f>IF(ISERROR(VLOOKUP($J7,'1a_CarteraVigente'!$A$19:$B$5000,K$3,0))=TRUE,"",VLOOKUP($J7,'1a_CarteraVigente'!$A$19:$B$5000,K$3,0))</f>
        <v>516470.1</v>
      </c>
      <c r="L7" s="48">
        <f>L6+1</f>
        <v>2</v>
      </c>
      <c r="M7" s="31">
        <f>VALUE(CONCATENATE(VLOOKUP($G7,Parámetros!$F$4:$G$7,2,0),"/1/",'2_Fix'!$F7))</f>
        <v>37773</v>
      </c>
      <c r="N7" s="33">
        <f>IF(ISERROR(AVERAGEIF($D$6:$D$581,$L7,$K$6:$K$581))=TRUE,"",AVERAGEIF($D$6:$D$581,$L7,$K$6:$K$581))</f>
        <v>521641.43333333335</v>
      </c>
      <c r="O7" s="34" t="s">
        <v>133</v>
      </c>
      <c r="S7" s="33">
        <f t="shared" ref="S7:S70" si="2">VLOOKUP($M7,J7:K582,2,0)</f>
        <v>522415.7</v>
      </c>
      <c r="W7" s="33">
        <f>IF(ISERROR(VLOOKUP($I7,'1b_PIB'!$A$4:$B$5000,2,0))=TRUE,"",VLOOKUP($I7,'1b_PIB'!$A$4:$B$5000,2,0))</f>
        <v>7880575.2000000002</v>
      </c>
      <c r="X7" s="51" t="s">
        <v>132</v>
      </c>
    </row>
    <row r="8" spans="1:24" x14ac:dyDescent="0.45">
      <c r="B8" s="28">
        <f t="shared" ref="B8:B71" si="3">IF(C7=12,B7+1,B7)</f>
        <v>2003</v>
      </c>
      <c r="C8" s="28">
        <f t="shared" ref="C8:C71" si="4">IF(C7=12,1,C7+1)</f>
        <v>3</v>
      </c>
      <c r="D8" s="27">
        <v>1</v>
      </c>
      <c r="F8" s="28">
        <f t="shared" ref="F8:F71" si="5">IF(G7=4,F7+1,F7)</f>
        <v>2003</v>
      </c>
      <c r="G8" s="28">
        <f t="shared" ref="G8:G71" si="6">IF(G7=4,1,G7+1)</f>
        <v>3</v>
      </c>
      <c r="I8" s="28" t="str">
        <f t="shared" si="0"/>
        <v>2003/03</v>
      </c>
      <c r="J8" s="31">
        <f t="shared" si="1"/>
        <v>37681</v>
      </c>
      <c r="K8" s="33">
        <f>IF(ISERROR(VLOOKUP($J8,'1a_CarteraVigente'!$A$19:$B$5000,K$3,0))=TRUE,"",VLOOKUP($J8,'1a_CarteraVigente'!$A$19:$B$5000,K$3,0))</f>
        <v>515229</v>
      </c>
      <c r="L8" s="48">
        <f t="shared" ref="L8:L71" si="7">L7+1</f>
        <v>3</v>
      </c>
      <c r="M8" s="31">
        <f>VALUE(CONCATENATE(VLOOKUP($G8,Parámetros!$F$4:$G$7,2,0),"/1/",'2_Fix'!$F8))</f>
        <v>37865</v>
      </c>
      <c r="N8" s="33">
        <f t="shared" ref="N7:N70" si="8">IF(ISERROR(AVERAGEIF($D$6:$D$581,$L8,$K$6:$K$581))=TRUE,"",AVERAGEIF($D$6:$D$581,$L8,$K$6:$K$581))</f>
        <v>524941.4</v>
      </c>
      <c r="S8" s="33">
        <f t="shared" si="2"/>
        <v>533624.19999999995</v>
      </c>
      <c r="W8" s="33">
        <f>IF(ISERROR(VLOOKUP($I8,'1b_PIB'!$A$4:$B$5000,2,0))=TRUE,"",VLOOKUP($I8,'1b_PIB'!$A$4:$B$5000,2,0))</f>
        <v>7771536.5800000001</v>
      </c>
    </row>
    <row r="9" spans="1:24" x14ac:dyDescent="0.45">
      <c r="B9" s="28">
        <f t="shared" si="3"/>
        <v>2003</v>
      </c>
      <c r="C9" s="28">
        <f t="shared" si="4"/>
        <v>4</v>
      </c>
      <c r="D9" s="28">
        <f>D6+1</f>
        <v>2</v>
      </c>
      <c r="E9" s="28" t="s">
        <v>109</v>
      </c>
      <c r="F9" s="28">
        <f t="shared" si="5"/>
        <v>2003</v>
      </c>
      <c r="G9" s="28">
        <f t="shared" si="6"/>
        <v>4</v>
      </c>
      <c r="I9" s="28" t="str">
        <f t="shared" si="0"/>
        <v>2003/04</v>
      </c>
      <c r="J9" s="31">
        <f t="shared" si="1"/>
        <v>37712</v>
      </c>
      <c r="K9" s="33">
        <f>IF(ISERROR(VLOOKUP($J9,'1a_CarteraVigente'!$A$19:$B$5000,K$3,0))=TRUE,"",VLOOKUP($J9,'1a_CarteraVigente'!$A$19:$B$5000,K$3,0))</f>
        <v>514645.7</v>
      </c>
      <c r="L9" s="48">
        <f t="shared" si="7"/>
        <v>4</v>
      </c>
      <c r="M9" s="31">
        <f>VALUE(CONCATENATE(VLOOKUP($G9,Parámetros!$F$4:$G$7,2,0),"/1/",'2_Fix'!$F9))</f>
        <v>37956</v>
      </c>
      <c r="N9" s="33">
        <f t="shared" si="8"/>
        <v>547867.29999999993</v>
      </c>
      <c r="S9" s="33">
        <f t="shared" si="2"/>
        <v>558048.69999999995</v>
      </c>
      <c r="W9" s="33">
        <f>IF(ISERROR(VLOOKUP($I9,'1b_PIB'!$A$4:$B$5000,2,0))=TRUE,"",VLOOKUP($I9,'1b_PIB'!$A$4:$B$5000,2,0))</f>
        <v>8077683.4939999999</v>
      </c>
    </row>
    <row r="10" spans="1:24" x14ac:dyDescent="0.45">
      <c r="B10" s="28">
        <f t="shared" si="3"/>
        <v>2003</v>
      </c>
      <c r="C10" s="28">
        <f t="shared" si="4"/>
        <v>5</v>
      </c>
      <c r="D10" s="28">
        <f t="shared" ref="D10:D73" si="9">D7+1</f>
        <v>2</v>
      </c>
      <c r="F10" s="28">
        <f t="shared" si="5"/>
        <v>2004</v>
      </c>
      <c r="G10" s="28">
        <f t="shared" si="6"/>
        <v>1</v>
      </c>
      <c r="I10" s="28" t="str">
        <f t="shared" si="0"/>
        <v>2004/01</v>
      </c>
      <c r="J10" s="31">
        <f t="shared" si="1"/>
        <v>37742</v>
      </c>
      <c r="K10" s="33">
        <f>IF(ISERROR(VLOOKUP($J10,'1a_CarteraVigente'!$A$19:$B$5000,K$3,0))=TRUE,"",VLOOKUP($J10,'1a_CarteraVigente'!$A$19:$B$5000,K$3,0))</f>
        <v>527862.9</v>
      </c>
      <c r="L10" s="48">
        <f t="shared" si="7"/>
        <v>5</v>
      </c>
      <c r="M10" s="31">
        <f>VALUE(CONCATENATE(VLOOKUP($G10,Parámetros!$F$4:$G$7,2,0),"/1/",'2_Fix'!$F10))</f>
        <v>38047</v>
      </c>
      <c r="N10" s="33">
        <f t="shared" si="8"/>
        <v>559202.1333333333</v>
      </c>
      <c r="S10" s="33">
        <f t="shared" si="2"/>
        <v>566147.4</v>
      </c>
      <c r="W10" s="33">
        <f>IF(ISERROR(VLOOKUP($I10,'1b_PIB'!$A$4:$B$5000,2,0))=TRUE,"",VLOOKUP($I10,'1b_PIB'!$A$4:$B$5000,2,0))</f>
        <v>8346933.6720000003</v>
      </c>
    </row>
    <row r="11" spans="1:24" x14ac:dyDescent="0.45">
      <c r="B11" s="28">
        <f t="shared" si="3"/>
        <v>2003</v>
      </c>
      <c r="C11" s="28">
        <f t="shared" si="4"/>
        <v>6</v>
      </c>
      <c r="D11" s="28">
        <f t="shared" si="9"/>
        <v>2</v>
      </c>
      <c r="F11" s="28">
        <f t="shared" si="5"/>
        <v>2004</v>
      </c>
      <c r="G11" s="28">
        <f t="shared" si="6"/>
        <v>2</v>
      </c>
      <c r="I11" s="28" t="str">
        <f t="shared" si="0"/>
        <v>2004/02</v>
      </c>
      <c r="J11" s="31">
        <f t="shared" si="1"/>
        <v>37773</v>
      </c>
      <c r="K11" s="33">
        <f>IF(ISERROR(VLOOKUP($J11,'1a_CarteraVigente'!$A$19:$B$5000,K$3,0))=TRUE,"",VLOOKUP($J11,'1a_CarteraVigente'!$A$19:$B$5000,K$3,0))</f>
        <v>522415.7</v>
      </c>
      <c r="L11" s="48">
        <f t="shared" si="7"/>
        <v>6</v>
      </c>
      <c r="M11" s="31">
        <f>VALUE(CONCATENATE(VLOOKUP($G11,Parámetros!$F$4:$G$7,2,0),"/1/",'2_Fix'!$F11))</f>
        <v>38139</v>
      </c>
      <c r="N11" s="33">
        <f t="shared" si="8"/>
        <v>585537.06666666665</v>
      </c>
      <c r="S11" s="33">
        <f t="shared" si="2"/>
        <v>595637.5</v>
      </c>
      <c r="W11" s="33">
        <f>IF(ISERROR(VLOOKUP($I11,'1b_PIB'!$A$4:$B$5000,2,0))=TRUE,"",VLOOKUP($I11,'1b_PIB'!$A$4:$B$5000,2,0))</f>
        <v>8882220.5519999992</v>
      </c>
    </row>
    <row r="12" spans="1:24" x14ac:dyDescent="0.45">
      <c r="B12" s="28">
        <f t="shared" si="3"/>
        <v>2003</v>
      </c>
      <c r="C12" s="28">
        <f t="shared" si="4"/>
        <v>7</v>
      </c>
      <c r="D12" s="28">
        <f t="shared" si="9"/>
        <v>3</v>
      </c>
      <c r="F12" s="28">
        <f t="shared" si="5"/>
        <v>2004</v>
      </c>
      <c r="G12" s="28">
        <f t="shared" si="6"/>
        <v>3</v>
      </c>
      <c r="I12" s="28" t="str">
        <f t="shared" si="0"/>
        <v>2004/03</v>
      </c>
      <c r="J12" s="31">
        <f t="shared" si="1"/>
        <v>37803</v>
      </c>
      <c r="K12" s="33">
        <f>IF(ISERROR(VLOOKUP($J12,'1a_CarteraVigente'!$A$19:$B$5000,K$3,0))=TRUE,"",VLOOKUP($J12,'1a_CarteraVigente'!$A$19:$B$5000,K$3,0))</f>
        <v>514514.8</v>
      </c>
      <c r="L12" s="48">
        <f t="shared" si="7"/>
        <v>7</v>
      </c>
      <c r="M12" s="31">
        <f>VALUE(CONCATENATE(VLOOKUP($G12,Parámetros!$F$4:$G$7,2,0),"/1/",'2_Fix'!$F12))</f>
        <v>38231</v>
      </c>
      <c r="N12" s="33">
        <f t="shared" si="8"/>
        <v>613097.03333333333</v>
      </c>
      <c r="S12" s="33">
        <f t="shared" si="2"/>
        <v>628001.30000000005</v>
      </c>
      <c r="W12" s="33">
        <f>IF(ISERROR(VLOOKUP($I12,'1b_PIB'!$A$4:$B$5000,2,0))=TRUE,"",VLOOKUP($I12,'1b_PIB'!$A$4:$B$5000,2,0))</f>
        <v>8844033.0350000001</v>
      </c>
    </row>
    <row r="13" spans="1:24" x14ac:dyDescent="0.45">
      <c r="B13" s="28">
        <f t="shared" si="3"/>
        <v>2003</v>
      </c>
      <c r="C13" s="28">
        <f t="shared" si="4"/>
        <v>8</v>
      </c>
      <c r="D13" s="28">
        <f t="shared" si="9"/>
        <v>3</v>
      </c>
      <c r="F13" s="28">
        <f t="shared" si="5"/>
        <v>2004</v>
      </c>
      <c r="G13" s="28">
        <f t="shared" si="6"/>
        <v>4</v>
      </c>
      <c r="I13" s="28" t="str">
        <f t="shared" si="0"/>
        <v>2004/04</v>
      </c>
      <c r="J13" s="31">
        <f t="shared" si="1"/>
        <v>37834</v>
      </c>
      <c r="K13" s="33">
        <f>IF(ISERROR(VLOOKUP($J13,'1a_CarteraVigente'!$A$19:$B$5000,K$3,0))=TRUE,"",VLOOKUP($J13,'1a_CarteraVigente'!$A$19:$B$5000,K$3,0))</f>
        <v>526685.19999999995</v>
      </c>
      <c r="L13" s="48">
        <f t="shared" si="7"/>
        <v>8</v>
      </c>
      <c r="M13" s="31">
        <f>VALUE(CONCATENATE(VLOOKUP($G13,Parámetros!$F$4:$G$7,2,0),"/1/",'2_Fix'!$F13))</f>
        <v>38322</v>
      </c>
      <c r="N13" s="33">
        <f t="shared" si="8"/>
        <v>679152.2</v>
      </c>
      <c r="S13" s="33">
        <f t="shared" si="2"/>
        <v>704229.7</v>
      </c>
      <c r="W13" s="33">
        <f>IF(ISERROR(VLOOKUP($I13,'1b_PIB'!$A$4:$B$5000,2,0))=TRUE,"",VLOOKUP($I13,'1b_PIB'!$A$4:$B$5000,2,0))</f>
        <v>9240282.477</v>
      </c>
    </row>
    <row r="14" spans="1:24" x14ac:dyDescent="0.45">
      <c r="B14" s="28">
        <f t="shared" si="3"/>
        <v>2003</v>
      </c>
      <c r="C14" s="28">
        <f t="shared" si="4"/>
        <v>9</v>
      </c>
      <c r="D14" s="28">
        <f t="shared" si="9"/>
        <v>3</v>
      </c>
      <c r="F14" s="28">
        <f t="shared" si="5"/>
        <v>2005</v>
      </c>
      <c r="G14" s="28">
        <f t="shared" si="6"/>
        <v>1</v>
      </c>
      <c r="I14" s="28" t="str">
        <f t="shared" si="0"/>
        <v>2005/01</v>
      </c>
      <c r="J14" s="31">
        <f t="shared" si="1"/>
        <v>37865</v>
      </c>
      <c r="K14" s="33">
        <f>IF(ISERROR(VLOOKUP($J14,'1a_CarteraVigente'!$A$19:$B$5000,K$3,0))=TRUE,"",VLOOKUP($J14,'1a_CarteraVigente'!$A$19:$B$5000,K$3,0))</f>
        <v>533624.19999999995</v>
      </c>
      <c r="L14" s="48">
        <f t="shared" si="7"/>
        <v>9</v>
      </c>
      <c r="M14" s="31">
        <f>VALUE(CONCATENATE(VLOOKUP($G14,Parámetros!$F$4:$G$7,2,0),"/1/",'2_Fix'!$F14))</f>
        <v>38412</v>
      </c>
      <c r="N14" s="33">
        <f t="shared" si="8"/>
        <v>715371.83333333337</v>
      </c>
      <c r="S14" s="33">
        <f t="shared" si="2"/>
        <v>722422.1</v>
      </c>
      <c r="W14" s="33">
        <f>IF(ISERROR(VLOOKUP($I14,'1b_PIB'!$A$4:$B$5000,2,0))=TRUE,"",VLOOKUP($I14,'1b_PIB'!$A$4:$B$5000,2,0))</f>
        <v>9061147.4020000007</v>
      </c>
    </row>
    <row r="15" spans="1:24" x14ac:dyDescent="0.45">
      <c r="B15" s="28">
        <f t="shared" si="3"/>
        <v>2003</v>
      </c>
      <c r="C15" s="28">
        <f t="shared" si="4"/>
        <v>10</v>
      </c>
      <c r="D15" s="28">
        <f t="shared" si="9"/>
        <v>4</v>
      </c>
      <c r="F15" s="28">
        <f t="shared" si="5"/>
        <v>2005</v>
      </c>
      <c r="G15" s="28">
        <f t="shared" si="6"/>
        <v>2</v>
      </c>
      <c r="I15" s="28" t="str">
        <f t="shared" si="0"/>
        <v>2005/02</v>
      </c>
      <c r="J15" s="31">
        <f t="shared" si="1"/>
        <v>37895</v>
      </c>
      <c r="K15" s="33">
        <f>IF(ISERROR(VLOOKUP($J15,'1a_CarteraVigente'!$A$19:$B$5000,K$3,0))=TRUE,"",VLOOKUP($J15,'1a_CarteraVigente'!$A$19:$B$5000,K$3,0))</f>
        <v>536036.6</v>
      </c>
      <c r="L15" s="48">
        <f t="shared" si="7"/>
        <v>10</v>
      </c>
      <c r="M15" s="31">
        <f>VALUE(CONCATENATE(VLOOKUP($G15,Parámetros!$F$4:$G$7,2,0),"/1/",'2_Fix'!$F15))</f>
        <v>38504</v>
      </c>
      <c r="N15" s="33">
        <f t="shared" si="8"/>
        <v>755613.1333333333</v>
      </c>
      <c r="S15" s="33">
        <f t="shared" si="2"/>
        <v>766044.6</v>
      </c>
      <c r="W15" s="33">
        <f>IF(ISERROR(VLOOKUP($I15,'1b_PIB'!$A$4:$B$5000,2,0))=TRUE,"",VLOOKUP($I15,'1b_PIB'!$A$4:$B$5000,2,0))</f>
        <v>9643592.4450000003</v>
      </c>
    </row>
    <row r="16" spans="1:24" x14ac:dyDescent="0.45">
      <c r="B16" s="28">
        <f t="shared" si="3"/>
        <v>2003</v>
      </c>
      <c r="C16" s="28">
        <f t="shared" si="4"/>
        <v>11</v>
      </c>
      <c r="D16" s="28">
        <f t="shared" si="9"/>
        <v>4</v>
      </c>
      <c r="F16" s="28">
        <f t="shared" si="5"/>
        <v>2005</v>
      </c>
      <c r="G16" s="28">
        <f t="shared" si="6"/>
        <v>3</v>
      </c>
      <c r="I16" s="28" t="str">
        <f t="shared" si="0"/>
        <v>2005/03</v>
      </c>
      <c r="J16" s="31">
        <f t="shared" si="1"/>
        <v>37926</v>
      </c>
      <c r="K16" s="33">
        <f>IF(ISERROR(VLOOKUP($J16,'1a_CarteraVigente'!$A$19:$B$5000,K$3,0))=TRUE,"",VLOOKUP($J16,'1a_CarteraVigente'!$A$19:$B$5000,K$3,0))</f>
        <v>549516.6</v>
      </c>
      <c r="L16" s="48">
        <f t="shared" si="7"/>
        <v>11</v>
      </c>
      <c r="M16" s="31">
        <f>VALUE(CONCATENATE(VLOOKUP($G16,Parámetros!$F$4:$G$7,2,0),"/1/",'2_Fix'!$F16))</f>
        <v>38596</v>
      </c>
      <c r="N16" s="33">
        <f t="shared" si="8"/>
        <v>788929.86666666658</v>
      </c>
      <c r="S16" s="33">
        <f t="shared" si="2"/>
        <v>798014.7</v>
      </c>
      <c r="W16" s="33">
        <f>IF(ISERROR(VLOOKUP($I16,'1b_PIB'!$A$4:$B$5000,2,0))=TRUE,"",VLOOKUP($I16,'1b_PIB'!$A$4:$B$5000,2,0))</f>
        <v>9574366.6129999999</v>
      </c>
    </row>
    <row r="17" spans="2:23" x14ac:dyDescent="0.45">
      <c r="B17" s="28">
        <f t="shared" si="3"/>
        <v>2003</v>
      </c>
      <c r="C17" s="28">
        <f t="shared" si="4"/>
        <v>12</v>
      </c>
      <c r="D17" s="28">
        <f t="shared" si="9"/>
        <v>4</v>
      </c>
      <c r="F17" s="28">
        <f t="shared" si="5"/>
        <v>2005</v>
      </c>
      <c r="G17" s="28">
        <f t="shared" si="6"/>
        <v>4</v>
      </c>
      <c r="I17" s="28" t="str">
        <f t="shared" si="0"/>
        <v>2005/04</v>
      </c>
      <c r="J17" s="31">
        <f t="shared" si="1"/>
        <v>37956</v>
      </c>
      <c r="K17" s="33">
        <f>IF(ISERROR(VLOOKUP($J17,'1a_CarteraVigente'!$A$19:$B$5000,K$3,0))=TRUE,"",VLOOKUP($J17,'1a_CarteraVigente'!$A$19:$B$5000,K$3,0))</f>
        <v>558048.69999999995</v>
      </c>
      <c r="L17" s="48">
        <f t="shared" si="7"/>
        <v>12</v>
      </c>
      <c r="M17" s="31">
        <f>VALUE(CONCATENATE(VLOOKUP($G17,Parámetros!$F$4:$G$7,2,0),"/1/",'2_Fix'!$F17))</f>
        <v>38687</v>
      </c>
      <c r="N17" s="33">
        <f t="shared" si="8"/>
        <v>852168.23333333328</v>
      </c>
      <c r="S17" s="33">
        <f t="shared" si="2"/>
        <v>888523.4</v>
      </c>
      <c r="W17" s="33">
        <f>IF(ISERROR(VLOOKUP($I17,'1b_PIB'!$A$4:$B$5000,2,0))=TRUE,"",VLOOKUP($I17,'1b_PIB'!$A$4:$B$5000,2,0))</f>
        <v>9971485.9910000004</v>
      </c>
    </row>
    <row r="18" spans="2:23" x14ac:dyDescent="0.45">
      <c r="B18" s="28">
        <f t="shared" si="3"/>
        <v>2004</v>
      </c>
      <c r="C18" s="28">
        <f t="shared" si="4"/>
        <v>1</v>
      </c>
      <c r="D18" s="28">
        <f t="shared" si="9"/>
        <v>5</v>
      </c>
      <c r="F18" s="28">
        <f t="shared" si="5"/>
        <v>2006</v>
      </c>
      <c r="G18" s="28">
        <f t="shared" si="6"/>
        <v>1</v>
      </c>
      <c r="I18" s="28" t="str">
        <f t="shared" si="0"/>
        <v>2006/01</v>
      </c>
      <c r="J18" s="31">
        <f t="shared" si="1"/>
        <v>37987</v>
      </c>
      <c r="K18" s="33">
        <f>IF(ISERROR(VLOOKUP($J18,'1a_CarteraVigente'!$A$19:$B$5000,K$3,0))=TRUE,"",VLOOKUP($J18,'1a_CarteraVigente'!$A$19:$B$5000,K$3,0))</f>
        <v>553791.19999999995</v>
      </c>
      <c r="L18" s="48">
        <f t="shared" si="7"/>
        <v>13</v>
      </c>
      <c r="M18" s="31">
        <f>VALUE(CONCATENATE(VLOOKUP($G18,Parámetros!$F$4:$G$7,2,0),"/1/",'2_Fix'!$F18))</f>
        <v>38777</v>
      </c>
      <c r="N18" s="33">
        <f t="shared" si="8"/>
        <v>917028.2666666666</v>
      </c>
      <c r="S18" s="33">
        <f t="shared" si="2"/>
        <v>942463.7</v>
      </c>
      <c r="W18" s="33">
        <f>IF(ISERROR(VLOOKUP($I18,'1b_PIB'!$A$4:$B$5000,2,0))=TRUE,"",VLOOKUP($I18,'1b_PIB'!$A$4:$B$5000,2,0))</f>
        <v>10100429.471000001</v>
      </c>
    </row>
    <row r="19" spans="2:23" x14ac:dyDescent="0.45">
      <c r="B19" s="28">
        <f t="shared" si="3"/>
        <v>2004</v>
      </c>
      <c r="C19" s="28">
        <f t="shared" si="4"/>
        <v>2</v>
      </c>
      <c r="D19" s="28">
        <f t="shared" si="9"/>
        <v>5</v>
      </c>
      <c r="F19" s="28">
        <f t="shared" si="5"/>
        <v>2006</v>
      </c>
      <c r="G19" s="28">
        <f t="shared" si="6"/>
        <v>2</v>
      </c>
      <c r="I19" s="28" t="str">
        <f t="shared" si="0"/>
        <v>2006/02</v>
      </c>
      <c r="J19" s="31">
        <f t="shared" si="1"/>
        <v>38018</v>
      </c>
      <c r="K19" s="33">
        <f>IF(ISERROR(VLOOKUP($J19,'1a_CarteraVigente'!$A$19:$B$5000,K$3,0))=TRUE,"",VLOOKUP($J19,'1a_CarteraVigente'!$A$19:$B$5000,K$3,0))</f>
        <v>557667.80000000005</v>
      </c>
      <c r="L19" s="48">
        <f t="shared" si="7"/>
        <v>14</v>
      </c>
      <c r="M19" s="31">
        <f>VALUE(CONCATENATE(VLOOKUP($G19,Parámetros!$F$4:$G$7,2,0),"/1/",'2_Fix'!$F19))</f>
        <v>38869</v>
      </c>
      <c r="N19" s="33">
        <f t="shared" si="8"/>
        <v>990099.06666666677</v>
      </c>
      <c r="S19" s="33">
        <f t="shared" si="2"/>
        <v>1005693.7</v>
      </c>
      <c r="W19" s="33">
        <f>IF(ISERROR(VLOOKUP($I19,'1b_PIB'!$A$4:$B$5000,2,0))=TRUE,"",VLOOKUP($I19,'1b_PIB'!$A$4:$B$5000,2,0))</f>
        <v>10757668.331</v>
      </c>
    </row>
    <row r="20" spans="2:23" x14ac:dyDescent="0.45">
      <c r="B20" s="28">
        <f t="shared" si="3"/>
        <v>2004</v>
      </c>
      <c r="C20" s="28">
        <f t="shared" si="4"/>
        <v>3</v>
      </c>
      <c r="D20" s="28">
        <f t="shared" si="9"/>
        <v>5</v>
      </c>
      <c r="F20" s="28">
        <f t="shared" si="5"/>
        <v>2006</v>
      </c>
      <c r="G20" s="28">
        <f t="shared" si="6"/>
        <v>3</v>
      </c>
      <c r="I20" s="28" t="str">
        <f t="shared" si="0"/>
        <v>2006/03</v>
      </c>
      <c r="J20" s="31">
        <f t="shared" si="1"/>
        <v>38047</v>
      </c>
      <c r="K20" s="33">
        <f>IF(ISERROR(VLOOKUP($J20,'1a_CarteraVigente'!$A$19:$B$5000,K$3,0))=TRUE,"",VLOOKUP($J20,'1a_CarteraVigente'!$A$19:$B$5000,K$3,0))</f>
        <v>566147.4</v>
      </c>
      <c r="L20" s="48">
        <f t="shared" si="7"/>
        <v>15</v>
      </c>
      <c r="M20" s="31">
        <f>VALUE(CONCATENATE(VLOOKUP($G20,Parámetros!$F$4:$G$7,2,0),"/1/",'2_Fix'!$F20))</f>
        <v>38961</v>
      </c>
      <c r="N20" s="33">
        <f t="shared" si="8"/>
        <v>1040641.8000000002</v>
      </c>
      <c r="S20" s="33">
        <f t="shared" si="2"/>
        <v>1068254.6000000001</v>
      </c>
      <c r="W20" s="33">
        <f>IF(ISERROR(VLOOKUP($I20,'1b_PIB'!$A$4:$B$5000,2,0))=TRUE,"",VLOOKUP($I20,'1b_PIB'!$A$4:$B$5000,2,0))</f>
        <v>10703482.023</v>
      </c>
    </row>
    <row r="21" spans="2:23" x14ac:dyDescent="0.45">
      <c r="B21" s="28">
        <f t="shared" si="3"/>
        <v>2004</v>
      </c>
      <c r="C21" s="28">
        <f t="shared" si="4"/>
        <v>4</v>
      </c>
      <c r="D21" s="28">
        <f t="shared" si="9"/>
        <v>6</v>
      </c>
      <c r="F21" s="28">
        <f t="shared" si="5"/>
        <v>2006</v>
      </c>
      <c r="G21" s="28">
        <f t="shared" si="6"/>
        <v>4</v>
      </c>
      <c r="I21" s="28" t="str">
        <f t="shared" si="0"/>
        <v>2006/04</v>
      </c>
      <c r="J21" s="31">
        <f t="shared" si="1"/>
        <v>38078</v>
      </c>
      <c r="K21" s="33">
        <f>IF(ISERROR(VLOOKUP($J21,'1a_CarteraVigente'!$A$19:$B$5000,K$3,0))=TRUE,"",VLOOKUP($J21,'1a_CarteraVigente'!$A$19:$B$5000,K$3,0))</f>
        <v>575230.19999999995</v>
      </c>
      <c r="L21" s="48">
        <f t="shared" si="7"/>
        <v>16</v>
      </c>
      <c r="M21" s="31">
        <f>VALUE(CONCATENATE(VLOOKUP($G21,Parámetros!$F$4:$G$7,2,0),"/1/",'2_Fix'!$F21))</f>
        <v>39052</v>
      </c>
      <c r="N21" s="33">
        <f t="shared" si="8"/>
        <v>1129367.2000000002</v>
      </c>
      <c r="S21" s="33">
        <f t="shared" si="2"/>
        <v>1163026.7</v>
      </c>
      <c r="W21" s="33">
        <f>IF(ISERROR(VLOOKUP($I21,'1b_PIB'!$A$4:$B$5000,2,0))=TRUE,"",VLOOKUP($I21,'1b_PIB'!$A$4:$B$5000,2,0))</f>
        <v>10962177.880999999</v>
      </c>
    </row>
    <row r="22" spans="2:23" x14ac:dyDescent="0.45">
      <c r="B22" s="28">
        <f t="shared" si="3"/>
        <v>2004</v>
      </c>
      <c r="C22" s="28">
        <f t="shared" si="4"/>
        <v>5</v>
      </c>
      <c r="D22" s="28">
        <f t="shared" si="9"/>
        <v>6</v>
      </c>
      <c r="F22" s="28">
        <f t="shared" si="5"/>
        <v>2007</v>
      </c>
      <c r="G22" s="28">
        <f t="shared" si="6"/>
        <v>1</v>
      </c>
      <c r="I22" s="28" t="str">
        <f t="shared" si="0"/>
        <v>2007/01</v>
      </c>
      <c r="J22" s="31">
        <f t="shared" si="1"/>
        <v>38108</v>
      </c>
      <c r="K22" s="33">
        <f>IF(ISERROR(VLOOKUP($J22,'1a_CarteraVigente'!$A$19:$B$5000,K$3,0))=TRUE,"",VLOOKUP($J22,'1a_CarteraVigente'!$A$19:$B$5000,K$3,0))</f>
        <v>585743.5</v>
      </c>
      <c r="L22" s="48">
        <f t="shared" si="7"/>
        <v>17</v>
      </c>
      <c r="M22" s="31">
        <f>VALUE(CONCATENATE(VLOOKUP($G22,Parámetros!$F$4:$G$7,2,0),"/1/",'2_Fix'!$F22))</f>
        <v>39142</v>
      </c>
      <c r="N22" s="33">
        <f t="shared" si="8"/>
        <v>1189222.4000000001</v>
      </c>
      <c r="S22" s="33">
        <f t="shared" si="2"/>
        <v>1218345.3</v>
      </c>
      <c r="W22" s="33">
        <f>IF(ISERROR(VLOOKUP($I22,'1b_PIB'!$A$4:$B$5000,2,0))=TRUE,"",VLOOKUP($I22,'1b_PIB'!$A$4:$B$5000,2,0))</f>
        <v>10923991.196</v>
      </c>
    </row>
    <row r="23" spans="2:23" x14ac:dyDescent="0.45">
      <c r="B23" s="28">
        <f t="shared" si="3"/>
        <v>2004</v>
      </c>
      <c r="C23" s="28">
        <f t="shared" si="4"/>
        <v>6</v>
      </c>
      <c r="D23" s="28">
        <f t="shared" si="9"/>
        <v>6</v>
      </c>
      <c r="F23" s="28">
        <f t="shared" si="5"/>
        <v>2007</v>
      </c>
      <c r="G23" s="28">
        <f t="shared" si="6"/>
        <v>2</v>
      </c>
      <c r="I23" s="28" t="str">
        <f t="shared" si="0"/>
        <v>2007/02</v>
      </c>
      <c r="J23" s="31">
        <f t="shared" si="1"/>
        <v>38139</v>
      </c>
      <c r="K23" s="33">
        <f>IF(ISERROR(VLOOKUP($J23,'1a_CarteraVigente'!$A$19:$B$5000,K$3,0))=TRUE,"",VLOOKUP($J23,'1a_CarteraVigente'!$A$19:$B$5000,K$3,0))</f>
        <v>595637.5</v>
      </c>
      <c r="L23" s="48">
        <f t="shared" si="7"/>
        <v>18</v>
      </c>
      <c r="M23" s="31">
        <f>VALUE(CONCATENATE(VLOOKUP($G23,Parámetros!$F$4:$G$7,2,0),"/1/",'2_Fix'!$F23))</f>
        <v>39234</v>
      </c>
      <c r="N23" s="33">
        <f t="shared" si="8"/>
        <v>1269050.3333333333</v>
      </c>
      <c r="S23" s="33">
        <f t="shared" si="2"/>
        <v>1302527.8</v>
      </c>
      <c r="W23" s="33">
        <f>IF(ISERROR(VLOOKUP($I23,'1b_PIB'!$A$4:$B$5000,2,0))=TRUE,"",VLOOKUP($I23,'1b_PIB'!$A$4:$B$5000,2,0))</f>
        <v>11486480.419</v>
      </c>
    </row>
    <row r="24" spans="2:23" x14ac:dyDescent="0.45">
      <c r="B24" s="28">
        <f t="shared" si="3"/>
        <v>2004</v>
      </c>
      <c r="C24" s="28">
        <f t="shared" si="4"/>
        <v>7</v>
      </c>
      <c r="D24" s="28">
        <f t="shared" si="9"/>
        <v>7</v>
      </c>
      <c r="F24" s="28">
        <f t="shared" si="5"/>
        <v>2007</v>
      </c>
      <c r="G24" s="28">
        <f t="shared" si="6"/>
        <v>3</v>
      </c>
      <c r="I24" s="28" t="str">
        <f t="shared" si="0"/>
        <v>2007/03</v>
      </c>
      <c r="J24" s="31">
        <f t="shared" si="1"/>
        <v>38169</v>
      </c>
      <c r="K24" s="33">
        <f>IF(ISERROR(VLOOKUP($J24,'1a_CarteraVigente'!$A$19:$B$5000,K$3,0))=TRUE,"",VLOOKUP($J24,'1a_CarteraVigente'!$A$19:$B$5000,K$3,0))</f>
        <v>601829</v>
      </c>
      <c r="L24" s="48">
        <f t="shared" si="7"/>
        <v>19</v>
      </c>
      <c r="M24" s="31">
        <f>VALUE(CONCATENATE(VLOOKUP($G24,Parámetros!$F$4:$G$7,2,0),"/1/",'2_Fix'!$F24))</f>
        <v>39326</v>
      </c>
      <c r="N24" s="33">
        <f t="shared" si="8"/>
        <v>1363095.2666666666</v>
      </c>
      <c r="S24" s="33">
        <f t="shared" si="2"/>
        <v>1403156</v>
      </c>
      <c r="W24" s="33">
        <f>IF(ISERROR(VLOOKUP($I24,'1b_PIB'!$A$4:$B$5000,2,0))=TRUE,"",VLOOKUP($I24,'1b_PIB'!$A$4:$B$5000,2,0))</f>
        <v>11518669.907</v>
      </c>
    </row>
    <row r="25" spans="2:23" x14ac:dyDescent="0.45">
      <c r="B25" s="28">
        <f t="shared" si="3"/>
        <v>2004</v>
      </c>
      <c r="C25" s="28">
        <f t="shared" si="4"/>
        <v>8</v>
      </c>
      <c r="D25" s="28">
        <f t="shared" si="9"/>
        <v>7</v>
      </c>
      <c r="F25" s="28">
        <f t="shared" si="5"/>
        <v>2007</v>
      </c>
      <c r="G25" s="28">
        <f t="shared" si="6"/>
        <v>4</v>
      </c>
      <c r="I25" s="28" t="str">
        <f t="shared" si="0"/>
        <v>2007/04</v>
      </c>
      <c r="J25" s="31">
        <f t="shared" si="1"/>
        <v>38200</v>
      </c>
      <c r="K25" s="33">
        <f>IF(ISERROR(VLOOKUP($J25,'1a_CarteraVigente'!$A$19:$B$5000,K$3,0))=TRUE,"",VLOOKUP($J25,'1a_CarteraVigente'!$A$19:$B$5000,K$3,0))</f>
        <v>609460.80000000005</v>
      </c>
      <c r="L25" s="48">
        <f t="shared" si="7"/>
        <v>20</v>
      </c>
      <c r="M25" s="31">
        <f>VALUE(CONCATENATE(VLOOKUP($G25,Parámetros!$F$4:$G$7,2,0),"/1/",'2_Fix'!$F25))</f>
        <v>39417</v>
      </c>
      <c r="N25" s="33">
        <f t="shared" si="8"/>
        <v>1465283.6000000003</v>
      </c>
      <c r="S25" s="33">
        <f t="shared" si="2"/>
        <v>1485885.4</v>
      </c>
      <c r="W25" s="33">
        <f>IF(ISERROR(VLOOKUP($I25,'1b_PIB'!$A$4:$B$5000,2,0))=TRUE,"",VLOOKUP($I25,'1b_PIB'!$A$4:$B$5000,2,0))</f>
        <v>12087160.525</v>
      </c>
    </row>
    <row r="26" spans="2:23" x14ac:dyDescent="0.45">
      <c r="B26" s="28">
        <f t="shared" si="3"/>
        <v>2004</v>
      </c>
      <c r="C26" s="28">
        <f t="shared" si="4"/>
        <v>9</v>
      </c>
      <c r="D26" s="28">
        <f t="shared" si="9"/>
        <v>7</v>
      </c>
      <c r="F26" s="28">
        <f t="shared" si="5"/>
        <v>2008</v>
      </c>
      <c r="G26" s="28">
        <f t="shared" si="6"/>
        <v>1</v>
      </c>
      <c r="I26" s="28" t="str">
        <f t="shared" si="0"/>
        <v>2008/01</v>
      </c>
      <c r="J26" s="31">
        <f t="shared" si="1"/>
        <v>38231</v>
      </c>
      <c r="K26" s="33">
        <f>IF(ISERROR(VLOOKUP($J26,'1a_CarteraVigente'!$A$19:$B$5000,K$3,0))=TRUE,"",VLOOKUP($J26,'1a_CarteraVigente'!$A$19:$B$5000,K$3,0))</f>
        <v>628001.30000000005</v>
      </c>
      <c r="L26" s="48">
        <f t="shared" si="7"/>
        <v>21</v>
      </c>
      <c r="M26" s="31">
        <f>VALUE(CONCATENATE(VLOOKUP($G26,Parámetros!$F$4:$G$7,2,0),"/1/",'2_Fix'!$F26))</f>
        <v>39508</v>
      </c>
      <c r="N26" s="33">
        <f t="shared" si="8"/>
        <v>1520786</v>
      </c>
      <c r="S26" s="33">
        <f t="shared" si="2"/>
        <v>1535887.4</v>
      </c>
      <c r="W26" s="33">
        <f>IF(ISERROR(VLOOKUP($I26,'1b_PIB'!$A$4:$B$5000,2,0))=TRUE,"",VLOOKUP($I26,'1b_PIB'!$A$4:$B$5000,2,0))</f>
        <v>11782115.892000001</v>
      </c>
    </row>
    <row r="27" spans="2:23" x14ac:dyDescent="0.45">
      <c r="B27" s="28">
        <f t="shared" si="3"/>
        <v>2004</v>
      </c>
      <c r="C27" s="28">
        <f t="shared" si="4"/>
        <v>10</v>
      </c>
      <c r="D27" s="28">
        <f t="shared" si="9"/>
        <v>8</v>
      </c>
      <c r="F27" s="28">
        <f t="shared" si="5"/>
        <v>2008</v>
      </c>
      <c r="G27" s="28">
        <f t="shared" si="6"/>
        <v>2</v>
      </c>
      <c r="I27" s="28" t="str">
        <f t="shared" si="0"/>
        <v>2008/02</v>
      </c>
      <c r="J27" s="31">
        <f t="shared" si="1"/>
        <v>38261</v>
      </c>
      <c r="K27" s="33">
        <f>IF(ISERROR(VLOOKUP($J27,'1a_CarteraVigente'!$A$19:$B$5000,K$3,0))=TRUE,"",VLOOKUP($J27,'1a_CarteraVigente'!$A$19:$B$5000,K$3,0))</f>
        <v>659913.5</v>
      </c>
      <c r="L27" s="48">
        <f t="shared" si="7"/>
        <v>22</v>
      </c>
      <c r="M27" s="31">
        <f>VALUE(CONCATENATE(VLOOKUP($G27,Parámetros!$F$4:$G$7,2,0),"/1/",'2_Fix'!$F27))</f>
        <v>39600</v>
      </c>
      <c r="N27" s="33">
        <f t="shared" si="8"/>
        <v>1565438.5</v>
      </c>
      <c r="S27" s="33">
        <f t="shared" si="2"/>
        <v>1575176.4</v>
      </c>
      <c r="W27" s="33">
        <f>IF(ISERROR(VLOOKUP($I27,'1b_PIB'!$A$4:$B$5000,2,0))=TRUE,"",VLOOKUP($I27,'1b_PIB'!$A$4:$B$5000,2,0))</f>
        <v>12721061.187000001</v>
      </c>
    </row>
    <row r="28" spans="2:23" x14ac:dyDescent="0.45">
      <c r="B28" s="28">
        <f t="shared" si="3"/>
        <v>2004</v>
      </c>
      <c r="C28" s="28">
        <f t="shared" si="4"/>
        <v>11</v>
      </c>
      <c r="D28" s="28">
        <f t="shared" si="9"/>
        <v>8</v>
      </c>
      <c r="F28" s="28">
        <f t="shared" si="5"/>
        <v>2008</v>
      </c>
      <c r="G28" s="28">
        <f t="shared" si="6"/>
        <v>3</v>
      </c>
      <c r="I28" s="28" t="str">
        <f t="shared" si="0"/>
        <v>2008/03</v>
      </c>
      <c r="J28" s="31">
        <f t="shared" si="1"/>
        <v>38292</v>
      </c>
      <c r="K28" s="33">
        <f>IF(ISERROR(VLOOKUP($J28,'1a_CarteraVigente'!$A$19:$B$5000,K$3,0))=TRUE,"",VLOOKUP($J28,'1a_CarteraVigente'!$A$19:$B$5000,K$3,0))</f>
        <v>673313.4</v>
      </c>
      <c r="L28" s="48">
        <f t="shared" si="7"/>
        <v>23</v>
      </c>
      <c r="M28" s="31">
        <f>VALUE(CONCATENATE(VLOOKUP($G28,Parámetros!$F$4:$G$7,2,0),"/1/",'2_Fix'!$F28))</f>
        <v>39692</v>
      </c>
      <c r="N28" s="33">
        <f t="shared" si="8"/>
        <v>1605862.4666666668</v>
      </c>
      <c r="S28" s="33">
        <f t="shared" si="2"/>
        <v>1620037.6</v>
      </c>
      <c r="W28" s="33">
        <f>IF(ISERROR(VLOOKUP($I28,'1b_PIB'!$A$4:$B$5000,2,0))=TRUE,"",VLOOKUP($I28,'1b_PIB'!$A$4:$B$5000,2,0))</f>
        <v>12484778.762</v>
      </c>
    </row>
    <row r="29" spans="2:23" x14ac:dyDescent="0.45">
      <c r="B29" s="28">
        <f t="shared" si="3"/>
        <v>2004</v>
      </c>
      <c r="C29" s="28">
        <f t="shared" si="4"/>
        <v>12</v>
      </c>
      <c r="D29" s="28">
        <f t="shared" si="9"/>
        <v>8</v>
      </c>
      <c r="F29" s="28">
        <f t="shared" si="5"/>
        <v>2008</v>
      </c>
      <c r="G29" s="28">
        <f t="shared" si="6"/>
        <v>4</v>
      </c>
      <c r="I29" s="28" t="str">
        <f t="shared" si="0"/>
        <v>2008/04</v>
      </c>
      <c r="J29" s="31">
        <f t="shared" si="1"/>
        <v>38322</v>
      </c>
      <c r="K29" s="33">
        <f>IF(ISERROR(VLOOKUP($J29,'1a_CarteraVigente'!$A$19:$B$5000,K$3,0))=TRUE,"",VLOOKUP($J29,'1a_CarteraVigente'!$A$19:$B$5000,K$3,0))</f>
        <v>704229.7</v>
      </c>
      <c r="L29" s="48">
        <f t="shared" si="7"/>
        <v>24</v>
      </c>
      <c r="M29" s="31">
        <f>VALUE(CONCATENATE(VLOOKUP($G29,Parámetros!$F$4:$G$7,2,0),"/1/",'2_Fix'!$F29))</f>
        <v>39783</v>
      </c>
      <c r="N29" s="33">
        <f t="shared" si="8"/>
        <v>1667525.9666666668</v>
      </c>
      <c r="S29" s="33">
        <f t="shared" si="2"/>
        <v>1655196.4</v>
      </c>
      <c r="W29" s="33">
        <f>IF(ISERROR(VLOOKUP($I29,'1b_PIB'!$A$4:$B$5000,2,0))=TRUE,"",VLOOKUP($I29,'1b_PIB'!$A$4:$B$5000,2,0))</f>
        <v>12427425.282</v>
      </c>
    </row>
    <row r="30" spans="2:23" x14ac:dyDescent="0.45">
      <c r="B30" s="28">
        <f t="shared" si="3"/>
        <v>2005</v>
      </c>
      <c r="C30" s="28">
        <f t="shared" si="4"/>
        <v>1</v>
      </c>
      <c r="D30" s="28">
        <f t="shared" si="9"/>
        <v>9</v>
      </c>
      <c r="F30" s="28">
        <f t="shared" si="5"/>
        <v>2009</v>
      </c>
      <c r="G30" s="28">
        <f t="shared" si="6"/>
        <v>1</v>
      </c>
      <c r="I30" s="28" t="str">
        <f t="shared" si="0"/>
        <v>2009/01</v>
      </c>
      <c r="J30" s="31">
        <f t="shared" si="1"/>
        <v>38353</v>
      </c>
      <c r="K30" s="33">
        <f>IF(ISERROR(VLOOKUP($J30,'1a_CarteraVigente'!$A$19:$B$5000,K$3,0))=TRUE,"",VLOOKUP($J30,'1a_CarteraVigente'!$A$19:$B$5000,K$3,0))</f>
        <v>708512.8</v>
      </c>
      <c r="L30" s="48">
        <f t="shared" si="7"/>
        <v>25</v>
      </c>
      <c r="M30" s="31">
        <f>VALUE(CONCATENATE(VLOOKUP($G30,Parámetros!$F$4:$G$7,2,0),"/1/",'2_Fix'!$F30))</f>
        <v>39873</v>
      </c>
      <c r="N30" s="33">
        <f t="shared" si="8"/>
        <v>1677225.2666666666</v>
      </c>
      <c r="S30" s="33">
        <f t="shared" si="2"/>
        <v>1657750.3</v>
      </c>
      <c r="W30" s="33">
        <f>IF(ISERROR(VLOOKUP($I30,'1b_PIB'!$A$4:$B$5000,2,0))=TRUE,"",VLOOKUP($I30,'1b_PIB'!$A$4:$B$5000,2,0))</f>
        <v>11655054.637</v>
      </c>
    </row>
    <row r="31" spans="2:23" x14ac:dyDescent="0.45">
      <c r="B31" s="28">
        <f t="shared" si="3"/>
        <v>2005</v>
      </c>
      <c r="C31" s="28">
        <f t="shared" si="4"/>
        <v>2</v>
      </c>
      <c r="D31" s="28">
        <f t="shared" si="9"/>
        <v>9</v>
      </c>
      <c r="F31" s="28">
        <f t="shared" si="5"/>
        <v>2009</v>
      </c>
      <c r="G31" s="28">
        <f t="shared" si="6"/>
        <v>2</v>
      </c>
      <c r="I31" s="28" t="str">
        <f t="shared" si="0"/>
        <v>2009/02</v>
      </c>
      <c r="J31" s="31">
        <f t="shared" si="1"/>
        <v>38384</v>
      </c>
      <c r="K31" s="33">
        <f>IF(ISERROR(VLOOKUP($J31,'1a_CarteraVigente'!$A$19:$B$5000,K$3,0))=TRUE,"",VLOOKUP($J31,'1a_CarteraVigente'!$A$19:$B$5000,K$3,0))</f>
        <v>715180.6</v>
      </c>
      <c r="L31" s="48">
        <f t="shared" si="7"/>
        <v>26</v>
      </c>
      <c r="M31" s="31">
        <f>VALUE(CONCATENATE(VLOOKUP($G31,Parámetros!$F$4:$G$7,2,0),"/1/",'2_Fix'!$F31))</f>
        <v>39965</v>
      </c>
      <c r="N31" s="33">
        <f t="shared" si="8"/>
        <v>1630022.6333333335</v>
      </c>
      <c r="S31" s="33">
        <f t="shared" si="2"/>
        <v>1618731.2</v>
      </c>
      <c r="W31" s="33">
        <f>IF(ISERROR(VLOOKUP($I31,'1b_PIB'!$A$4:$B$5000,2,0))=TRUE,"",VLOOKUP($I31,'1b_PIB'!$A$4:$B$5000,2,0))</f>
        <v>11942362.98</v>
      </c>
    </row>
    <row r="32" spans="2:23" x14ac:dyDescent="0.45">
      <c r="B32" s="28">
        <f t="shared" si="3"/>
        <v>2005</v>
      </c>
      <c r="C32" s="28">
        <f t="shared" si="4"/>
        <v>3</v>
      </c>
      <c r="D32" s="28">
        <f t="shared" si="9"/>
        <v>9</v>
      </c>
      <c r="F32" s="28">
        <f t="shared" si="5"/>
        <v>2009</v>
      </c>
      <c r="G32" s="28">
        <f t="shared" si="6"/>
        <v>3</v>
      </c>
      <c r="I32" s="28" t="str">
        <f t="shared" si="0"/>
        <v>2009/03</v>
      </c>
      <c r="J32" s="31">
        <f t="shared" si="1"/>
        <v>38412</v>
      </c>
      <c r="K32" s="33">
        <f>IF(ISERROR(VLOOKUP($J32,'1a_CarteraVigente'!$A$19:$B$5000,K$3,0))=TRUE,"",VLOOKUP($J32,'1a_CarteraVigente'!$A$19:$B$5000,K$3,0))</f>
        <v>722422.1</v>
      </c>
      <c r="L32" s="48">
        <f t="shared" si="7"/>
        <v>27</v>
      </c>
      <c r="M32" s="31">
        <f>VALUE(CONCATENATE(VLOOKUP($G32,Parámetros!$F$4:$G$7,2,0),"/1/",'2_Fix'!$F32))</f>
        <v>40057</v>
      </c>
      <c r="N32" s="33">
        <f t="shared" si="8"/>
        <v>1611379.5666666667</v>
      </c>
      <c r="S32" s="33">
        <f t="shared" si="2"/>
        <v>1614633.5</v>
      </c>
      <c r="W32" s="33">
        <f>IF(ISERROR(VLOOKUP($I32,'1b_PIB'!$A$4:$B$5000,2,0))=TRUE,"",VLOOKUP($I32,'1b_PIB'!$A$4:$B$5000,2,0))</f>
        <v>12197786.203</v>
      </c>
    </row>
    <row r="33" spans="2:23" x14ac:dyDescent="0.45">
      <c r="B33" s="28">
        <f t="shared" si="3"/>
        <v>2005</v>
      </c>
      <c r="C33" s="28">
        <f t="shared" si="4"/>
        <v>4</v>
      </c>
      <c r="D33" s="28">
        <f t="shared" si="9"/>
        <v>10</v>
      </c>
      <c r="F33" s="28">
        <f t="shared" si="5"/>
        <v>2009</v>
      </c>
      <c r="G33" s="28">
        <f t="shared" si="6"/>
        <v>4</v>
      </c>
      <c r="I33" s="28" t="str">
        <f t="shared" si="0"/>
        <v>2009/04</v>
      </c>
      <c r="J33" s="31">
        <f t="shared" si="1"/>
        <v>38443</v>
      </c>
      <c r="K33" s="33">
        <f>IF(ISERROR(VLOOKUP($J33,'1a_CarteraVigente'!$A$19:$B$5000,K$3,0))=TRUE,"",VLOOKUP($J33,'1a_CarteraVigente'!$A$19:$B$5000,K$3,0))</f>
        <v>745257.7</v>
      </c>
      <c r="L33" s="48">
        <f t="shared" si="7"/>
        <v>28</v>
      </c>
      <c r="M33" s="31">
        <f>VALUE(CONCATENATE(VLOOKUP($G33,Parámetros!$F$4:$G$7,2,0),"/1/",'2_Fix'!$F33))</f>
        <v>40148</v>
      </c>
      <c r="N33" s="33">
        <f t="shared" si="8"/>
        <v>1618230.6333333335</v>
      </c>
      <c r="S33" s="33">
        <f t="shared" si="2"/>
        <v>1628450.2</v>
      </c>
      <c r="W33" s="33">
        <f>IF(ISERROR(VLOOKUP($I33,'1b_PIB'!$A$4:$B$5000,2,0))=TRUE,"",VLOOKUP($I33,'1b_PIB'!$A$4:$B$5000,2,0))</f>
        <v>12855847.563999999</v>
      </c>
    </row>
    <row r="34" spans="2:23" x14ac:dyDescent="0.45">
      <c r="B34" s="28">
        <f t="shared" si="3"/>
        <v>2005</v>
      </c>
      <c r="C34" s="28">
        <f t="shared" si="4"/>
        <v>5</v>
      </c>
      <c r="D34" s="28">
        <f t="shared" si="9"/>
        <v>10</v>
      </c>
      <c r="F34" s="28">
        <f t="shared" si="5"/>
        <v>2010</v>
      </c>
      <c r="G34" s="28">
        <f t="shared" si="6"/>
        <v>1</v>
      </c>
      <c r="I34" s="28" t="str">
        <f t="shared" si="0"/>
        <v>2010/01</v>
      </c>
      <c r="J34" s="31">
        <f t="shared" si="1"/>
        <v>38473</v>
      </c>
      <c r="K34" s="33">
        <f>IF(ISERROR(VLOOKUP($J34,'1a_CarteraVigente'!$A$19:$B$5000,K$3,0))=TRUE,"",VLOOKUP($J34,'1a_CarteraVigente'!$A$19:$B$5000,K$3,0))</f>
        <v>755537.1</v>
      </c>
      <c r="L34" s="48">
        <f t="shared" si="7"/>
        <v>29</v>
      </c>
      <c r="M34" s="31">
        <f>VALUE(CONCATENATE(VLOOKUP($G34,Parámetros!$F$4:$G$7,2,0),"/1/",'2_Fix'!$F34))</f>
        <v>40238</v>
      </c>
      <c r="N34" s="33">
        <f t="shared" si="8"/>
        <v>1626873.6666666667</v>
      </c>
      <c r="S34" s="33">
        <f t="shared" si="2"/>
        <v>1627935.2</v>
      </c>
      <c r="W34" s="33">
        <f>IF(ISERROR(VLOOKUP($I34,'1b_PIB'!$A$4:$B$5000,2,0))=TRUE,"",VLOOKUP($I34,'1b_PIB'!$A$4:$B$5000,2,0))</f>
        <v>12783183.304</v>
      </c>
    </row>
    <row r="35" spans="2:23" x14ac:dyDescent="0.45">
      <c r="B35" s="28">
        <f t="shared" si="3"/>
        <v>2005</v>
      </c>
      <c r="C35" s="28">
        <f t="shared" si="4"/>
        <v>6</v>
      </c>
      <c r="D35" s="28">
        <f t="shared" si="9"/>
        <v>10</v>
      </c>
      <c r="F35" s="28">
        <f t="shared" si="5"/>
        <v>2010</v>
      </c>
      <c r="G35" s="28">
        <f t="shared" si="6"/>
        <v>2</v>
      </c>
      <c r="I35" s="28" t="str">
        <f t="shared" si="0"/>
        <v>2010/02</v>
      </c>
      <c r="J35" s="31">
        <f t="shared" si="1"/>
        <v>38504</v>
      </c>
      <c r="K35" s="33">
        <f>IF(ISERROR(VLOOKUP($J35,'1a_CarteraVigente'!$A$19:$B$5000,K$3,0))=TRUE,"",VLOOKUP($J35,'1a_CarteraVigente'!$A$19:$B$5000,K$3,0))</f>
        <v>766044.6</v>
      </c>
      <c r="L35" s="48">
        <f t="shared" si="7"/>
        <v>30</v>
      </c>
      <c r="M35" s="31">
        <f>VALUE(CONCATENATE(VLOOKUP($G35,Parámetros!$F$4:$G$7,2,0),"/1/",'2_Fix'!$F35))</f>
        <v>40330</v>
      </c>
      <c r="N35" s="33">
        <f t="shared" si="8"/>
        <v>1645763.8333333333</v>
      </c>
      <c r="S35" s="33">
        <f t="shared" si="2"/>
        <v>1659057.9</v>
      </c>
      <c r="W35" s="33">
        <f>IF(ISERROR(VLOOKUP($I35,'1b_PIB'!$A$4:$B$5000,2,0))=TRUE,"",VLOOKUP($I35,'1b_PIB'!$A$4:$B$5000,2,0))</f>
        <v>13282295.816</v>
      </c>
    </row>
    <row r="36" spans="2:23" x14ac:dyDescent="0.45">
      <c r="B36" s="28">
        <f t="shared" si="3"/>
        <v>2005</v>
      </c>
      <c r="C36" s="28">
        <f t="shared" si="4"/>
        <v>7</v>
      </c>
      <c r="D36" s="28">
        <f t="shared" si="9"/>
        <v>11</v>
      </c>
      <c r="F36" s="28">
        <f t="shared" si="5"/>
        <v>2010</v>
      </c>
      <c r="G36" s="28">
        <f t="shared" si="6"/>
        <v>3</v>
      </c>
      <c r="I36" s="28" t="str">
        <f t="shared" si="0"/>
        <v>2010/03</v>
      </c>
      <c r="J36" s="31">
        <f t="shared" si="1"/>
        <v>38534</v>
      </c>
      <c r="K36" s="33">
        <f>IF(ISERROR(VLOOKUP($J36,'1a_CarteraVigente'!$A$19:$B$5000,K$3,0))=TRUE,"",VLOOKUP($J36,'1a_CarteraVigente'!$A$19:$B$5000,K$3,0))</f>
        <v>781966.9</v>
      </c>
      <c r="L36" s="48">
        <f t="shared" si="7"/>
        <v>31</v>
      </c>
      <c r="M36" s="31">
        <f>VALUE(CONCATENATE(VLOOKUP($G36,Parámetros!$F$4:$G$7,2,0),"/1/",'2_Fix'!$F36))</f>
        <v>40422</v>
      </c>
      <c r="N36" s="33">
        <f t="shared" si="8"/>
        <v>1682544.9333333333</v>
      </c>
      <c r="S36" s="33">
        <f t="shared" si="2"/>
        <v>1706919.5</v>
      </c>
      <c r="W36" s="33">
        <f>IF(ISERROR(VLOOKUP($I36,'1b_PIB'!$A$4:$B$5000,2,0))=TRUE,"",VLOOKUP($I36,'1b_PIB'!$A$4:$B$5000,2,0))</f>
        <v>13346023.83</v>
      </c>
    </row>
    <row r="37" spans="2:23" x14ac:dyDescent="0.45">
      <c r="B37" s="28">
        <f t="shared" si="3"/>
        <v>2005</v>
      </c>
      <c r="C37" s="28">
        <f t="shared" si="4"/>
        <v>8</v>
      </c>
      <c r="D37" s="28">
        <f t="shared" si="9"/>
        <v>11</v>
      </c>
      <c r="F37" s="28">
        <f t="shared" si="5"/>
        <v>2010</v>
      </c>
      <c r="G37" s="28">
        <f t="shared" si="6"/>
        <v>4</v>
      </c>
      <c r="I37" s="28" t="str">
        <f t="shared" si="0"/>
        <v>2010/04</v>
      </c>
      <c r="J37" s="31">
        <f t="shared" si="1"/>
        <v>38565</v>
      </c>
      <c r="K37" s="33">
        <f>IF(ISERROR(VLOOKUP($J37,'1a_CarteraVigente'!$A$19:$B$5000,K$3,0))=TRUE,"",VLOOKUP($J37,'1a_CarteraVigente'!$A$19:$B$5000,K$3,0))</f>
        <v>786808</v>
      </c>
      <c r="L37" s="48">
        <f t="shared" si="7"/>
        <v>32</v>
      </c>
      <c r="M37" s="31">
        <f>VALUE(CONCATENATE(VLOOKUP($G37,Parámetros!$F$4:$G$7,2,0),"/1/",'2_Fix'!$F37))</f>
        <v>40513</v>
      </c>
      <c r="N37" s="33">
        <f t="shared" si="8"/>
        <v>1751958.7</v>
      </c>
      <c r="S37" s="33">
        <f t="shared" si="2"/>
        <v>1769776.2</v>
      </c>
      <c r="W37" s="33">
        <f>IF(ISERROR(VLOOKUP($I37,'1b_PIB'!$A$4:$B$5000,2,0))=TRUE,"",VLOOKUP($I37,'1b_PIB'!$A$4:$B$5000,2,0))</f>
        <v>14054005.733999999</v>
      </c>
    </row>
    <row r="38" spans="2:23" x14ac:dyDescent="0.45">
      <c r="B38" s="28">
        <f t="shared" si="3"/>
        <v>2005</v>
      </c>
      <c r="C38" s="28">
        <f t="shared" si="4"/>
        <v>9</v>
      </c>
      <c r="D38" s="28">
        <f t="shared" si="9"/>
        <v>11</v>
      </c>
      <c r="F38" s="28">
        <f t="shared" si="5"/>
        <v>2011</v>
      </c>
      <c r="G38" s="28">
        <f t="shared" si="6"/>
        <v>1</v>
      </c>
      <c r="I38" s="28" t="str">
        <f t="shared" si="0"/>
        <v>2011/01</v>
      </c>
      <c r="J38" s="31">
        <f t="shared" si="1"/>
        <v>38596</v>
      </c>
      <c r="K38" s="33">
        <f>IF(ISERROR(VLOOKUP($J38,'1a_CarteraVigente'!$A$19:$B$5000,K$3,0))=TRUE,"",VLOOKUP($J38,'1a_CarteraVigente'!$A$19:$B$5000,K$3,0))</f>
        <v>798014.7</v>
      </c>
      <c r="L38" s="48">
        <f t="shared" si="7"/>
        <v>33</v>
      </c>
      <c r="M38" s="31">
        <f>VALUE(CONCATENATE(VLOOKUP($G38,Parámetros!$F$4:$G$7,2,0),"/1/",'2_Fix'!$F38))</f>
        <v>40603</v>
      </c>
      <c r="N38" s="33">
        <f t="shared" si="8"/>
        <v>1797665.0666666667</v>
      </c>
      <c r="S38" s="33">
        <f t="shared" si="2"/>
        <v>1821492.8</v>
      </c>
      <c r="W38" s="33">
        <f>IF(ISERROR(VLOOKUP($I38,'1b_PIB'!$A$4:$B$5000,2,0))=TRUE,"",VLOOKUP($I38,'1b_PIB'!$A$4:$B$5000,2,0))</f>
        <v>13909575.189999999</v>
      </c>
    </row>
    <row r="39" spans="2:23" x14ac:dyDescent="0.45">
      <c r="B39" s="28">
        <f t="shared" si="3"/>
        <v>2005</v>
      </c>
      <c r="C39" s="28">
        <f t="shared" si="4"/>
        <v>10</v>
      </c>
      <c r="D39" s="28">
        <f t="shared" si="9"/>
        <v>12</v>
      </c>
      <c r="F39" s="28">
        <f t="shared" si="5"/>
        <v>2011</v>
      </c>
      <c r="G39" s="28">
        <f t="shared" si="6"/>
        <v>2</v>
      </c>
      <c r="I39" s="28" t="str">
        <f t="shared" si="0"/>
        <v>2011/02</v>
      </c>
      <c r="J39" s="31">
        <f t="shared" si="1"/>
        <v>38626</v>
      </c>
      <c r="K39" s="33">
        <f>IF(ISERROR(VLOOKUP($J39,'1a_CarteraVigente'!$A$19:$B$5000,K$3,0))=TRUE,"",VLOOKUP($J39,'1a_CarteraVigente'!$A$19:$B$5000,K$3,0))</f>
        <v>819864.7</v>
      </c>
      <c r="L39" s="48">
        <f t="shared" si="7"/>
        <v>34</v>
      </c>
      <c r="M39" s="31">
        <f>VALUE(CONCATENATE(VLOOKUP($G39,Parámetros!$F$4:$G$7,2,0),"/1/",'2_Fix'!$F39))</f>
        <v>40695</v>
      </c>
      <c r="N39" s="33">
        <f t="shared" si="8"/>
        <v>1859306.0333333332</v>
      </c>
      <c r="S39" s="33">
        <f t="shared" si="2"/>
        <v>1871669.4</v>
      </c>
      <c r="W39" s="33">
        <f>IF(ISERROR(VLOOKUP($I39,'1b_PIB'!$A$4:$B$5000,2,0))=TRUE,"",VLOOKUP($I39,'1b_PIB'!$A$4:$B$5000,2,0))</f>
        <v>14375875.986</v>
      </c>
    </row>
    <row r="40" spans="2:23" x14ac:dyDescent="0.45">
      <c r="B40" s="28">
        <f t="shared" si="3"/>
        <v>2005</v>
      </c>
      <c r="C40" s="28">
        <f t="shared" si="4"/>
        <v>11</v>
      </c>
      <c r="D40" s="28">
        <f t="shared" si="9"/>
        <v>12</v>
      </c>
      <c r="F40" s="28">
        <f t="shared" si="5"/>
        <v>2011</v>
      </c>
      <c r="G40" s="28">
        <f t="shared" si="6"/>
        <v>3</v>
      </c>
      <c r="I40" s="28" t="str">
        <f t="shared" si="0"/>
        <v>2011/03</v>
      </c>
      <c r="J40" s="31">
        <f t="shared" si="1"/>
        <v>38657</v>
      </c>
      <c r="K40" s="33">
        <f>IF(ISERROR(VLOOKUP($J40,'1a_CarteraVigente'!$A$19:$B$5000,K$3,0))=TRUE,"",VLOOKUP($J40,'1a_CarteraVigente'!$A$19:$B$5000,K$3,0))</f>
        <v>848116.6</v>
      </c>
      <c r="L40" s="48">
        <f t="shared" si="7"/>
        <v>35</v>
      </c>
      <c r="M40" s="31">
        <f>VALUE(CONCATENATE(VLOOKUP($G40,Parámetros!$F$4:$G$7,2,0),"/1/",'2_Fix'!$F40))</f>
        <v>40787</v>
      </c>
      <c r="N40" s="33">
        <f t="shared" si="8"/>
        <v>1929966.4333333336</v>
      </c>
      <c r="S40" s="33">
        <f t="shared" si="2"/>
        <v>1970288.6</v>
      </c>
      <c r="W40" s="33">
        <f>IF(ISERROR(VLOOKUP($I40,'1b_PIB'!$A$4:$B$5000,2,0))=TRUE,"",VLOOKUP($I40,'1b_PIB'!$A$4:$B$5000,2,0))</f>
        <v>14641733.039000001</v>
      </c>
    </row>
    <row r="41" spans="2:23" x14ac:dyDescent="0.45">
      <c r="B41" s="28">
        <f t="shared" si="3"/>
        <v>2005</v>
      </c>
      <c r="C41" s="28">
        <f t="shared" si="4"/>
        <v>12</v>
      </c>
      <c r="D41" s="28">
        <f t="shared" si="9"/>
        <v>12</v>
      </c>
      <c r="F41" s="28">
        <f t="shared" si="5"/>
        <v>2011</v>
      </c>
      <c r="G41" s="28">
        <f t="shared" si="6"/>
        <v>4</v>
      </c>
      <c r="I41" s="28" t="str">
        <f t="shared" si="0"/>
        <v>2011/04</v>
      </c>
      <c r="J41" s="31">
        <f t="shared" si="1"/>
        <v>38687</v>
      </c>
      <c r="K41" s="33">
        <f>IF(ISERROR(VLOOKUP($J41,'1a_CarteraVigente'!$A$19:$B$5000,K$3,0))=TRUE,"",VLOOKUP($J41,'1a_CarteraVigente'!$A$19:$B$5000,K$3,0))</f>
        <v>888523.4</v>
      </c>
      <c r="L41" s="48">
        <f t="shared" si="7"/>
        <v>36</v>
      </c>
      <c r="M41" s="31">
        <f>VALUE(CONCATENATE(VLOOKUP($G41,Parámetros!$F$4:$G$7,2,0),"/1/",'2_Fix'!$F41))</f>
        <v>40878</v>
      </c>
      <c r="N41" s="33">
        <f t="shared" si="8"/>
        <v>2020122.8</v>
      </c>
      <c r="S41" s="33">
        <f t="shared" si="2"/>
        <v>2067077.1</v>
      </c>
      <c r="W41" s="33">
        <f>IF(ISERROR(VLOOKUP($I41,'1b_PIB'!$A$4:$B$5000,2,0))=TRUE,"",VLOOKUP($I41,'1b_PIB'!$A$4:$B$5000,2,0))</f>
        <v>15735121.673</v>
      </c>
    </row>
    <row r="42" spans="2:23" x14ac:dyDescent="0.45">
      <c r="B42" s="28">
        <f t="shared" si="3"/>
        <v>2006</v>
      </c>
      <c r="C42" s="28">
        <f t="shared" si="4"/>
        <v>1</v>
      </c>
      <c r="D42" s="28">
        <f t="shared" si="9"/>
        <v>13</v>
      </c>
      <c r="F42" s="28">
        <f t="shared" si="5"/>
        <v>2012</v>
      </c>
      <c r="G42" s="28">
        <f t="shared" si="6"/>
        <v>1</v>
      </c>
      <c r="I42" s="28" t="str">
        <f t="shared" si="0"/>
        <v>2012/01</v>
      </c>
      <c r="J42" s="31">
        <f t="shared" si="1"/>
        <v>38718</v>
      </c>
      <c r="K42" s="33">
        <f>IF(ISERROR(VLOOKUP($J42,'1a_CarteraVigente'!$A$19:$B$5000,K$3,0))=TRUE,"",VLOOKUP($J42,'1a_CarteraVigente'!$A$19:$B$5000,K$3,0))</f>
        <v>895211.9</v>
      </c>
      <c r="L42" s="48">
        <f t="shared" si="7"/>
        <v>37</v>
      </c>
      <c r="M42" s="31">
        <f>VALUE(CONCATENATE(VLOOKUP($G42,Parámetros!$F$4:$G$7,2,0),"/1/",'2_Fix'!$F42))</f>
        <v>40969</v>
      </c>
      <c r="N42" s="33">
        <f t="shared" si="8"/>
        <v>2068494.8</v>
      </c>
      <c r="S42" s="33">
        <f t="shared" si="2"/>
        <v>2092690</v>
      </c>
      <c r="W42" s="33">
        <f>IF(ISERROR(VLOOKUP($I42,'1b_PIB'!$A$4:$B$5000,2,0))=TRUE,"",VLOOKUP($I42,'1b_PIB'!$A$4:$B$5000,2,0))</f>
        <v>15412889.546</v>
      </c>
    </row>
    <row r="43" spans="2:23" x14ac:dyDescent="0.45">
      <c r="B43" s="28">
        <f t="shared" si="3"/>
        <v>2006</v>
      </c>
      <c r="C43" s="28">
        <f t="shared" si="4"/>
        <v>2</v>
      </c>
      <c r="D43" s="28">
        <f t="shared" si="9"/>
        <v>13</v>
      </c>
      <c r="F43" s="28">
        <f t="shared" si="5"/>
        <v>2012</v>
      </c>
      <c r="G43" s="28">
        <f t="shared" si="6"/>
        <v>2</v>
      </c>
      <c r="I43" s="28" t="str">
        <f t="shared" si="0"/>
        <v>2012/02</v>
      </c>
      <c r="J43" s="31">
        <f t="shared" si="1"/>
        <v>38749</v>
      </c>
      <c r="K43" s="33">
        <f>IF(ISERROR(VLOOKUP($J43,'1a_CarteraVigente'!$A$19:$B$5000,K$3,0))=TRUE,"",VLOOKUP($J43,'1a_CarteraVigente'!$A$19:$B$5000,K$3,0))</f>
        <v>913409.2</v>
      </c>
      <c r="L43" s="48">
        <f t="shared" si="7"/>
        <v>38</v>
      </c>
      <c r="M43" s="31">
        <f>VALUE(CONCATENATE(VLOOKUP($G43,Parámetros!$F$4:$G$7,2,0),"/1/",'2_Fix'!$F43))</f>
        <v>41061</v>
      </c>
      <c r="N43" s="33">
        <f t="shared" si="8"/>
        <v>2143427.1666666665</v>
      </c>
      <c r="S43" s="33">
        <f t="shared" si="2"/>
        <v>2171537.1</v>
      </c>
      <c r="W43" s="33">
        <f>IF(ISERROR(VLOOKUP($I43,'1b_PIB'!$A$4:$B$5000,2,0))=TRUE,"",VLOOKUP($I43,'1b_PIB'!$A$4:$B$5000,2,0))</f>
        <v>15711133.685000001</v>
      </c>
    </row>
    <row r="44" spans="2:23" x14ac:dyDescent="0.45">
      <c r="B44" s="28">
        <f t="shared" si="3"/>
        <v>2006</v>
      </c>
      <c r="C44" s="28">
        <f t="shared" si="4"/>
        <v>3</v>
      </c>
      <c r="D44" s="28">
        <f t="shared" si="9"/>
        <v>13</v>
      </c>
      <c r="F44" s="28">
        <f t="shared" si="5"/>
        <v>2012</v>
      </c>
      <c r="G44" s="28">
        <f t="shared" si="6"/>
        <v>3</v>
      </c>
      <c r="I44" s="28" t="str">
        <f t="shared" si="0"/>
        <v>2012/03</v>
      </c>
      <c r="J44" s="31">
        <f t="shared" si="1"/>
        <v>38777</v>
      </c>
      <c r="K44" s="33">
        <f>IF(ISERROR(VLOOKUP($J44,'1a_CarteraVigente'!$A$19:$B$5000,K$3,0))=TRUE,"",VLOOKUP($J44,'1a_CarteraVigente'!$A$19:$B$5000,K$3,0))</f>
        <v>942463.7</v>
      </c>
      <c r="L44" s="48">
        <f t="shared" si="7"/>
        <v>39</v>
      </c>
      <c r="M44" s="31">
        <f>VALUE(CONCATENATE(VLOOKUP($G44,Parámetros!$F$4:$G$7,2,0),"/1/",'2_Fix'!$F44))</f>
        <v>41153</v>
      </c>
      <c r="N44" s="33">
        <f t="shared" si="8"/>
        <v>2205139.6666666665</v>
      </c>
      <c r="S44" s="33">
        <f t="shared" si="2"/>
        <v>2229782.2999999998</v>
      </c>
      <c r="W44" s="33">
        <f>IF(ISERROR(VLOOKUP($I44,'1b_PIB'!$A$4:$B$5000,2,0))=TRUE,"",VLOOKUP($I44,'1b_PIB'!$A$4:$B$5000,2,0))</f>
        <v>15770745.319</v>
      </c>
    </row>
    <row r="45" spans="2:23" x14ac:dyDescent="0.45">
      <c r="B45" s="28">
        <f t="shared" si="3"/>
        <v>2006</v>
      </c>
      <c r="C45" s="28">
        <f t="shared" si="4"/>
        <v>4</v>
      </c>
      <c r="D45" s="28">
        <f t="shared" si="9"/>
        <v>14</v>
      </c>
      <c r="F45" s="28">
        <f t="shared" si="5"/>
        <v>2012</v>
      </c>
      <c r="G45" s="28">
        <f t="shared" si="6"/>
        <v>4</v>
      </c>
      <c r="I45" s="28" t="str">
        <f t="shared" si="0"/>
        <v>2012/04</v>
      </c>
      <c r="J45" s="31">
        <f t="shared" si="1"/>
        <v>38808</v>
      </c>
      <c r="K45" s="33">
        <f>IF(ISERROR(VLOOKUP($J45,'1a_CarteraVigente'!$A$19:$B$5000,K$3,0))=TRUE,"",VLOOKUP($J45,'1a_CarteraVigente'!$A$19:$B$5000,K$3,0))</f>
        <v>975610.7</v>
      </c>
      <c r="L45" s="48">
        <f t="shared" si="7"/>
        <v>40</v>
      </c>
      <c r="M45" s="31">
        <f>VALUE(CONCATENATE(VLOOKUP($G45,Parámetros!$F$4:$G$7,2,0),"/1/",'2_Fix'!$F45))</f>
        <v>41244</v>
      </c>
      <c r="N45" s="33">
        <f t="shared" si="8"/>
        <v>2278808.5</v>
      </c>
      <c r="S45" s="33">
        <f t="shared" si="2"/>
        <v>2307306.4</v>
      </c>
      <c r="W45" s="33">
        <f>IF(ISERROR(VLOOKUP($I45,'1b_PIB'!$A$4:$B$5000,2,0))=TRUE,"",VLOOKUP($I45,'1b_PIB'!$A$4:$B$5000,2,0))</f>
        <v>16376249.785</v>
      </c>
    </row>
    <row r="46" spans="2:23" x14ac:dyDescent="0.45">
      <c r="B46" s="28">
        <f t="shared" si="3"/>
        <v>2006</v>
      </c>
      <c r="C46" s="28">
        <f t="shared" si="4"/>
        <v>5</v>
      </c>
      <c r="D46" s="28">
        <f t="shared" si="9"/>
        <v>14</v>
      </c>
      <c r="F46" s="28">
        <f t="shared" si="5"/>
        <v>2013</v>
      </c>
      <c r="G46" s="28">
        <f t="shared" si="6"/>
        <v>1</v>
      </c>
      <c r="I46" s="28" t="str">
        <f t="shared" si="0"/>
        <v>2013/01</v>
      </c>
      <c r="J46" s="31">
        <f t="shared" si="1"/>
        <v>38838</v>
      </c>
      <c r="K46" s="33">
        <f>IF(ISERROR(VLOOKUP($J46,'1a_CarteraVigente'!$A$19:$B$5000,K$3,0))=TRUE,"",VLOOKUP($J46,'1a_CarteraVigente'!$A$19:$B$5000,K$3,0))</f>
        <v>988992.8</v>
      </c>
      <c r="L46" s="48">
        <f t="shared" si="7"/>
        <v>41</v>
      </c>
      <c r="M46" s="31">
        <f>VALUE(CONCATENATE(VLOOKUP($G46,Parámetros!$F$4:$G$7,2,0),"/1/",'2_Fix'!$F46))</f>
        <v>41334</v>
      </c>
      <c r="N46" s="33">
        <f t="shared" si="8"/>
        <v>2315970.4333333331</v>
      </c>
      <c r="S46" s="33">
        <f t="shared" si="2"/>
        <v>2326059.7000000002</v>
      </c>
      <c r="W46" s="33">
        <f>IF(ISERROR(VLOOKUP($I46,'1b_PIB'!$A$4:$B$5000,2,0))=TRUE,"",VLOOKUP($I46,'1b_PIB'!$A$4:$B$5000,2,0))</f>
        <v>15768219.947000001</v>
      </c>
    </row>
    <row r="47" spans="2:23" x14ac:dyDescent="0.45">
      <c r="B47" s="28">
        <f t="shared" si="3"/>
        <v>2006</v>
      </c>
      <c r="C47" s="28">
        <f t="shared" si="4"/>
        <v>6</v>
      </c>
      <c r="D47" s="28">
        <f t="shared" si="9"/>
        <v>14</v>
      </c>
      <c r="F47" s="28">
        <f t="shared" si="5"/>
        <v>2013</v>
      </c>
      <c r="G47" s="28">
        <f t="shared" si="6"/>
        <v>2</v>
      </c>
      <c r="I47" s="28" t="str">
        <f t="shared" si="0"/>
        <v>2013/02</v>
      </c>
      <c r="J47" s="31">
        <f t="shared" si="1"/>
        <v>38869</v>
      </c>
      <c r="K47" s="33">
        <f>IF(ISERROR(VLOOKUP($J47,'1a_CarteraVigente'!$A$19:$B$5000,K$3,0))=TRUE,"",VLOOKUP($J47,'1a_CarteraVigente'!$A$19:$B$5000,K$3,0))</f>
        <v>1005693.7</v>
      </c>
      <c r="L47" s="48">
        <f t="shared" si="7"/>
        <v>42</v>
      </c>
      <c r="M47" s="31">
        <f>VALUE(CONCATENATE(VLOOKUP($G47,Parámetros!$F$4:$G$7,2,0),"/1/",'2_Fix'!$F47))</f>
        <v>41426</v>
      </c>
      <c r="N47" s="33">
        <f t="shared" si="8"/>
        <v>2361513.4666666668</v>
      </c>
      <c r="S47" s="33">
        <f t="shared" si="2"/>
        <v>2380851.5</v>
      </c>
      <c r="W47" s="33">
        <f>IF(ISERROR(VLOOKUP($I47,'1b_PIB'!$A$4:$B$5000,2,0))=TRUE,"",VLOOKUP($I47,'1b_PIB'!$A$4:$B$5000,2,0))</f>
        <v>16198357.061000001</v>
      </c>
    </row>
    <row r="48" spans="2:23" x14ac:dyDescent="0.45">
      <c r="B48" s="28">
        <f t="shared" si="3"/>
        <v>2006</v>
      </c>
      <c r="C48" s="28">
        <f t="shared" si="4"/>
        <v>7</v>
      </c>
      <c r="D48" s="28">
        <f t="shared" si="9"/>
        <v>15</v>
      </c>
      <c r="F48" s="28">
        <f t="shared" si="5"/>
        <v>2013</v>
      </c>
      <c r="G48" s="28">
        <f t="shared" si="6"/>
        <v>3</v>
      </c>
      <c r="I48" s="28" t="str">
        <f t="shared" si="0"/>
        <v>2013/03</v>
      </c>
      <c r="J48" s="31">
        <f t="shared" si="1"/>
        <v>38899</v>
      </c>
      <c r="K48" s="33">
        <f>IF(ISERROR(VLOOKUP($J48,'1a_CarteraVigente'!$A$19:$B$5000,K$3,0))=TRUE,"",VLOOKUP($J48,'1a_CarteraVigente'!$A$19:$B$5000,K$3,0))</f>
        <v>1018112.4</v>
      </c>
      <c r="L48" s="48">
        <f t="shared" si="7"/>
        <v>43</v>
      </c>
      <c r="M48" s="31">
        <f>VALUE(CONCATENATE(VLOOKUP($G48,Parámetros!$F$4:$G$7,2,0),"/1/",'2_Fix'!$F48))</f>
        <v>41518</v>
      </c>
      <c r="N48" s="33">
        <f t="shared" si="8"/>
        <v>2423025.6999999997</v>
      </c>
      <c r="S48" s="33">
        <f t="shared" si="2"/>
        <v>2439881</v>
      </c>
      <c r="W48" s="33">
        <f>IF(ISERROR(VLOOKUP($I48,'1b_PIB'!$A$4:$B$5000,2,0))=TRUE,"",VLOOKUP($I48,'1b_PIB'!$A$4:$B$5000,2,0))</f>
        <v>16203580.434</v>
      </c>
    </row>
    <row r="49" spans="2:23" x14ac:dyDescent="0.45">
      <c r="B49" s="28">
        <f t="shared" si="3"/>
        <v>2006</v>
      </c>
      <c r="C49" s="28">
        <f t="shared" si="4"/>
        <v>8</v>
      </c>
      <c r="D49" s="28">
        <f t="shared" si="9"/>
        <v>15</v>
      </c>
      <c r="F49" s="28">
        <f t="shared" si="5"/>
        <v>2013</v>
      </c>
      <c r="G49" s="28">
        <f t="shared" si="6"/>
        <v>4</v>
      </c>
      <c r="I49" s="28" t="str">
        <f t="shared" si="0"/>
        <v>2013/04</v>
      </c>
      <c r="J49" s="31">
        <f t="shared" si="1"/>
        <v>38930</v>
      </c>
      <c r="K49" s="33">
        <f>IF(ISERROR(VLOOKUP($J49,'1a_CarteraVigente'!$A$19:$B$5000,K$3,0))=TRUE,"",VLOOKUP($J49,'1a_CarteraVigente'!$A$19:$B$5000,K$3,0))</f>
        <v>1035558.4</v>
      </c>
      <c r="L49" s="48">
        <f t="shared" si="7"/>
        <v>44</v>
      </c>
      <c r="M49" s="31">
        <f>VALUE(CONCATENATE(VLOOKUP($G49,Parámetros!$F$4:$G$7,2,0),"/1/",'2_Fix'!$F49))</f>
        <v>41609</v>
      </c>
      <c r="N49" s="33">
        <f t="shared" si="8"/>
        <v>2499434.5666666669</v>
      </c>
      <c r="S49" s="33">
        <f t="shared" si="2"/>
        <v>2534640.2999999998</v>
      </c>
      <c r="W49" s="33">
        <f>IF(ISERROR(VLOOKUP($I49,'1b_PIB'!$A$4:$B$5000,2,0))=TRUE,"",VLOOKUP($I49,'1b_PIB'!$A$4:$B$5000,2,0))</f>
        <v>16938590.870000001</v>
      </c>
    </row>
    <row r="50" spans="2:23" x14ac:dyDescent="0.45">
      <c r="B50" s="28">
        <f t="shared" si="3"/>
        <v>2006</v>
      </c>
      <c r="C50" s="28">
        <f t="shared" si="4"/>
        <v>9</v>
      </c>
      <c r="D50" s="28">
        <f t="shared" si="9"/>
        <v>15</v>
      </c>
      <c r="F50" s="28">
        <f t="shared" si="5"/>
        <v>2014</v>
      </c>
      <c r="G50" s="28">
        <f t="shared" si="6"/>
        <v>1</v>
      </c>
      <c r="I50" s="28" t="str">
        <f t="shared" si="0"/>
        <v>2014/01</v>
      </c>
      <c r="J50" s="31">
        <f t="shared" si="1"/>
        <v>38961</v>
      </c>
      <c r="K50" s="33">
        <f>IF(ISERROR(VLOOKUP($J50,'1a_CarteraVigente'!$A$19:$B$5000,K$3,0))=TRUE,"",VLOOKUP($J50,'1a_CarteraVigente'!$A$19:$B$5000,K$3,0))</f>
        <v>1068254.6000000001</v>
      </c>
      <c r="L50" s="48">
        <f t="shared" si="7"/>
        <v>45</v>
      </c>
      <c r="M50" s="31">
        <f>VALUE(CONCATENATE(VLOOKUP($G50,Parámetros!$F$4:$G$7,2,0),"/1/",'2_Fix'!$F50))</f>
        <v>41699</v>
      </c>
      <c r="N50" s="33">
        <f t="shared" si="8"/>
        <v>2524462.1</v>
      </c>
      <c r="S50" s="33">
        <f t="shared" si="2"/>
        <v>2531027.2999999998</v>
      </c>
      <c r="W50" s="33">
        <f>IF(ISERROR(VLOOKUP($I50,'1b_PIB'!$A$4:$B$5000,2,0))=TRUE,"",VLOOKUP($I50,'1b_PIB'!$A$4:$B$5000,2,0))</f>
        <v>16770208.298</v>
      </c>
    </row>
    <row r="51" spans="2:23" x14ac:dyDescent="0.45">
      <c r="B51" s="28">
        <f t="shared" si="3"/>
        <v>2006</v>
      </c>
      <c r="C51" s="28">
        <f t="shared" si="4"/>
        <v>10</v>
      </c>
      <c r="D51" s="28">
        <f t="shared" si="9"/>
        <v>16</v>
      </c>
      <c r="F51" s="28">
        <f t="shared" si="5"/>
        <v>2014</v>
      </c>
      <c r="G51" s="28">
        <f t="shared" si="6"/>
        <v>2</v>
      </c>
      <c r="I51" s="28" t="str">
        <f t="shared" si="0"/>
        <v>2014/02</v>
      </c>
      <c r="J51" s="31">
        <f t="shared" si="1"/>
        <v>38991</v>
      </c>
      <c r="K51" s="33">
        <f>IF(ISERROR(VLOOKUP($J51,'1a_CarteraVigente'!$A$19:$B$5000,K$3,0))=TRUE,"",VLOOKUP($J51,'1a_CarteraVigente'!$A$19:$B$5000,K$3,0))</f>
        <v>1097057.1000000001</v>
      </c>
      <c r="L51" s="48">
        <f t="shared" si="7"/>
        <v>46</v>
      </c>
      <c r="M51" s="31">
        <f>VALUE(CONCATENATE(VLOOKUP($G51,Parámetros!$F$4:$G$7,2,0),"/1/",'2_Fix'!$F51))</f>
        <v>41791</v>
      </c>
      <c r="N51" s="33">
        <f t="shared" si="8"/>
        <v>2577878.8333333335</v>
      </c>
      <c r="S51" s="33">
        <f t="shared" si="2"/>
        <v>2597152.6</v>
      </c>
      <c r="W51" s="33">
        <f>IF(ISERROR(VLOOKUP($I51,'1b_PIB'!$A$4:$B$5000,2,0))=TRUE,"",VLOOKUP($I51,'1b_PIB'!$A$4:$B$5000,2,0))</f>
        <v>17427718.945</v>
      </c>
    </row>
    <row r="52" spans="2:23" x14ac:dyDescent="0.45">
      <c r="B52" s="28">
        <f t="shared" si="3"/>
        <v>2006</v>
      </c>
      <c r="C52" s="28">
        <f t="shared" si="4"/>
        <v>11</v>
      </c>
      <c r="D52" s="28">
        <f t="shared" si="9"/>
        <v>16</v>
      </c>
      <c r="F52" s="28">
        <f t="shared" si="5"/>
        <v>2014</v>
      </c>
      <c r="G52" s="28">
        <f t="shared" si="6"/>
        <v>3</v>
      </c>
      <c r="I52" s="28" t="str">
        <f t="shared" si="0"/>
        <v>2014/03</v>
      </c>
      <c r="J52" s="31">
        <f t="shared" si="1"/>
        <v>39022</v>
      </c>
      <c r="K52" s="33">
        <f>IF(ISERROR(VLOOKUP($J52,'1a_CarteraVigente'!$A$19:$B$5000,K$3,0))=TRUE,"",VLOOKUP($J52,'1a_CarteraVigente'!$A$19:$B$5000,K$3,0))</f>
        <v>1128017.8</v>
      </c>
      <c r="L52" s="48">
        <f t="shared" si="7"/>
        <v>47</v>
      </c>
      <c r="M52" s="31">
        <f>VALUE(CONCATENATE(VLOOKUP($G52,Parámetros!$F$4:$G$7,2,0),"/1/",'2_Fix'!$F52))</f>
        <v>41883</v>
      </c>
      <c r="N52" s="33">
        <f t="shared" si="8"/>
        <v>2623061.8000000003</v>
      </c>
      <c r="S52" s="33">
        <f t="shared" si="2"/>
        <v>2637601.5</v>
      </c>
      <c r="W52" s="33">
        <f>IF(ISERROR(VLOOKUP($I52,'1b_PIB'!$A$4:$B$5000,2,0))=TRUE,"",VLOOKUP($I52,'1b_PIB'!$A$4:$B$5000,2,0))</f>
        <v>17460952.999000002</v>
      </c>
    </row>
    <row r="53" spans="2:23" x14ac:dyDescent="0.45">
      <c r="B53" s="28">
        <f t="shared" si="3"/>
        <v>2006</v>
      </c>
      <c r="C53" s="28">
        <f t="shared" si="4"/>
        <v>12</v>
      </c>
      <c r="D53" s="28">
        <f t="shared" si="9"/>
        <v>16</v>
      </c>
      <c r="F53" s="28">
        <f t="shared" si="5"/>
        <v>2014</v>
      </c>
      <c r="G53" s="28">
        <f t="shared" si="6"/>
        <v>4</v>
      </c>
      <c r="I53" s="28" t="str">
        <f t="shared" si="0"/>
        <v>2014/04</v>
      </c>
      <c r="J53" s="31">
        <f t="shared" si="1"/>
        <v>39052</v>
      </c>
      <c r="K53" s="33">
        <f>IF(ISERROR(VLOOKUP($J53,'1a_CarteraVigente'!$A$19:$B$5000,K$3,0))=TRUE,"",VLOOKUP($J53,'1a_CarteraVigente'!$A$19:$B$5000,K$3,0))</f>
        <v>1163026.7</v>
      </c>
      <c r="L53" s="48">
        <f t="shared" si="7"/>
        <v>48</v>
      </c>
      <c r="M53" s="31">
        <f>VALUE(CONCATENATE(VLOOKUP($G53,Parámetros!$F$4:$G$7,2,0),"/1/",'2_Fix'!$F53))</f>
        <v>41974</v>
      </c>
      <c r="N53" s="33">
        <f t="shared" si="8"/>
        <v>2705157.1666666665</v>
      </c>
      <c r="S53" s="33">
        <f t="shared" si="2"/>
        <v>2740556.3</v>
      </c>
      <c r="W53" s="33">
        <f>IF(ISERROR(VLOOKUP($I53,'1b_PIB'!$A$4:$B$5000,2,0))=TRUE,"",VLOOKUP($I53,'1b_PIB'!$A$4:$B$5000,2,0))</f>
        <v>18278342.186000001</v>
      </c>
    </row>
    <row r="54" spans="2:23" x14ac:dyDescent="0.45">
      <c r="B54" s="28">
        <f t="shared" si="3"/>
        <v>2007</v>
      </c>
      <c r="C54" s="28">
        <f t="shared" si="4"/>
        <v>1</v>
      </c>
      <c r="D54" s="28">
        <f t="shared" si="9"/>
        <v>17</v>
      </c>
      <c r="F54" s="28">
        <f t="shared" si="5"/>
        <v>2015</v>
      </c>
      <c r="G54" s="28">
        <f t="shared" si="6"/>
        <v>1</v>
      </c>
      <c r="I54" s="28" t="str">
        <f t="shared" si="0"/>
        <v>2015/01</v>
      </c>
      <c r="J54" s="31">
        <f t="shared" si="1"/>
        <v>39083</v>
      </c>
      <c r="K54" s="33">
        <f>IF(ISERROR(VLOOKUP($J54,'1a_CarteraVigente'!$A$19:$B$5000,K$3,0))=TRUE,"",VLOOKUP($J54,'1a_CarteraVigente'!$A$19:$B$5000,K$3,0))</f>
        <v>1157647.3</v>
      </c>
      <c r="L54" s="48">
        <f t="shared" si="7"/>
        <v>49</v>
      </c>
      <c r="M54" s="31">
        <f>VALUE(CONCATENATE(VLOOKUP($G54,Parámetros!$F$4:$G$7,2,0),"/1/",'2_Fix'!$F54))</f>
        <v>42064</v>
      </c>
      <c r="N54" s="33">
        <f t="shared" si="8"/>
        <v>2764010.8666666667</v>
      </c>
      <c r="S54" s="33">
        <f t="shared" si="2"/>
        <v>2789982</v>
      </c>
      <c r="W54" s="33">
        <f>IF(ISERROR(VLOOKUP($I54,'1b_PIB'!$A$4:$B$5000,2,0))=TRUE,"",VLOOKUP($I54,'1b_PIB'!$A$4:$B$5000,2,0))</f>
        <v>17779839.989</v>
      </c>
    </row>
    <row r="55" spans="2:23" x14ac:dyDescent="0.45">
      <c r="B55" s="28">
        <f t="shared" si="3"/>
        <v>2007</v>
      </c>
      <c r="C55" s="28">
        <f t="shared" si="4"/>
        <v>2</v>
      </c>
      <c r="D55" s="28">
        <f t="shared" si="9"/>
        <v>17</v>
      </c>
      <c r="F55" s="28">
        <f t="shared" si="5"/>
        <v>2015</v>
      </c>
      <c r="G55" s="28">
        <f t="shared" si="6"/>
        <v>2</v>
      </c>
      <c r="I55" s="28" t="str">
        <f t="shared" si="0"/>
        <v>2015/02</v>
      </c>
      <c r="J55" s="31">
        <f t="shared" si="1"/>
        <v>39114</v>
      </c>
      <c r="K55" s="33">
        <f>IF(ISERROR(VLOOKUP($J55,'1a_CarteraVigente'!$A$19:$B$5000,K$3,0))=TRUE,"",VLOOKUP($J55,'1a_CarteraVigente'!$A$19:$B$5000,K$3,0))</f>
        <v>1191674.6000000001</v>
      </c>
      <c r="L55" s="48">
        <f t="shared" si="7"/>
        <v>50</v>
      </c>
      <c r="M55" s="31">
        <f>VALUE(CONCATENATE(VLOOKUP($G55,Parámetros!$F$4:$G$7,2,0),"/1/",'2_Fix'!$F55))</f>
        <v>42156</v>
      </c>
      <c r="N55" s="33">
        <f t="shared" si="8"/>
        <v>2852074.4</v>
      </c>
      <c r="S55" s="33">
        <f t="shared" si="2"/>
        <v>2866364.3</v>
      </c>
      <c r="W55" s="33">
        <f>IF(ISERROR(VLOOKUP($I55,'1b_PIB'!$A$4:$B$5000,2,0))=TRUE,"",VLOOKUP($I55,'1b_PIB'!$A$4:$B$5000,2,0))</f>
        <v>18501748.405000001</v>
      </c>
    </row>
    <row r="56" spans="2:23" x14ac:dyDescent="0.45">
      <c r="B56" s="28">
        <f t="shared" si="3"/>
        <v>2007</v>
      </c>
      <c r="C56" s="28">
        <f t="shared" si="4"/>
        <v>3</v>
      </c>
      <c r="D56" s="28">
        <f t="shared" si="9"/>
        <v>17</v>
      </c>
      <c r="F56" s="28">
        <f t="shared" si="5"/>
        <v>2015</v>
      </c>
      <c r="G56" s="28">
        <f t="shared" si="6"/>
        <v>3</v>
      </c>
      <c r="I56" s="28" t="str">
        <f t="shared" si="0"/>
        <v>2015/03</v>
      </c>
      <c r="J56" s="31">
        <f t="shared" si="1"/>
        <v>39142</v>
      </c>
      <c r="K56" s="33">
        <f>IF(ISERROR(VLOOKUP($J56,'1a_CarteraVigente'!$A$19:$B$5000,K$3,0))=TRUE,"",VLOOKUP($J56,'1a_CarteraVigente'!$A$19:$B$5000,K$3,0))</f>
        <v>1218345.3</v>
      </c>
      <c r="L56" s="48">
        <f t="shared" si="7"/>
        <v>51</v>
      </c>
      <c r="M56" s="31">
        <f>VALUE(CONCATENATE(VLOOKUP($G56,Parámetros!$F$4:$G$7,2,0),"/1/",'2_Fix'!$F56))</f>
        <v>42248</v>
      </c>
      <c r="N56" s="33">
        <f t="shared" si="8"/>
        <v>2947465.4333333336</v>
      </c>
      <c r="S56" s="33">
        <f t="shared" si="2"/>
        <v>3002677.9</v>
      </c>
      <c r="W56" s="33">
        <f>IF(ISERROR(VLOOKUP($I56,'1b_PIB'!$A$4:$B$5000,2,0))=TRUE,"",VLOOKUP($I56,'1b_PIB'!$A$4:$B$5000,2,0))</f>
        <v>18690045.006999999</v>
      </c>
    </row>
    <row r="57" spans="2:23" x14ac:dyDescent="0.45">
      <c r="B57" s="28">
        <f t="shared" si="3"/>
        <v>2007</v>
      </c>
      <c r="C57" s="28">
        <f t="shared" si="4"/>
        <v>4</v>
      </c>
      <c r="D57" s="28">
        <f t="shared" si="9"/>
        <v>18</v>
      </c>
      <c r="F57" s="28">
        <f t="shared" si="5"/>
        <v>2015</v>
      </c>
      <c r="G57" s="28">
        <f t="shared" si="6"/>
        <v>4</v>
      </c>
      <c r="I57" s="28" t="str">
        <f t="shared" si="0"/>
        <v>2015/04</v>
      </c>
      <c r="J57" s="31">
        <f t="shared" si="1"/>
        <v>39173</v>
      </c>
      <c r="K57" s="33">
        <f>IF(ISERROR(VLOOKUP($J57,'1a_CarteraVigente'!$A$19:$B$5000,K$3,0))=TRUE,"",VLOOKUP($J57,'1a_CarteraVigente'!$A$19:$B$5000,K$3,0))</f>
        <v>1241543</v>
      </c>
      <c r="L57" s="48">
        <f t="shared" si="7"/>
        <v>52</v>
      </c>
      <c r="M57" s="31">
        <f>VALUE(CONCATENATE(VLOOKUP($G57,Parámetros!$F$4:$G$7,2,0),"/1/",'2_Fix'!$F57))</f>
        <v>42339</v>
      </c>
      <c r="N57" s="33">
        <f t="shared" si="8"/>
        <v>3084691.6999999997</v>
      </c>
      <c r="S57" s="33">
        <f t="shared" si="2"/>
        <v>3141392.1</v>
      </c>
      <c r="W57" s="33">
        <f>IF(ISERROR(VLOOKUP($I57,'1b_PIB'!$A$4:$B$5000,2,0))=TRUE,"",VLOOKUP($I57,'1b_PIB'!$A$4:$B$5000,2,0))</f>
        <v>19316804.259</v>
      </c>
    </row>
    <row r="58" spans="2:23" x14ac:dyDescent="0.45">
      <c r="B58" s="28">
        <f t="shared" si="3"/>
        <v>2007</v>
      </c>
      <c r="C58" s="28">
        <f t="shared" si="4"/>
        <v>5</v>
      </c>
      <c r="D58" s="28">
        <f t="shared" si="9"/>
        <v>18</v>
      </c>
      <c r="F58" s="28">
        <f t="shared" si="5"/>
        <v>2016</v>
      </c>
      <c r="G58" s="28">
        <f t="shared" si="6"/>
        <v>1</v>
      </c>
      <c r="I58" s="28" t="str">
        <f t="shared" si="0"/>
        <v>2016/01</v>
      </c>
      <c r="J58" s="31">
        <f t="shared" si="1"/>
        <v>39203</v>
      </c>
      <c r="K58" s="33">
        <f>IF(ISERROR(VLOOKUP($J58,'1a_CarteraVigente'!$A$19:$B$5000,K$3,0))=TRUE,"",VLOOKUP($J58,'1a_CarteraVigente'!$A$19:$B$5000,K$3,0))</f>
        <v>1263080.2</v>
      </c>
      <c r="L58" s="48">
        <f t="shared" si="7"/>
        <v>53</v>
      </c>
      <c r="M58" s="31">
        <f>VALUE(CONCATENATE(VLOOKUP($G58,Parámetros!$F$4:$G$7,2,0),"/1/",'2_Fix'!$F58))</f>
        <v>42430</v>
      </c>
      <c r="N58" s="33">
        <f t="shared" si="8"/>
        <v>3201682.1</v>
      </c>
      <c r="S58" s="33">
        <f t="shared" si="2"/>
        <v>3191988.4</v>
      </c>
      <c r="W58" s="33">
        <f>IF(ISERROR(VLOOKUP($I58,'1b_PIB'!$A$4:$B$5000,2,0))=TRUE,"",VLOOKUP($I58,'1b_PIB'!$A$4:$B$5000,2,0))</f>
        <v>18972753.864999998</v>
      </c>
    </row>
    <row r="59" spans="2:23" x14ac:dyDescent="0.45">
      <c r="B59" s="28">
        <f t="shared" si="3"/>
        <v>2007</v>
      </c>
      <c r="C59" s="28">
        <f t="shared" si="4"/>
        <v>6</v>
      </c>
      <c r="D59" s="28">
        <f t="shared" si="9"/>
        <v>18</v>
      </c>
      <c r="F59" s="28">
        <f t="shared" si="5"/>
        <v>2016</v>
      </c>
      <c r="G59" s="28">
        <f t="shared" si="6"/>
        <v>2</v>
      </c>
      <c r="I59" s="28" t="str">
        <f t="shared" si="0"/>
        <v>2016/02</v>
      </c>
      <c r="J59" s="31">
        <f t="shared" si="1"/>
        <v>39234</v>
      </c>
      <c r="K59" s="33">
        <f>IF(ISERROR(VLOOKUP($J59,'1a_CarteraVigente'!$A$19:$B$5000,K$3,0))=TRUE,"",VLOOKUP($J59,'1a_CarteraVigente'!$A$19:$B$5000,K$3,0))</f>
        <v>1302527.8</v>
      </c>
      <c r="L59" s="48">
        <f t="shared" si="7"/>
        <v>54</v>
      </c>
      <c r="M59" s="31">
        <f>VALUE(CONCATENATE(VLOOKUP($G59,Parámetros!$F$4:$G$7,2,0),"/1/",'2_Fix'!$F59))</f>
        <v>42522</v>
      </c>
      <c r="N59" s="33">
        <f t="shared" si="8"/>
        <v>3273369.2666666671</v>
      </c>
      <c r="S59" s="33">
        <f t="shared" si="2"/>
        <v>3329950.4</v>
      </c>
      <c r="W59" s="33">
        <f>IF(ISERROR(VLOOKUP($I59,'1b_PIB'!$A$4:$B$5000,2,0))=TRUE,"",VLOOKUP($I59,'1b_PIB'!$A$4:$B$5000,2,0))</f>
        <v>19984656.627999999</v>
      </c>
    </row>
    <row r="60" spans="2:23" x14ac:dyDescent="0.45">
      <c r="B60" s="28">
        <f t="shared" si="3"/>
        <v>2007</v>
      </c>
      <c r="C60" s="28">
        <f t="shared" si="4"/>
        <v>7</v>
      </c>
      <c r="D60" s="28">
        <f t="shared" si="9"/>
        <v>19</v>
      </c>
      <c r="F60" s="28">
        <f t="shared" si="5"/>
        <v>2016</v>
      </c>
      <c r="G60" s="28">
        <f t="shared" si="6"/>
        <v>3</v>
      </c>
      <c r="I60" s="28" t="str">
        <f t="shared" si="0"/>
        <v>2016/03</v>
      </c>
      <c r="J60" s="31">
        <f t="shared" si="1"/>
        <v>39264</v>
      </c>
      <c r="K60" s="33">
        <f>IF(ISERROR(VLOOKUP($J60,'1a_CarteraVigente'!$A$19:$B$5000,K$3,0))=TRUE,"",VLOOKUP($J60,'1a_CarteraVigente'!$A$19:$B$5000,K$3,0))</f>
        <v>1317519.3</v>
      </c>
      <c r="L60" s="48">
        <f t="shared" si="7"/>
        <v>55</v>
      </c>
      <c r="M60" s="31">
        <f>VALUE(CONCATENATE(VLOOKUP($G60,Parámetros!$F$4:$G$7,2,0),"/1/",'2_Fix'!$F60))</f>
        <v>42614</v>
      </c>
      <c r="N60" s="33">
        <f t="shared" si="8"/>
        <v>3426519.8333333335</v>
      </c>
      <c r="S60" s="33">
        <f t="shared" si="2"/>
        <v>3471008.8</v>
      </c>
      <c r="W60" s="33">
        <f>IF(ISERROR(VLOOKUP($I60,'1b_PIB'!$A$4:$B$5000,2,0))=TRUE,"",VLOOKUP($I60,'1b_PIB'!$A$4:$B$5000,2,0))</f>
        <v>20162872.829</v>
      </c>
    </row>
    <row r="61" spans="2:23" x14ac:dyDescent="0.45">
      <c r="B61" s="28">
        <f t="shared" si="3"/>
        <v>2007</v>
      </c>
      <c r="C61" s="28">
        <f t="shared" si="4"/>
        <v>8</v>
      </c>
      <c r="D61" s="28">
        <f t="shared" si="9"/>
        <v>19</v>
      </c>
      <c r="F61" s="28">
        <f t="shared" si="5"/>
        <v>2016</v>
      </c>
      <c r="G61" s="28">
        <f t="shared" si="6"/>
        <v>4</v>
      </c>
      <c r="I61" s="28" t="str">
        <f t="shared" si="0"/>
        <v>2016/04</v>
      </c>
      <c r="J61" s="31">
        <f t="shared" si="1"/>
        <v>39295</v>
      </c>
      <c r="K61" s="33">
        <f>IF(ISERROR(VLOOKUP($J61,'1a_CarteraVigente'!$A$19:$B$5000,K$3,0))=TRUE,"",VLOOKUP($J61,'1a_CarteraVigente'!$A$19:$B$5000,K$3,0))</f>
        <v>1368610.5</v>
      </c>
      <c r="L61" s="48">
        <f t="shared" si="7"/>
        <v>56</v>
      </c>
      <c r="M61" s="31">
        <f>VALUE(CONCATENATE(VLOOKUP($G61,Parámetros!$F$4:$G$7,2,0),"/1/",'2_Fix'!$F61))</f>
        <v>42705</v>
      </c>
      <c r="N61" s="33">
        <f t="shared" si="8"/>
        <v>3572177.3666666667</v>
      </c>
      <c r="S61" s="33">
        <f t="shared" si="2"/>
        <v>3612212.9</v>
      </c>
      <c r="W61" s="33">
        <f>IF(ISERROR(VLOOKUP($I61,'1b_PIB'!$A$4:$B$5000,2,0))=TRUE,"",VLOOKUP($I61,'1b_PIB'!$A$4:$B$5000,2,0))</f>
        <v>21395946.160999998</v>
      </c>
    </row>
    <row r="62" spans="2:23" x14ac:dyDescent="0.45">
      <c r="B62" s="28">
        <f t="shared" si="3"/>
        <v>2007</v>
      </c>
      <c r="C62" s="28">
        <f t="shared" si="4"/>
        <v>9</v>
      </c>
      <c r="D62" s="28">
        <f t="shared" si="9"/>
        <v>19</v>
      </c>
      <c r="F62" s="28">
        <f t="shared" si="5"/>
        <v>2017</v>
      </c>
      <c r="G62" s="28">
        <f t="shared" si="6"/>
        <v>1</v>
      </c>
      <c r="I62" s="28" t="str">
        <f t="shared" si="0"/>
        <v>2017/01</v>
      </c>
      <c r="J62" s="31">
        <f t="shared" si="1"/>
        <v>39326</v>
      </c>
      <c r="K62" s="33">
        <f>IF(ISERROR(VLOOKUP($J62,'1a_CarteraVigente'!$A$19:$B$5000,K$3,0))=TRUE,"",VLOOKUP($J62,'1a_CarteraVigente'!$A$19:$B$5000,K$3,0))</f>
        <v>1403156</v>
      </c>
      <c r="L62" s="48">
        <f t="shared" si="7"/>
        <v>57</v>
      </c>
      <c r="M62" s="31">
        <f>VALUE(CONCATENATE(VLOOKUP($G62,Parámetros!$F$4:$G$7,2,0),"/1/",'2_Fix'!$F62))</f>
        <v>42795</v>
      </c>
      <c r="N62" s="33">
        <f t="shared" si="8"/>
        <v>3633352.2333333329</v>
      </c>
      <c r="S62" s="33">
        <f t="shared" si="2"/>
        <v>3670570.5</v>
      </c>
      <c r="W62" s="33">
        <f>IF(ISERROR(VLOOKUP($I62,'1b_PIB'!$A$4:$B$5000,2,0))=TRUE,"",VLOOKUP($I62,'1b_PIB'!$A$4:$B$5000,2,0))</f>
        <v>21324976.881000001</v>
      </c>
    </row>
    <row r="63" spans="2:23" x14ac:dyDescent="0.45">
      <c r="B63" s="28">
        <f t="shared" si="3"/>
        <v>2007</v>
      </c>
      <c r="C63" s="28">
        <f t="shared" si="4"/>
        <v>10</v>
      </c>
      <c r="D63" s="28">
        <f t="shared" si="9"/>
        <v>20</v>
      </c>
      <c r="F63" s="28">
        <f t="shared" si="5"/>
        <v>2017</v>
      </c>
      <c r="G63" s="28">
        <f t="shared" si="6"/>
        <v>2</v>
      </c>
      <c r="I63" s="28" t="str">
        <f t="shared" si="0"/>
        <v>2017/02</v>
      </c>
      <c r="J63" s="31">
        <f t="shared" si="1"/>
        <v>39356</v>
      </c>
      <c r="K63" s="33">
        <f>IF(ISERROR(VLOOKUP($J63,'1a_CarteraVigente'!$A$19:$B$5000,K$3,0))=TRUE,"",VLOOKUP($J63,'1a_CarteraVigente'!$A$19:$B$5000,K$3,0))</f>
        <v>1439806.8</v>
      </c>
      <c r="L63" s="48">
        <f t="shared" si="7"/>
        <v>58</v>
      </c>
      <c r="M63" s="31">
        <f>VALUE(CONCATENATE(VLOOKUP($G63,Parámetros!$F$4:$G$7,2,0),"/1/",'2_Fix'!$F63))</f>
        <v>42887</v>
      </c>
      <c r="N63" s="33">
        <f t="shared" si="8"/>
        <v>3752800</v>
      </c>
      <c r="S63" s="33">
        <f t="shared" si="2"/>
        <v>3787249.4</v>
      </c>
      <c r="W63" s="33">
        <f>IF(ISERROR(VLOOKUP($I63,'1b_PIB'!$A$4:$B$5000,2,0))=TRUE,"",VLOOKUP($I63,'1b_PIB'!$A$4:$B$5000,2,0))</f>
        <v>21810373.230999999</v>
      </c>
    </row>
    <row r="64" spans="2:23" x14ac:dyDescent="0.45">
      <c r="B64" s="28">
        <f t="shared" si="3"/>
        <v>2007</v>
      </c>
      <c r="C64" s="28">
        <f t="shared" si="4"/>
        <v>11</v>
      </c>
      <c r="D64" s="28">
        <f t="shared" si="9"/>
        <v>20</v>
      </c>
      <c r="F64" s="28">
        <f t="shared" si="5"/>
        <v>2017</v>
      </c>
      <c r="G64" s="28">
        <f t="shared" si="6"/>
        <v>3</v>
      </c>
      <c r="I64" s="28" t="str">
        <f t="shared" si="0"/>
        <v>2017/03</v>
      </c>
      <c r="J64" s="31">
        <f t="shared" si="1"/>
        <v>39387</v>
      </c>
      <c r="K64" s="33">
        <f>IF(ISERROR(VLOOKUP($J64,'1a_CarteraVigente'!$A$19:$B$5000,K$3,0))=TRUE,"",VLOOKUP($J64,'1a_CarteraVigente'!$A$19:$B$5000,K$3,0))</f>
        <v>1470158.6</v>
      </c>
      <c r="L64" s="48">
        <f t="shared" si="7"/>
        <v>59</v>
      </c>
      <c r="M64" s="31">
        <f>VALUE(CONCATENATE(VLOOKUP($G64,Parámetros!$F$4:$G$7,2,0),"/1/",'2_Fix'!$F64))</f>
        <v>42979</v>
      </c>
      <c r="N64" s="33">
        <f t="shared" si="8"/>
        <v>3861095.9333333336</v>
      </c>
      <c r="S64" s="33">
        <f t="shared" si="2"/>
        <v>3893051.1</v>
      </c>
      <c r="W64" s="33">
        <f>IF(ISERROR(VLOOKUP($I64,'1b_PIB'!$A$4:$B$5000,2,0))=TRUE,"",VLOOKUP($I64,'1b_PIB'!$A$4:$B$5000,2,0))</f>
        <v>21725326.473999999</v>
      </c>
    </row>
    <row r="65" spans="2:23" x14ac:dyDescent="0.45">
      <c r="B65" s="28">
        <f t="shared" si="3"/>
        <v>2007</v>
      </c>
      <c r="C65" s="28">
        <f t="shared" si="4"/>
        <v>12</v>
      </c>
      <c r="D65" s="28">
        <f t="shared" si="9"/>
        <v>20</v>
      </c>
      <c r="F65" s="28">
        <f t="shared" si="5"/>
        <v>2017</v>
      </c>
      <c r="G65" s="28">
        <f t="shared" si="6"/>
        <v>4</v>
      </c>
      <c r="I65" s="28" t="str">
        <f t="shared" si="0"/>
        <v>2017/04</v>
      </c>
      <c r="J65" s="31">
        <f t="shared" si="1"/>
        <v>39417</v>
      </c>
      <c r="K65" s="33">
        <f>IF(ISERROR(VLOOKUP($J65,'1a_CarteraVigente'!$A$19:$B$5000,K$3,0))=TRUE,"",VLOOKUP($J65,'1a_CarteraVigente'!$A$19:$B$5000,K$3,0))</f>
        <v>1485885.4</v>
      </c>
      <c r="L65" s="48">
        <f t="shared" si="7"/>
        <v>60</v>
      </c>
      <c r="M65" s="31">
        <f>VALUE(CONCATENATE(VLOOKUP($G65,Parámetros!$F$4:$G$7,2,0),"/1/",'2_Fix'!$F65))</f>
        <v>43070</v>
      </c>
      <c r="N65" s="33">
        <f t="shared" si="8"/>
        <v>3988961.6999999997</v>
      </c>
      <c r="S65" s="33">
        <f t="shared" si="2"/>
        <v>4048514.3</v>
      </c>
      <c r="W65" s="33">
        <f>IF(ISERROR(VLOOKUP($I65,'1b_PIB'!$A$4:$B$5000,2,0))=TRUE,"",VLOOKUP($I65,'1b_PIB'!$A$4:$B$5000,2,0))</f>
        <v>22875993.701000001</v>
      </c>
    </row>
    <row r="66" spans="2:23" x14ac:dyDescent="0.45">
      <c r="B66" s="28">
        <f t="shared" si="3"/>
        <v>2008</v>
      </c>
      <c r="C66" s="28">
        <f t="shared" si="4"/>
        <v>1</v>
      </c>
      <c r="D66" s="28">
        <f t="shared" si="9"/>
        <v>21</v>
      </c>
      <c r="F66" s="28">
        <f t="shared" si="5"/>
        <v>2018</v>
      </c>
      <c r="G66" s="28">
        <f t="shared" si="6"/>
        <v>1</v>
      </c>
      <c r="I66" s="28" t="str">
        <f t="shared" si="0"/>
        <v>2018/01</v>
      </c>
      <c r="J66" s="31">
        <f t="shared" si="1"/>
        <v>39448</v>
      </c>
      <c r="K66" s="33">
        <f>IF(ISERROR(VLOOKUP($J66,'1a_CarteraVigente'!$A$19:$B$5000,K$3,0))=TRUE,"",VLOOKUP($J66,'1a_CarteraVigente'!$A$19:$B$5000,K$3,0))</f>
        <v>1503633.9</v>
      </c>
      <c r="L66" s="48">
        <f t="shared" si="7"/>
        <v>61</v>
      </c>
      <c r="M66" s="31">
        <f>VALUE(CONCATENATE(VLOOKUP($G66,Parámetros!$F$4:$G$7,2,0),"/1/",'2_Fix'!$F66))</f>
        <v>43160</v>
      </c>
      <c r="N66" s="33">
        <f t="shared" si="8"/>
        <v>4056325</v>
      </c>
      <c r="S66" s="33">
        <f t="shared" si="2"/>
        <v>4076686.5</v>
      </c>
      <c r="W66" s="33">
        <f>IF(ISERROR(VLOOKUP($I66,'1b_PIB'!$A$4:$B$5000,2,0))=TRUE,"",VLOOKUP($I66,'1b_PIB'!$A$4:$B$5000,2,0))</f>
        <v>22667668.783</v>
      </c>
    </row>
    <row r="67" spans="2:23" x14ac:dyDescent="0.45">
      <c r="B67" s="28">
        <f t="shared" si="3"/>
        <v>2008</v>
      </c>
      <c r="C67" s="28">
        <f t="shared" si="4"/>
        <v>2</v>
      </c>
      <c r="D67" s="28">
        <f t="shared" si="9"/>
        <v>21</v>
      </c>
      <c r="F67" s="28">
        <f t="shared" si="5"/>
        <v>2018</v>
      </c>
      <c r="G67" s="28">
        <f t="shared" si="6"/>
        <v>2</v>
      </c>
      <c r="I67" s="28" t="str">
        <f t="shared" si="0"/>
        <v>2018/02</v>
      </c>
      <c r="J67" s="31">
        <f t="shared" si="1"/>
        <v>39479</v>
      </c>
      <c r="K67" s="33">
        <f>IF(ISERROR(VLOOKUP($J67,'1a_CarteraVigente'!$A$19:$B$5000,K$3,0))=TRUE,"",VLOOKUP($J67,'1a_CarteraVigente'!$A$19:$B$5000,K$3,0))</f>
        <v>1522836.7</v>
      </c>
      <c r="L67" s="48">
        <f t="shared" si="7"/>
        <v>62</v>
      </c>
      <c r="M67" s="31">
        <f>VALUE(CONCATENATE(VLOOKUP($G67,Parámetros!$F$4:$G$7,2,0),"/1/",'2_Fix'!$F67))</f>
        <v>43252</v>
      </c>
      <c r="N67" s="33">
        <f t="shared" si="8"/>
        <v>4205990.8999999994</v>
      </c>
      <c r="S67" s="33">
        <f t="shared" si="2"/>
        <v>4273337.5</v>
      </c>
      <c r="W67" s="33">
        <f>IF(ISERROR(VLOOKUP($I67,'1b_PIB'!$A$4:$B$5000,2,0))=TRUE,"",VLOOKUP($I67,'1b_PIB'!$A$4:$B$5000,2,0))</f>
        <v>23643973.513999999</v>
      </c>
    </row>
    <row r="68" spans="2:23" x14ac:dyDescent="0.45">
      <c r="B68" s="28">
        <f t="shared" si="3"/>
        <v>2008</v>
      </c>
      <c r="C68" s="28">
        <f t="shared" si="4"/>
        <v>3</v>
      </c>
      <c r="D68" s="28">
        <f t="shared" si="9"/>
        <v>21</v>
      </c>
      <c r="F68" s="28">
        <f t="shared" si="5"/>
        <v>2018</v>
      </c>
      <c r="G68" s="28">
        <f t="shared" si="6"/>
        <v>3</v>
      </c>
      <c r="I68" s="28" t="str">
        <f t="shared" si="0"/>
        <v>2018/03</v>
      </c>
      <c r="J68" s="31">
        <f t="shared" si="1"/>
        <v>39508</v>
      </c>
      <c r="K68" s="33">
        <f>IF(ISERROR(VLOOKUP($J68,'1a_CarteraVigente'!$A$19:$B$5000,K$3,0))=TRUE,"",VLOOKUP($J68,'1a_CarteraVigente'!$A$19:$B$5000,K$3,0))</f>
        <v>1535887.4</v>
      </c>
      <c r="L68" s="48">
        <f t="shared" si="7"/>
        <v>63</v>
      </c>
      <c r="M68" s="31">
        <f>VALUE(CONCATENATE(VLOOKUP($G68,Parámetros!$F$4:$G$7,2,0),"/1/",'2_Fix'!$F68))</f>
        <v>43344</v>
      </c>
      <c r="N68" s="33">
        <f t="shared" si="8"/>
        <v>4296061.4333333336</v>
      </c>
      <c r="S68" s="33">
        <f t="shared" si="2"/>
        <v>4328993.7</v>
      </c>
      <c r="W68" s="33">
        <f>IF(ISERROR(VLOOKUP($I68,'1b_PIB'!$A$4:$B$5000,2,0))=TRUE,"",VLOOKUP($I68,'1b_PIB'!$A$4:$B$5000,2,0))</f>
        <v>23390677.647</v>
      </c>
    </row>
    <row r="69" spans="2:23" x14ac:dyDescent="0.45">
      <c r="B69" s="28">
        <f t="shared" si="3"/>
        <v>2008</v>
      </c>
      <c r="C69" s="28">
        <f t="shared" si="4"/>
        <v>4</v>
      </c>
      <c r="D69" s="28">
        <f t="shared" si="9"/>
        <v>22</v>
      </c>
      <c r="F69" s="28">
        <f t="shared" si="5"/>
        <v>2018</v>
      </c>
      <c r="G69" s="28">
        <f t="shared" si="6"/>
        <v>4</v>
      </c>
      <c r="I69" s="28" t="str">
        <f t="shared" si="0"/>
        <v>2018/04</v>
      </c>
      <c r="J69" s="31">
        <f t="shared" si="1"/>
        <v>39539</v>
      </c>
      <c r="K69" s="33">
        <f>IF(ISERROR(VLOOKUP($J69,'1a_CarteraVigente'!$A$19:$B$5000,K$3,0))=TRUE,"",VLOOKUP($J69,'1a_CarteraVigente'!$A$19:$B$5000,K$3,0))</f>
        <v>1554253.8</v>
      </c>
      <c r="L69" s="48">
        <f t="shared" si="7"/>
        <v>64</v>
      </c>
      <c r="M69" s="31">
        <f>VALUE(CONCATENATE(VLOOKUP($G69,Parámetros!$F$4:$G$7,2,0),"/1/",'2_Fix'!$F69))</f>
        <v>43435</v>
      </c>
      <c r="N69" s="33">
        <f t="shared" si="8"/>
        <v>4433342.4333333336</v>
      </c>
      <c r="S69" s="33">
        <f t="shared" si="2"/>
        <v>4453621.8</v>
      </c>
      <c r="W69" s="33">
        <f>IF(ISERROR(VLOOKUP($I69,'1b_PIB'!$A$4:$B$5000,2,0))=TRUE,"",VLOOKUP($I69,'1b_PIB'!$A$4:$B$5000,2,0))</f>
        <v>24390668.664999999</v>
      </c>
    </row>
    <row r="70" spans="2:23" x14ac:dyDescent="0.45">
      <c r="B70" s="28">
        <f t="shared" si="3"/>
        <v>2008</v>
      </c>
      <c r="C70" s="28">
        <f t="shared" si="4"/>
        <v>5</v>
      </c>
      <c r="D70" s="28">
        <f t="shared" si="9"/>
        <v>22</v>
      </c>
      <c r="F70" s="28">
        <f t="shared" si="5"/>
        <v>2019</v>
      </c>
      <c r="G70" s="28">
        <f t="shared" si="6"/>
        <v>1</v>
      </c>
      <c r="I70" s="28" t="str">
        <f t="shared" si="0"/>
        <v>2019/01</v>
      </c>
      <c r="J70" s="31">
        <f t="shared" si="1"/>
        <v>39569</v>
      </c>
      <c r="K70" s="33">
        <f>IF(ISERROR(VLOOKUP($J70,'1a_CarteraVigente'!$A$19:$B$5000,K$3,0))=TRUE,"",VLOOKUP($J70,'1a_CarteraVigente'!$A$19:$B$5000,K$3,0))</f>
        <v>1566885.3</v>
      </c>
      <c r="L70" s="48">
        <f t="shared" si="7"/>
        <v>65</v>
      </c>
      <c r="M70" s="31">
        <f>VALUE(CONCATENATE(VLOOKUP($G70,Parámetros!$F$4:$G$7,2,0),"/1/",'2_Fix'!$F70))</f>
        <v>43525</v>
      </c>
      <c r="N70" s="33">
        <f t="shared" si="8"/>
        <v>4483108.166666667</v>
      </c>
      <c r="S70" s="33">
        <f t="shared" si="2"/>
        <v>4535136.0999999996</v>
      </c>
      <c r="W70" s="33">
        <f>IF(ISERROR(VLOOKUP($I70,'1b_PIB'!$A$4:$B$5000,2,0))=TRUE,"",VLOOKUP($I70,'1b_PIB'!$A$4:$B$5000,2,0))</f>
        <v>24092492.699999999</v>
      </c>
    </row>
    <row r="71" spans="2:23" x14ac:dyDescent="0.45">
      <c r="B71" s="28">
        <f t="shared" si="3"/>
        <v>2008</v>
      </c>
      <c r="C71" s="28">
        <f t="shared" si="4"/>
        <v>6</v>
      </c>
      <c r="D71" s="28">
        <f t="shared" si="9"/>
        <v>22</v>
      </c>
      <c r="F71" s="28">
        <f t="shared" si="5"/>
        <v>2019</v>
      </c>
      <c r="G71" s="28">
        <f t="shared" si="6"/>
        <v>2</v>
      </c>
      <c r="I71" s="28" t="str">
        <f t="shared" ref="I71:I134" si="10">CONCATENATE(F71,"/0",G71)</f>
        <v>2019/02</v>
      </c>
      <c r="J71" s="31">
        <f t="shared" ref="J71:J134" si="11">VALUE(CONCATENATE(C71,"/1/",B71))</f>
        <v>39600</v>
      </c>
      <c r="K71" s="33">
        <f>IF(ISERROR(VLOOKUP($J71,'1a_CarteraVigente'!$A$19:$B$5000,K$3,0))=TRUE,"",VLOOKUP($J71,'1a_CarteraVigente'!$A$19:$B$5000,K$3,0))</f>
        <v>1575176.4</v>
      </c>
      <c r="L71" s="48">
        <f t="shared" si="7"/>
        <v>66</v>
      </c>
      <c r="M71" s="31">
        <f>VALUE(CONCATENATE(VLOOKUP($G71,Parámetros!$F$4:$G$7,2,0),"/1/",'2_Fix'!$F71))</f>
        <v>43617</v>
      </c>
      <c r="N71" s="33">
        <f t="shared" ref="N71:N134" si="12">IF(ISERROR(AVERAGEIF($D$6:$D$581,$L71,$K$6:$K$581))=TRUE,"",AVERAGEIF($D$6:$D$581,$L71,$K$6:$K$581))</f>
        <v>4600379.0666666664</v>
      </c>
      <c r="S71" s="33">
        <f t="shared" ref="S71:S134" si="13">VLOOKUP($M71,J71:K646,2,0)</f>
        <v>4634484.5999999996</v>
      </c>
      <c r="W71" s="33">
        <f>IF(ISERROR(VLOOKUP($I71,'1b_PIB'!$A$4:$B$5000,2,0))=TRUE,"",VLOOKUP($I71,'1b_PIB'!$A$4:$B$5000,2,0))</f>
        <v>24513149.028999999</v>
      </c>
    </row>
    <row r="72" spans="2:23" x14ac:dyDescent="0.45">
      <c r="B72" s="28">
        <f t="shared" ref="B72:B135" si="14">IF(C71=12,B71+1,B71)</f>
        <v>2008</v>
      </c>
      <c r="C72" s="28">
        <f t="shared" ref="C72:C135" si="15">IF(C71=12,1,C71+1)</f>
        <v>7</v>
      </c>
      <c r="D72" s="28">
        <f t="shared" si="9"/>
        <v>23</v>
      </c>
      <c r="F72" s="28">
        <f t="shared" ref="F72:F135" si="16">IF(G71=4,F71+1,F71)</f>
        <v>2019</v>
      </c>
      <c r="G72" s="28">
        <f t="shared" ref="G72:G135" si="17">IF(G71=4,1,G71+1)</f>
        <v>3</v>
      </c>
      <c r="I72" s="28" t="str">
        <f t="shared" si="10"/>
        <v>2019/03</v>
      </c>
      <c r="J72" s="31">
        <f t="shared" si="11"/>
        <v>39630</v>
      </c>
      <c r="K72" s="33">
        <f>IF(ISERROR(VLOOKUP($J72,'1a_CarteraVigente'!$A$19:$B$5000,K$3,0))=TRUE,"",VLOOKUP($J72,'1a_CarteraVigente'!$A$19:$B$5000,K$3,0))</f>
        <v>1588398.5</v>
      </c>
      <c r="L72" s="48">
        <f t="shared" ref="L72:L135" si="18">L71+1</f>
        <v>67</v>
      </c>
      <c r="M72" s="31">
        <f>VALUE(CONCATENATE(VLOOKUP($G72,Parámetros!$F$4:$G$7,2,0),"/1/",'2_Fix'!$F72))</f>
        <v>43709</v>
      </c>
      <c r="N72" s="33">
        <f t="shared" si="12"/>
        <v>4659796.8666666672</v>
      </c>
      <c r="S72" s="33">
        <f t="shared" si="13"/>
        <v>4663167.7</v>
      </c>
      <c r="W72" s="33">
        <f>IF(ISERROR(VLOOKUP($I72,'1b_PIB'!$A$4:$B$5000,2,0))=TRUE,"",VLOOKUP($I72,'1b_PIB'!$A$4:$B$5000,2,0))</f>
        <v>24272254.188999999</v>
      </c>
    </row>
    <row r="73" spans="2:23" x14ac:dyDescent="0.45">
      <c r="B73" s="28">
        <f t="shared" si="14"/>
        <v>2008</v>
      </c>
      <c r="C73" s="28">
        <f t="shared" si="15"/>
        <v>8</v>
      </c>
      <c r="D73" s="28">
        <f t="shared" si="9"/>
        <v>23</v>
      </c>
      <c r="F73" s="28">
        <f t="shared" si="16"/>
        <v>2019</v>
      </c>
      <c r="G73" s="28">
        <f t="shared" si="17"/>
        <v>4</v>
      </c>
      <c r="I73" s="28" t="str">
        <f t="shared" si="10"/>
        <v>2019/04</v>
      </c>
      <c r="J73" s="31">
        <f t="shared" si="11"/>
        <v>39661</v>
      </c>
      <c r="K73" s="33">
        <f>IF(ISERROR(VLOOKUP($J73,'1a_CarteraVigente'!$A$19:$B$5000,K$3,0))=TRUE,"",VLOOKUP($J73,'1a_CarteraVigente'!$A$19:$B$5000,K$3,0))</f>
        <v>1609151.3</v>
      </c>
      <c r="L73" s="48">
        <f t="shared" si="18"/>
        <v>68</v>
      </c>
      <c r="M73" s="31">
        <f>VALUE(CONCATENATE(VLOOKUP($G73,Parámetros!$F$4:$G$7,2,0),"/1/",'2_Fix'!$F73))</f>
        <v>43800</v>
      </c>
      <c r="N73" s="33">
        <f t="shared" si="12"/>
        <v>4676125.833333333</v>
      </c>
      <c r="S73" s="33">
        <f t="shared" si="13"/>
        <v>4672518.7</v>
      </c>
      <c r="W73" s="33">
        <f>IF(ISERROR(VLOOKUP($I73,'1b_PIB'!$A$4:$B$5000,2,0))=TRUE,"",VLOOKUP($I73,'1b_PIB'!$A$4:$B$5000,2,0))</f>
        <v>24894161.230999999</v>
      </c>
    </row>
    <row r="74" spans="2:23" x14ac:dyDescent="0.45">
      <c r="B74" s="28">
        <f t="shared" si="14"/>
        <v>2008</v>
      </c>
      <c r="C74" s="28">
        <f t="shared" si="15"/>
        <v>9</v>
      </c>
      <c r="D74" s="28">
        <f t="shared" ref="D74:D137" si="19">D71+1</f>
        <v>23</v>
      </c>
      <c r="F74" s="28">
        <f t="shared" si="16"/>
        <v>2020</v>
      </c>
      <c r="G74" s="28">
        <f t="shared" si="17"/>
        <v>1</v>
      </c>
      <c r="I74" s="28" t="str">
        <f t="shared" si="10"/>
        <v>2020/01</v>
      </c>
      <c r="J74" s="31">
        <f t="shared" si="11"/>
        <v>39692</v>
      </c>
      <c r="K74" s="33">
        <f>IF(ISERROR(VLOOKUP($J74,'1a_CarteraVigente'!$A$19:$B$5000,K$3,0))=TRUE,"",VLOOKUP($J74,'1a_CarteraVigente'!$A$19:$B$5000,K$3,0))</f>
        <v>1620037.6</v>
      </c>
      <c r="L74" s="48">
        <f t="shared" si="18"/>
        <v>69</v>
      </c>
      <c r="M74" s="31">
        <f>VALUE(CONCATENATE(VLOOKUP($G74,Parámetros!$F$4:$G$7,2,0),"/1/",'2_Fix'!$F74))</f>
        <v>43891</v>
      </c>
      <c r="N74" s="33">
        <f t="shared" si="12"/>
        <v>4797603.8999999994</v>
      </c>
      <c r="S74" s="33">
        <f t="shared" si="13"/>
        <v>5009360.8</v>
      </c>
      <c r="W74" s="33">
        <f>IF(ISERROR(VLOOKUP($I74,'1b_PIB'!$A$4:$B$5000,2,0))=TRUE,"",VLOOKUP($I74,'1b_PIB'!$A$4:$B$5000,2,0))</f>
        <v>24490709.135000002</v>
      </c>
    </row>
    <row r="75" spans="2:23" x14ac:dyDescent="0.45">
      <c r="B75" s="28">
        <f t="shared" si="14"/>
        <v>2008</v>
      </c>
      <c r="C75" s="28">
        <f t="shared" si="15"/>
        <v>10</v>
      </c>
      <c r="D75" s="28">
        <f t="shared" si="19"/>
        <v>24</v>
      </c>
      <c r="F75" s="28">
        <f t="shared" si="16"/>
        <v>2020</v>
      </c>
      <c r="G75" s="28">
        <f t="shared" si="17"/>
        <v>2</v>
      </c>
      <c r="I75" s="28" t="str">
        <f t="shared" si="10"/>
        <v>2020/02</v>
      </c>
      <c r="J75" s="31">
        <f t="shared" si="11"/>
        <v>39722</v>
      </c>
      <c r="K75" s="33">
        <f>IF(ISERROR(VLOOKUP($J75,'1a_CarteraVigente'!$A$19:$B$5000,K$3,0))=TRUE,"",VLOOKUP($J75,'1a_CarteraVigente'!$A$19:$B$5000,K$3,0))</f>
        <v>1666622.4</v>
      </c>
      <c r="L75" s="48">
        <f t="shared" si="18"/>
        <v>70</v>
      </c>
      <c r="M75" s="31">
        <f>VALUE(CONCATENATE(VLOOKUP($G75,Parámetros!$F$4:$G$7,2,0),"/1/",'2_Fix'!$F75))</f>
        <v>43983</v>
      </c>
      <c r="N75" s="33">
        <f t="shared" si="12"/>
        <v>4995819.5666666664</v>
      </c>
      <c r="S75" s="33">
        <f t="shared" si="13"/>
        <v>4931668</v>
      </c>
      <c r="W75" s="33">
        <f>IF(ISERROR(VLOOKUP($I75,'1b_PIB'!$A$4:$B$5000,2,0))=TRUE,"",VLOOKUP($I75,'1b_PIB'!$A$4:$B$5000,2,0))</f>
        <v>20045950.291999999</v>
      </c>
    </row>
    <row r="76" spans="2:23" x14ac:dyDescent="0.45">
      <c r="B76" s="28">
        <f t="shared" si="14"/>
        <v>2008</v>
      </c>
      <c r="C76" s="28">
        <f t="shared" si="15"/>
        <v>11</v>
      </c>
      <c r="D76" s="28">
        <f t="shared" si="19"/>
        <v>24</v>
      </c>
      <c r="F76" s="28">
        <f t="shared" si="16"/>
        <v>2020</v>
      </c>
      <c r="G76" s="28">
        <f t="shared" si="17"/>
        <v>3</v>
      </c>
      <c r="I76" s="28" t="str">
        <f t="shared" si="10"/>
        <v>2020/03</v>
      </c>
      <c r="J76" s="31">
        <f t="shared" si="11"/>
        <v>39753</v>
      </c>
      <c r="K76" s="33">
        <f>IF(ISERROR(VLOOKUP($J76,'1a_CarteraVigente'!$A$19:$B$5000,K$3,0))=TRUE,"",VLOOKUP($J76,'1a_CarteraVigente'!$A$19:$B$5000,K$3,0))</f>
        <v>1680759.1</v>
      </c>
      <c r="L76" s="48">
        <f t="shared" si="18"/>
        <v>71</v>
      </c>
      <c r="M76" s="31">
        <f>VALUE(CONCATENATE(VLOOKUP($G76,Parámetros!$F$4:$G$7,2,0),"/1/",'2_Fix'!$F76))</f>
        <v>44075</v>
      </c>
      <c r="N76" s="33">
        <f t="shared" si="12"/>
        <v>4809886</v>
      </c>
      <c r="S76" s="33">
        <f t="shared" si="13"/>
        <v>4772050.3</v>
      </c>
      <c r="W76" s="33">
        <f>IF(ISERROR(VLOOKUP($I76,'1b_PIB'!$A$4:$B$5000,2,0))=TRUE,"",VLOOKUP($I76,'1b_PIB'!$A$4:$B$5000,2,0))</f>
        <v>23089846.572000001</v>
      </c>
    </row>
    <row r="77" spans="2:23" x14ac:dyDescent="0.45">
      <c r="B77" s="28">
        <f t="shared" si="14"/>
        <v>2008</v>
      </c>
      <c r="C77" s="28">
        <f t="shared" si="15"/>
        <v>12</v>
      </c>
      <c r="D77" s="28">
        <f t="shared" si="19"/>
        <v>24</v>
      </c>
      <c r="F77" s="28">
        <f t="shared" si="16"/>
        <v>2020</v>
      </c>
      <c r="G77" s="28">
        <f t="shared" si="17"/>
        <v>4</v>
      </c>
      <c r="I77" s="28" t="str">
        <f t="shared" si="10"/>
        <v>2020/04</v>
      </c>
      <c r="J77" s="31">
        <f t="shared" si="11"/>
        <v>39783</v>
      </c>
      <c r="K77" s="33">
        <f>IF(ISERROR(VLOOKUP($J77,'1a_CarteraVigente'!$A$19:$B$5000,K$3,0))=TRUE,"",VLOOKUP($J77,'1a_CarteraVigente'!$A$19:$B$5000,K$3,0))</f>
        <v>1655196.4</v>
      </c>
      <c r="L77" s="48">
        <f t="shared" si="18"/>
        <v>72</v>
      </c>
      <c r="M77" s="31">
        <f>VALUE(CONCATENATE(VLOOKUP($G77,Parámetros!$F$4:$G$7,2,0),"/1/",'2_Fix'!$F77))</f>
        <v>44166</v>
      </c>
      <c r="N77" s="33">
        <f t="shared" si="12"/>
        <v>4659794.166666667</v>
      </c>
      <c r="S77" s="33">
        <f t="shared" si="13"/>
        <v>4599995.9000000004</v>
      </c>
      <c r="W77" s="33">
        <f>IF(ISERROR(VLOOKUP($I77,'1b_PIB'!$A$4:$B$5000,2,0))=TRUE,"",VLOOKUP($I77,'1b_PIB'!$A$4:$B$5000,2,0))</f>
        <v>24861588.057999998</v>
      </c>
    </row>
    <row r="78" spans="2:23" x14ac:dyDescent="0.45">
      <c r="B78" s="28">
        <f t="shared" si="14"/>
        <v>2009</v>
      </c>
      <c r="C78" s="28">
        <f t="shared" si="15"/>
        <v>1</v>
      </c>
      <c r="D78" s="28">
        <f t="shared" si="19"/>
        <v>25</v>
      </c>
      <c r="F78" s="28">
        <f t="shared" si="16"/>
        <v>2021</v>
      </c>
      <c r="G78" s="28">
        <f t="shared" si="17"/>
        <v>1</v>
      </c>
      <c r="I78" s="28" t="str">
        <f t="shared" si="10"/>
        <v>2021/01</v>
      </c>
      <c r="J78" s="31">
        <f t="shared" si="11"/>
        <v>39814</v>
      </c>
      <c r="K78" s="33">
        <f>IF(ISERROR(VLOOKUP($J78,'1a_CarteraVigente'!$A$19:$B$5000,K$3,0))=TRUE,"",VLOOKUP($J78,'1a_CarteraVigente'!$A$19:$B$5000,K$3,0))</f>
        <v>1688257.3</v>
      </c>
      <c r="L78" s="48">
        <f t="shared" si="18"/>
        <v>73</v>
      </c>
      <c r="M78" s="31">
        <f>VALUE(CONCATENATE(VLOOKUP($G78,Parámetros!$F$4:$G$7,2,0),"/1/",'2_Fix'!$F78))</f>
        <v>44256</v>
      </c>
      <c r="N78" s="33">
        <f t="shared" si="12"/>
        <v>4591114.8999999994</v>
      </c>
      <c r="S78" s="33">
        <f t="shared" si="13"/>
        <v>4586448.5</v>
      </c>
      <c r="W78" s="33" t="str">
        <f>IF(ISERROR(VLOOKUP($I78,'1b_PIB'!$A$4:$B$5000,2,0))=TRUE,"",VLOOKUP($I78,'1b_PIB'!$A$4:$B$5000,2,0))</f>
        <v/>
      </c>
    </row>
    <row r="79" spans="2:23" x14ac:dyDescent="0.45">
      <c r="B79" s="28">
        <f t="shared" si="14"/>
        <v>2009</v>
      </c>
      <c r="C79" s="28">
        <f t="shared" si="15"/>
        <v>2</v>
      </c>
      <c r="D79" s="28">
        <f t="shared" si="19"/>
        <v>25</v>
      </c>
      <c r="F79" s="28">
        <f t="shared" si="16"/>
        <v>2021</v>
      </c>
      <c r="G79" s="28">
        <f t="shared" si="17"/>
        <v>2</v>
      </c>
      <c r="I79" s="28" t="str">
        <f t="shared" si="10"/>
        <v>2021/02</v>
      </c>
      <c r="J79" s="31">
        <f t="shared" si="11"/>
        <v>39845</v>
      </c>
      <c r="K79" s="33">
        <f>IF(ISERROR(VLOOKUP($J79,'1a_CarteraVigente'!$A$19:$B$5000,K$3,0))=TRUE,"",VLOOKUP($J79,'1a_CarteraVigente'!$A$19:$B$5000,K$3,0))</f>
        <v>1685668.2</v>
      </c>
      <c r="L79" s="48">
        <f t="shared" si="18"/>
        <v>74</v>
      </c>
      <c r="M79" s="31">
        <f>VALUE(CONCATENATE(VLOOKUP($G79,Parámetros!$F$4:$G$7,2,0),"/1/",'2_Fix'!$F79))</f>
        <v>44348</v>
      </c>
      <c r="N79" s="33" t="str">
        <f t="shared" si="12"/>
        <v/>
      </c>
      <c r="S79" s="33" t="str">
        <f t="shared" si="13"/>
        <v/>
      </c>
      <c r="W79" s="33" t="str">
        <f>IF(ISERROR(VLOOKUP($I79,'1b_PIB'!$A$4:$B$5000,2,0))=TRUE,"",VLOOKUP($I79,'1b_PIB'!$A$4:$B$5000,2,0))</f>
        <v/>
      </c>
    </row>
    <row r="80" spans="2:23" x14ac:dyDescent="0.45">
      <c r="B80" s="28">
        <f t="shared" si="14"/>
        <v>2009</v>
      </c>
      <c r="C80" s="28">
        <f t="shared" si="15"/>
        <v>3</v>
      </c>
      <c r="D80" s="28">
        <f t="shared" si="19"/>
        <v>25</v>
      </c>
      <c r="F80" s="28">
        <f t="shared" si="16"/>
        <v>2021</v>
      </c>
      <c r="G80" s="28">
        <f t="shared" si="17"/>
        <v>3</v>
      </c>
      <c r="I80" s="28" t="str">
        <f t="shared" si="10"/>
        <v>2021/03</v>
      </c>
      <c r="J80" s="31">
        <f t="shared" si="11"/>
        <v>39873</v>
      </c>
      <c r="K80" s="33">
        <f>IF(ISERROR(VLOOKUP($J80,'1a_CarteraVigente'!$A$19:$B$5000,K$3,0))=TRUE,"",VLOOKUP($J80,'1a_CarteraVigente'!$A$19:$B$5000,K$3,0))</f>
        <v>1657750.3</v>
      </c>
      <c r="L80" s="48">
        <f t="shared" si="18"/>
        <v>75</v>
      </c>
      <c r="M80" s="31">
        <f>VALUE(CONCATENATE(VLOOKUP($G80,Parámetros!$F$4:$G$7,2,0),"/1/",'2_Fix'!$F80))</f>
        <v>44440</v>
      </c>
      <c r="N80" s="33" t="str">
        <f t="shared" si="12"/>
        <v/>
      </c>
      <c r="S80" s="33" t="str">
        <f t="shared" si="13"/>
        <v/>
      </c>
      <c r="W80" s="33" t="str">
        <f>IF(ISERROR(VLOOKUP($I80,'1b_PIB'!$A$4:$B$5000,2,0))=TRUE,"",VLOOKUP($I80,'1b_PIB'!$A$4:$B$5000,2,0))</f>
        <v/>
      </c>
    </row>
    <row r="81" spans="2:23" x14ac:dyDescent="0.45">
      <c r="B81" s="28">
        <f t="shared" si="14"/>
        <v>2009</v>
      </c>
      <c r="C81" s="28">
        <f t="shared" si="15"/>
        <v>4</v>
      </c>
      <c r="D81" s="28">
        <f t="shared" si="19"/>
        <v>26</v>
      </c>
      <c r="F81" s="28">
        <f t="shared" si="16"/>
        <v>2021</v>
      </c>
      <c r="G81" s="28">
        <f t="shared" si="17"/>
        <v>4</v>
      </c>
      <c r="I81" s="28" t="str">
        <f t="shared" si="10"/>
        <v>2021/04</v>
      </c>
      <c r="J81" s="31">
        <f t="shared" si="11"/>
        <v>39904</v>
      </c>
      <c r="K81" s="33">
        <f>IF(ISERROR(VLOOKUP($J81,'1a_CarteraVigente'!$A$19:$B$5000,K$3,0))=TRUE,"",VLOOKUP($J81,'1a_CarteraVigente'!$A$19:$B$5000,K$3,0))</f>
        <v>1643760.2</v>
      </c>
      <c r="L81" s="48">
        <f t="shared" si="18"/>
        <v>76</v>
      </c>
      <c r="M81" s="31">
        <f>VALUE(CONCATENATE(VLOOKUP($G81,Parámetros!$F$4:$G$7,2,0),"/1/",'2_Fix'!$F81))</f>
        <v>44531</v>
      </c>
      <c r="N81" s="33" t="str">
        <f t="shared" si="12"/>
        <v/>
      </c>
      <c r="S81" s="33" t="str">
        <f t="shared" si="13"/>
        <v/>
      </c>
      <c r="W81" s="33" t="str">
        <f>IF(ISERROR(VLOOKUP($I81,'1b_PIB'!$A$4:$B$5000,2,0))=TRUE,"",VLOOKUP($I81,'1b_PIB'!$A$4:$B$5000,2,0))</f>
        <v/>
      </c>
    </row>
    <row r="82" spans="2:23" x14ac:dyDescent="0.45">
      <c r="B82" s="28">
        <f t="shared" si="14"/>
        <v>2009</v>
      </c>
      <c r="C82" s="28">
        <f t="shared" si="15"/>
        <v>5</v>
      </c>
      <c r="D82" s="28">
        <f t="shared" si="19"/>
        <v>26</v>
      </c>
      <c r="F82" s="28">
        <f t="shared" si="16"/>
        <v>2022</v>
      </c>
      <c r="G82" s="28">
        <f t="shared" si="17"/>
        <v>1</v>
      </c>
      <c r="I82" s="28" t="str">
        <f t="shared" si="10"/>
        <v>2022/01</v>
      </c>
      <c r="J82" s="31">
        <f t="shared" si="11"/>
        <v>39934</v>
      </c>
      <c r="K82" s="33">
        <f>IF(ISERROR(VLOOKUP($J82,'1a_CarteraVigente'!$A$19:$B$5000,K$3,0))=TRUE,"",VLOOKUP($J82,'1a_CarteraVigente'!$A$19:$B$5000,K$3,0))</f>
        <v>1627576.5</v>
      </c>
      <c r="L82" s="48">
        <f t="shared" si="18"/>
        <v>77</v>
      </c>
      <c r="M82" s="31">
        <f>VALUE(CONCATENATE(VLOOKUP($G82,Parámetros!$F$4:$G$7,2,0),"/1/",'2_Fix'!$F82))</f>
        <v>44621</v>
      </c>
      <c r="N82" s="33" t="str">
        <f t="shared" si="12"/>
        <v/>
      </c>
      <c r="S82" s="33" t="str">
        <f t="shared" si="13"/>
        <v/>
      </c>
      <c r="W82" s="33" t="str">
        <f>IF(ISERROR(VLOOKUP($I82,'1b_PIB'!$A$4:$B$5000,2,0))=TRUE,"",VLOOKUP($I82,'1b_PIB'!$A$4:$B$5000,2,0))</f>
        <v/>
      </c>
    </row>
    <row r="83" spans="2:23" x14ac:dyDescent="0.45">
      <c r="B83" s="28">
        <f t="shared" si="14"/>
        <v>2009</v>
      </c>
      <c r="C83" s="28">
        <f t="shared" si="15"/>
        <v>6</v>
      </c>
      <c r="D83" s="28">
        <f t="shared" si="19"/>
        <v>26</v>
      </c>
      <c r="F83" s="28">
        <f t="shared" si="16"/>
        <v>2022</v>
      </c>
      <c r="G83" s="28">
        <f t="shared" si="17"/>
        <v>2</v>
      </c>
      <c r="I83" s="28" t="str">
        <f t="shared" si="10"/>
        <v>2022/02</v>
      </c>
      <c r="J83" s="31">
        <f t="shared" si="11"/>
        <v>39965</v>
      </c>
      <c r="K83" s="33">
        <f>IF(ISERROR(VLOOKUP($J83,'1a_CarteraVigente'!$A$19:$B$5000,K$3,0))=TRUE,"",VLOOKUP($J83,'1a_CarteraVigente'!$A$19:$B$5000,K$3,0))</f>
        <v>1618731.2</v>
      </c>
      <c r="L83" s="48">
        <f t="shared" si="18"/>
        <v>78</v>
      </c>
      <c r="M83" s="31">
        <f>VALUE(CONCATENATE(VLOOKUP($G83,Parámetros!$F$4:$G$7,2,0),"/1/",'2_Fix'!$F83))</f>
        <v>44713</v>
      </c>
      <c r="N83" s="33" t="str">
        <f t="shared" si="12"/>
        <v/>
      </c>
      <c r="S83" s="33" t="str">
        <f t="shared" si="13"/>
        <v/>
      </c>
      <c r="W83" s="33" t="str">
        <f>IF(ISERROR(VLOOKUP($I83,'1b_PIB'!$A$4:$B$5000,2,0))=TRUE,"",VLOOKUP($I83,'1b_PIB'!$A$4:$B$5000,2,0))</f>
        <v/>
      </c>
    </row>
    <row r="84" spans="2:23" x14ac:dyDescent="0.45">
      <c r="B84" s="28">
        <f t="shared" si="14"/>
        <v>2009</v>
      </c>
      <c r="C84" s="28">
        <f t="shared" si="15"/>
        <v>7</v>
      </c>
      <c r="D84" s="28">
        <f t="shared" si="19"/>
        <v>27</v>
      </c>
      <c r="F84" s="28">
        <f t="shared" si="16"/>
        <v>2022</v>
      </c>
      <c r="G84" s="28">
        <f t="shared" si="17"/>
        <v>3</v>
      </c>
      <c r="I84" s="28" t="str">
        <f t="shared" si="10"/>
        <v>2022/03</v>
      </c>
      <c r="J84" s="31">
        <f t="shared" si="11"/>
        <v>39995</v>
      </c>
      <c r="K84" s="33">
        <f>IF(ISERROR(VLOOKUP($J84,'1a_CarteraVigente'!$A$19:$B$5000,K$3,0))=TRUE,"",VLOOKUP($J84,'1a_CarteraVigente'!$A$19:$B$5000,K$3,0))</f>
        <v>1619663.3</v>
      </c>
      <c r="L84" s="48">
        <f t="shared" si="18"/>
        <v>79</v>
      </c>
      <c r="M84" s="31">
        <f>VALUE(CONCATENATE(VLOOKUP($G84,Parámetros!$F$4:$G$7,2,0),"/1/",'2_Fix'!$F84))</f>
        <v>44805</v>
      </c>
      <c r="N84" s="33" t="str">
        <f t="shared" si="12"/>
        <v/>
      </c>
      <c r="S84" s="33" t="str">
        <f t="shared" si="13"/>
        <v/>
      </c>
      <c r="W84" s="33" t="str">
        <f>IF(ISERROR(VLOOKUP($I84,'1b_PIB'!$A$4:$B$5000,2,0))=TRUE,"",VLOOKUP($I84,'1b_PIB'!$A$4:$B$5000,2,0))</f>
        <v/>
      </c>
    </row>
    <row r="85" spans="2:23" x14ac:dyDescent="0.45">
      <c r="B85" s="28">
        <f t="shared" si="14"/>
        <v>2009</v>
      </c>
      <c r="C85" s="28">
        <f t="shared" si="15"/>
        <v>8</v>
      </c>
      <c r="D85" s="28">
        <f t="shared" si="19"/>
        <v>27</v>
      </c>
      <c r="F85" s="28">
        <f t="shared" si="16"/>
        <v>2022</v>
      </c>
      <c r="G85" s="28">
        <f t="shared" si="17"/>
        <v>4</v>
      </c>
      <c r="I85" s="28" t="str">
        <f t="shared" si="10"/>
        <v>2022/04</v>
      </c>
      <c r="J85" s="31">
        <f t="shared" si="11"/>
        <v>40026</v>
      </c>
      <c r="K85" s="33">
        <f>IF(ISERROR(VLOOKUP($J85,'1a_CarteraVigente'!$A$19:$B$5000,K$3,0))=TRUE,"",VLOOKUP($J85,'1a_CarteraVigente'!$A$19:$B$5000,K$3,0))</f>
        <v>1599841.9</v>
      </c>
      <c r="L85" s="48">
        <f t="shared" si="18"/>
        <v>80</v>
      </c>
      <c r="M85" s="31">
        <f>VALUE(CONCATENATE(VLOOKUP($G85,Parámetros!$F$4:$G$7,2,0),"/1/",'2_Fix'!$F85))</f>
        <v>44896</v>
      </c>
      <c r="N85" s="33" t="str">
        <f t="shared" si="12"/>
        <v/>
      </c>
      <c r="S85" s="33" t="str">
        <f t="shared" si="13"/>
        <v/>
      </c>
      <c r="W85" s="33" t="str">
        <f>IF(ISERROR(VLOOKUP($I85,'1b_PIB'!$A$4:$B$5000,2,0))=TRUE,"",VLOOKUP($I85,'1b_PIB'!$A$4:$B$5000,2,0))</f>
        <v/>
      </c>
    </row>
    <row r="86" spans="2:23" x14ac:dyDescent="0.45">
      <c r="B86" s="28">
        <f t="shared" si="14"/>
        <v>2009</v>
      </c>
      <c r="C86" s="28">
        <f t="shared" si="15"/>
        <v>9</v>
      </c>
      <c r="D86" s="28">
        <f t="shared" si="19"/>
        <v>27</v>
      </c>
      <c r="F86" s="28">
        <f t="shared" si="16"/>
        <v>2023</v>
      </c>
      <c r="G86" s="28">
        <f t="shared" si="17"/>
        <v>1</v>
      </c>
      <c r="I86" s="28" t="str">
        <f t="shared" si="10"/>
        <v>2023/01</v>
      </c>
      <c r="J86" s="31">
        <f t="shared" si="11"/>
        <v>40057</v>
      </c>
      <c r="K86" s="33">
        <f>IF(ISERROR(VLOOKUP($J86,'1a_CarteraVigente'!$A$19:$B$5000,K$3,0))=TRUE,"",VLOOKUP($J86,'1a_CarteraVigente'!$A$19:$B$5000,K$3,0))</f>
        <v>1614633.5</v>
      </c>
      <c r="L86" s="48">
        <f t="shared" si="18"/>
        <v>81</v>
      </c>
      <c r="M86" s="31">
        <f>VALUE(CONCATENATE(VLOOKUP($G86,Parámetros!$F$4:$G$7,2,0),"/1/",'2_Fix'!$F86))</f>
        <v>44986</v>
      </c>
      <c r="N86" s="33" t="str">
        <f t="shared" si="12"/>
        <v/>
      </c>
      <c r="S86" s="33" t="str">
        <f t="shared" si="13"/>
        <v/>
      </c>
      <c r="W86" s="33" t="str">
        <f>IF(ISERROR(VLOOKUP($I86,'1b_PIB'!$A$4:$B$5000,2,0))=TRUE,"",VLOOKUP($I86,'1b_PIB'!$A$4:$B$5000,2,0))</f>
        <v/>
      </c>
    </row>
    <row r="87" spans="2:23" x14ac:dyDescent="0.45">
      <c r="B87" s="28">
        <f t="shared" si="14"/>
        <v>2009</v>
      </c>
      <c r="C87" s="28">
        <f t="shared" si="15"/>
        <v>10</v>
      </c>
      <c r="D87" s="28">
        <f t="shared" si="19"/>
        <v>28</v>
      </c>
      <c r="F87" s="28">
        <f t="shared" si="16"/>
        <v>2023</v>
      </c>
      <c r="G87" s="28">
        <f t="shared" si="17"/>
        <v>2</v>
      </c>
      <c r="I87" s="28" t="str">
        <f t="shared" si="10"/>
        <v>2023/02</v>
      </c>
      <c r="J87" s="31">
        <f t="shared" si="11"/>
        <v>40087</v>
      </c>
      <c r="K87" s="33">
        <f>IF(ISERROR(VLOOKUP($J87,'1a_CarteraVigente'!$A$19:$B$5000,K$3,0))=TRUE,"",VLOOKUP($J87,'1a_CarteraVigente'!$A$19:$B$5000,K$3,0))</f>
        <v>1609417.3</v>
      </c>
      <c r="L87" s="48">
        <f t="shared" si="18"/>
        <v>82</v>
      </c>
      <c r="M87" s="31">
        <f>VALUE(CONCATENATE(VLOOKUP($G87,Parámetros!$F$4:$G$7,2,0),"/1/",'2_Fix'!$F87))</f>
        <v>45078</v>
      </c>
      <c r="N87" s="33" t="str">
        <f t="shared" si="12"/>
        <v/>
      </c>
      <c r="S87" s="33" t="str">
        <f t="shared" si="13"/>
        <v/>
      </c>
      <c r="W87" s="33" t="str">
        <f>IF(ISERROR(VLOOKUP($I87,'1b_PIB'!$A$4:$B$5000,2,0))=TRUE,"",VLOOKUP($I87,'1b_PIB'!$A$4:$B$5000,2,0))</f>
        <v/>
      </c>
    </row>
    <row r="88" spans="2:23" x14ac:dyDescent="0.45">
      <c r="B88" s="28">
        <f t="shared" si="14"/>
        <v>2009</v>
      </c>
      <c r="C88" s="28">
        <f t="shared" si="15"/>
        <v>11</v>
      </c>
      <c r="D88" s="28">
        <f t="shared" si="19"/>
        <v>28</v>
      </c>
      <c r="F88" s="28">
        <f t="shared" si="16"/>
        <v>2023</v>
      </c>
      <c r="G88" s="28">
        <f t="shared" si="17"/>
        <v>3</v>
      </c>
      <c r="I88" s="28" t="str">
        <f t="shared" si="10"/>
        <v>2023/03</v>
      </c>
      <c r="J88" s="31">
        <f t="shared" si="11"/>
        <v>40118</v>
      </c>
      <c r="K88" s="33">
        <f>IF(ISERROR(VLOOKUP($J88,'1a_CarteraVigente'!$A$19:$B$5000,K$3,0))=TRUE,"",VLOOKUP($J88,'1a_CarteraVigente'!$A$19:$B$5000,K$3,0))</f>
        <v>1616824.4</v>
      </c>
      <c r="L88" s="48">
        <f t="shared" si="18"/>
        <v>83</v>
      </c>
      <c r="M88" s="31">
        <f>VALUE(CONCATENATE(VLOOKUP($G88,Parámetros!$F$4:$G$7,2,0),"/1/",'2_Fix'!$F88))</f>
        <v>45170</v>
      </c>
      <c r="N88" s="33" t="str">
        <f t="shared" si="12"/>
        <v/>
      </c>
      <c r="S88" s="33" t="str">
        <f t="shared" si="13"/>
        <v/>
      </c>
      <c r="W88" s="33" t="str">
        <f>IF(ISERROR(VLOOKUP($I88,'1b_PIB'!$A$4:$B$5000,2,0))=TRUE,"",VLOOKUP($I88,'1b_PIB'!$A$4:$B$5000,2,0))</f>
        <v/>
      </c>
    </row>
    <row r="89" spans="2:23" x14ac:dyDescent="0.45">
      <c r="B89" s="28">
        <f t="shared" si="14"/>
        <v>2009</v>
      </c>
      <c r="C89" s="28">
        <f t="shared" si="15"/>
        <v>12</v>
      </c>
      <c r="D89" s="28">
        <f t="shared" si="19"/>
        <v>28</v>
      </c>
      <c r="F89" s="28">
        <f t="shared" si="16"/>
        <v>2023</v>
      </c>
      <c r="G89" s="28">
        <f t="shared" si="17"/>
        <v>4</v>
      </c>
      <c r="I89" s="28" t="str">
        <f t="shared" si="10"/>
        <v>2023/04</v>
      </c>
      <c r="J89" s="31">
        <f t="shared" si="11"/>
        <v>40148</v>
      </c>
      <c r="K89" s="33">
        <f>IF(ISERROR(VLOOKUP($J89,'1a_CarteraVigente'!$A$19:$B$5000,K$3,0))=TRUE,"",VLOOKUP($J89,'1a_CarteraVigente'!$A$19:$B$5000,K$3,0))</f>
        <v>1628450.2</v>
      </c>
      <c r="L89" s="48">
        <f t="shared" si="18"/>
        <v>84</v>
      </c>
      <c r="M89" s="31">
        <f>VALUE(CONCATENATE(VLOOKUP($G89,Parámetros!$F$4:$G$7,2,0),"/1/",'2_Fix'!$F89))</f>
        <v>45261</v>
      </c>
      <c r="N89" s="33" t="str">
        <f t="shared" si="12"/>
        <v/>
      </c>
      <c r="S89" s="33" t="str">
        <f t="shared" si="13"/>
        <v/>
      </c>
      <c r="W89" s="33" t="str">
        <f>IF(ISERROR(VLOOKUP($I89,'1b_PIB'!$A$4:$B$5000,2,0))=TRUE,"",VLOOKUP($I89,'1b_PIB'!$A$4:$B$5000,2,0))</f>
        <v/>
      </c>
    </row>
    <row r="90" spans="2:23" x14ac:dyDescent="0.45">
      <c r="B90" s="28">
        <f t="shared" si="14"/>
        <v>2010</v>
      </c>
      <c r="C90" s="28">
        <f t="shared" si="15"/>
        <v>1</v>
      </c>
      <c r="D90" s="28">
        <f t="shared" si="19"/>
        <v>29</v>
      </c>
      <c r="F90" s="28">
        <f t="shared" si="16"/>
        <v>2024</v>
      </c>
      <c r="G90" s="28">
        <f t="shared" si="17"/>
        <v>1</v>
      </c>
      <c r="I90" s="28" t="str">
        <f t="shared" si="10"/>
        <v>2024/01</v>
      </c>
      <c r="J90" s="31">
        <f t="shared" si="11"/>
        <v>40179</v>
      </c>
      <c r="K90" s="33">
        <f>IF(ISERROR(VLOOKUP($J90,'1a_CarteraVigente'!$A$19:$B$5000,K$3,0))=TRUE,"",VLOOKUP($J90,'1a_CarteraVigente'!$A$19:$B$5000,K$3,0))</f>
        <v>1624985.5</v>
      </c>
      <c r="L90" s="48">
        <f t="shared" si="18"/>
        <v>85</v>
      </c>
      <c r="M90" s="31">
        <f>VALUE(CONCATENATE(VLOOKUP($G90,Parámetros!$F$4:$G$7,2,0),"/1/",'2_Fix'!$F90))</f>
        <v>45352</v>
      </c>
      <c r="N90" s="33" t="str">
        <f t="shared" si="12"/>
        <v/>
      </c>
      <c r="S90" s="33" t="str">
        <f t="shared" si="13"/>
        <v/>
      </c>
      <c r="W90" s="33" t="str">
        <f>IF(ISERROR(VLOOKUP($I90,'1b_PIB'!$A$4:$B$5000,2,0))=TRUE,"",VLOOKUP($I90,'1b_PIB'!$A$4:$B$5000,2,0))</f>
        <v/>
      </c>
    </row>
    <row r="91" spans="2:23" x14ac:dyDescent="0.45">
      <c r="B91" s="28">
        <f t="shared" si="14"/>
        <v>2010</v>
      </c>
      <c r="C91" s="28">
        <f t="shared" si="15"/>
        <v>2</v>
      </c>
      <c r="D91" s="28">
        <f t="shared" si="19"/>
        <v>29</v>
      </c>
      <c r="F91" s="28">
        <f t="shared" si="16"/>
        <v>2024</v>
      </c>
      <c r="G91" s="28">
        <f t="shared" si="17"/>
        <v>2</v>
      </c>
      <c r="I91" s="28" t="str">
        <f t="shared" si="10"/>
        <v>2024/02</v>
      </c>
      <c r="J91" s="31">
        <f t="shared" si="11"/>
        <v>40210</v>
      </c>
      <c r="K91" s="33">
        <f>IF(ISERROR(VLOOKUP($J91,'1a_CarteraVigente'!$A$19:$B$5000,K$3,0))=TRUE,"",VLOOKUP($J91,'1a_CarteraVigente'!$A$19:$B$5000,K$3,0))</f>
        <v>1627700.3</v>
      </c>
      <c r="L91" s="48">
        <f t="shared" si="18"/>
        <v>86</v>
      </c>
      <c r="M91" s="31">
        <f>VALUE(CONCATENATE(VLOOKUP($G91,Parámetros!$F$4:$G$7,2,0),"/1/",'2_Fix'!$F91))</f>
        <v>45444</v>
      </c>
      <c r="N91" s="33" t="str">
        <f t="shared" si="12"/>
        <v/>
      </c>
      <c r="S91" s="33" t="str">
        <f t="shared" si="13"/>
        <v/>
      </c>
      <c r="W91" s="33" t="str">
        <f>IF(ISERROR(VLOOKUP($I91,'1b_PIB'!$A$4:$B$5000,2,0))=TRUE,"",VLOOKUP($I91,'1b_PIB'!$A$4:$B$5000,2,0))</f>
        <v/>
      </c>
    </row>
    <row r="92" spans="2:23" x14ac:dyDescent="0.45">
      <c r="B92" s="28">
        <f t="shared" si="14"/>
        <v>2010</v>
      </c>
      <c r="C92" s="28">
        <f t="shared" si="15"/>
        <v>3</v>
      </c>
      <c r="D92" s="28">
        <f t="shared" si="19"/>
        <v>29</v>
      </c>
      <c r="F92" s="28">
        <f t="shared" si="16"/>
        <v>2024</v>
      </c>
      <c r="G92" s="28">
        <f t="shared" si="17"/>
        <v>3</v>
      </c>
      <c r="I92" s="28" t="str">
        <f t="shared" si="10"/>
        <v>2024/03</v>
      </c>
      <c r="J92" s="31">
        <f t="shared" si="11"/>
        <v>40238</v>
      </c>
      <c r="K92" s="33">
        <f>IF(ISERROR(VLOOKUP($J92,'1a_CarteraVigente'!$A$19:$B$5000,K$3,0))=TRUE,"",VLOOKUP($J92,'1a_CarteraVigente'!$A$19:$B$5000,K$3,0))</f>
        <v>1627935.2</v>
      </c>
      <c r="L92" s="48">
        <f t="shared" si="18"/>
        <v>87</v>
      </c>
      <c r="M92" s="31">
        <f>VALUE(CONCATENATE(VLOOKUP($G92,Parámetros!$F$4:$G$7,2,0),"/1/",'2_Fix'!$F92))</f>
        <v>45536</v>
      </c>
      <c r="N92" s="33" t="str">
        <f t="shared" si="12"/>
        <v/>
      </c>
      <c r="S92" s="33" t="str">
        <f t="shared" si="13"/>
        <v/>
      </c>
      <c r="W92" s="33" t="str">
        <f>IF(ISERROR(VLOOKUP($I92,'1b_PIB'!$A$4:$B$5000,2,0))=TRUE,"",VLOOKUP($I92,'1b_PIB'!$A$4:$B$5000,2,0))</f>
        <v/>
      </c>
    </row>
    <row r="93" spans="2:23" x14ac:dyDescent="0.45">
      <c r="B93" s="28">
        <f t="shared" si="14"/>
        <v>2010</v>
      </c>
      <c r="C93" s="28">
        <f t="shared" si="15"/>
        <v>4</v>
      </c>
      <c r="D93" s="28">
        <f t="shared" si="19"/>
        <v>30</v>
      </c>
      <c r="F93" s="28">
        <f t="shared" si="16"/>
        <v>2024</v>
      </c>
      <c r="G93" s="28">
        <f t="shared" si="17"/>
        <v>4</v>
      </c>
      <c r="I93" s="28" t="str">
        <f t="shared" si="10"/>
        <v>2024/04</v>
      </c>
      <c r="J93" s="31">
        <f t="shared" si="11"/>
        <v>40269</v>
      </c>
      <c r="K93" s="33">
        <f>IF(ISERROR(VLOOKUP($J93,'1a_CarteraVigente'!$A$19:$B$5000,K$3,0))=TRUE,"",VLOOKUP($J93,'1a_CarteraVigente'!$A$19:$B$5000,K$3,0))</f>
        <v>1629850.8</v>
      </c>
      <c r="L93" s="48">
        <f t="shared" si="18"/>
        <v>88</v>
      </c>
      <c r="M93" s="31">
        <f>VALUE(CONCATENATE(VLOOKUP($G93,Parámetros!$F$4:$G$7,2,0),"/1/",'2_Fix'!$F93))</f>
        <v>45627</v>
      </c>
      <c r="N93" s="33" t="str">
        <f t="shared" si="12"/>
        <v/>
      </c>
      <c r="S93" s="33" t="str">
        <f t="shared" si="13"/>
        <v/>
      </c>
      <c r="W93" s="33" t="str">
        <f>IF(ISERROR(VLOOKUP($I93,'1b_PIB'!$A$4:$B$5000,2,0))=TRUE,"",VLOOKUP($I93,'1b_PIB'!$A$4:$B$5000,2,0))</f>
        <v/>
      </c>
    </row>
    <row r="94" spans="2:23" x14ac:dyDescent="0.45">
      <c r="B94" s="28">
        <f t="shared" si="14"/>
        <v>2010</v>
      </c>
      <c r="C94" s="28">
        <f t="shared" si="15"/>
        <v>5</v>
      </c>
      <c r="D94" s="28">
        <f t="shared" si="19"/>
        <v>30</v>
      </c>
      <c r="F94" s="28">
        <f t="shared" si="16"/>
        <v>2025</v>
      </c>
      <c r="G94" s="28">
        <f t="shared" si="17"/>
        <v>1</v>
      </c>
      <c r="I94" s="28" t="str">
        <f t="shared" si="10"/>
        <v>2025/01</v>
      </c>
      <c r="J94" s="31">
        <f t="shared" si="11"/>
        <v>40299</v>
      </c>
      <c r="K94" s="33">
        <f>IF(ISERROR(VLOOKUP($J94,'1a_CarteraVigente'!$A$19:$B$5000,K$3,0))=TRUE,"",VLOOKUP($J94,'1a_CarteraVigente'!$A$19:$B$5000,K$3,0))</f>
        <v>1648382.8</v>
      </c>
      <c r="L94" s="48">
        <f t="shared" si="18"/>
        <v>89</v>
      </c>
      <c r="M94" s="31">
        <f>VALUE(CONCATENATE(VLOOKUP($G94,Parámetros!$F$4:$G$7,2,0),"/1/",'2_Fix'!$F94))</f>
        <v>45717</v>
      </c>
      <c r="N94" s="33" t="str">
        <f t="shared" si="12"/>
        <v/>
      </c>
      <c r="S94" s="33" t="str">
        <f t="shared" si="13"/>
        <v/>
      </c>
      <c r="W94" s="33" t="str">
        <f>IF(ISERROR(VLOOKUP($I94,'1b_PIB'!$A$4:$B$5000,2,0))=TRUE,"",VLOOKUP($I94,'1b_PIB'!$A$4:$B$5000,2,0))</f>
        <v/>
      </c>
    </row>
    <row r="95" spans="2:23" x14ac:dyDescent="0.45">
      <c r="B95" s="28">
        <f t="shared" si="14"/>
        <v>2010</v>
      </c>
      <c r="C95" s="28">
        <f t="shared" si="15"/>
        <v>6</v>
      </c>
      <c r="D95" s="28">
        <f t="shared" si="19"/>
        <v>30</v>
      </c>
      <c r="F95" s="28">
        <f t="shared" si="16"/>
        <v>2025</v>
      </c>
      <c r="G95" s="28">
        <f t="shared" si="17"/>
        <v>2</v>
      </c>
      <c r="I95" s="28" t="str">
        <f t="shared" si="10"/>
        <v>2025/02</v>
      </c>
      <c r="J95" s="31">
        <f t="shared" si="11"/>
        <v>40330</v>
      </c>
      <c r="K95" s="33">
        <f>IF(ISERROR(VLOOKUP($J95,'1a_CarteraVigente'!$A$19:$B$5000,K$3,0))=TRUE,"",VLOOKUP($J95,'1a_CarteraVigente'!$A$19:$B$5000,K$3,0))</f>
        <v>1659057.9</v>
      </c>
      <c r="L95" s="48">
        <f t="shared" si="18"/>
        <v>90</v>
      </c>
      <c r="M95" s="31">
        <f>VALUE(CONCATENATE(VLOOKUP($G95,Parámetros!$F$4:$G$7,2,0),"/1/",'2_Fix'!$F95))</f>
        <v>45809</v>
      </c>
      <c r="N95" s="33" t="str">
        <f t="shared" si="12"/>
        <v/>
      </c>
      <c r="S95" s="33" t="str">
        <f t="shared" si="13"/>
        <v/>
      </c>
      <c r="W95" s="33" t="str">
        <f>IF(ISERROR(VLOOKUP($I95,'1b_PIB'!$A$4:$B$5000,2,0))=TRUE,"",VLOOKUP($I95,'1b_PIB'!$A$4:$B$5000,2,0))</f>
        <v/>
      </c>
    </row>
    <row r="96" spans="2:23" x14ac:dyDescent="0.45">
      <c r="B96" s="28">
        <f t="shared" si="14"/>
        <v>2010</v>
      </c>
      <c r="C96" s="28">
        <f t="shared" si="15"/>
        <v>7</v>
      </c>
      <c r="D96" s="28">
        <f t="shared" si="19"/>
        <v>31</v>
      </c>
      <c r="F96" s="28">
        <f t="shared" si="16"/>
        <v>2025</v>
      </c>
      <c r="G96" s="28">
        <f t="shared" si="17"/>
        <v>3</v>
      </c>
      <c r="I96" s="28" t="str">
        <f t="shared" si="10"/>
        <v>2025/03</v>
      </c>
      <c r="J96" s="31">
        <f t="shared" si="11"/>
        <v>40360</v>
      </c>
      <c r="K96" s="33">
        <f>IF(ISERROR(VLOOKUP($J96,'1a_CarteraVigente'!$A$19:$B$5000,K$3,0))=TRUE,"",VLOOKUP($J96,'1a_CarteraVigente'!$A$19:$B$5000,K$3,0))</f>
        <v>1660117.1</v>
      </c>
      <c r="L96" s="48">
        <f t="shared" si="18"/>
        <v>91</v>
      </c>
      <c r="M96" s="31">
        <f>VALUE(CONCATENATE(VLOOKUP($G96,Parámetros!$F$4:$G$7,2,0),"/1/",'2_Fix'!$F96))</f>
        <v>45901</v>
      </c>
      <c r="N96" s="33" t="str">
        <f t="shared" si="12"/>
        <v/>
      </c>
      <c r="S96" s="33" t="str">
        <f t="shared" si="13"/>
        <v/>
      </c>
      <c r="W96" s="33" t="str">
        <f>IF(ISERROR(VLOOKUP($I96,'1b_PIB'!$A$4:$B$5000,2,0))=TRUE,"",VLOOKUP($I96,'1b_PIB'!$A$4:$B$5000,2,0))</f>
        <v/>
      </c>
    </row>
    <row r="97" spans="2:23" x14ac:dyDescent="0.45">
      <c r="B97" s="28">
        <f t="shared" si="14"/>
        <v>2010</v>
      </c>
      <c r="C97" s="28">
        <f t="shared" si="15"/>
        <v>8</v>
      </c>
      <c r="D97" s="28">
        <f t="shared" si="19"/>
        <v>31</v>
      </c>
      <c r="F97" s="28">
        <f t="shared" si="16"/>
        <v>2025</v>
      </c>
      <c r="G97" s="28">
        <f t="shared" si="17"/>
        <v>4</v>
      </c>
      <c r="I97" s="28" t="str">
        <f t="shared" si="10"/>
        <v>2025/04</v>
      </c>
      <c r="J97" s="31">
        <f t="shared" si="11"/>
        <v>40391</v>
      </c>
      <c r="K97" s="33">
        <f>IF(ISERROR(VLOOKUP($J97,'1a_CarteraVigente'!$A$19:$B$5000,K$3,0))=TRUE,"",VLOOKUP($J97,'1a_CarteraVigente'!$A$19:$B$5000,K$3,0))</f>
        <v>1680598.2</v>
      </c>
      <c r="L97" s="48">
        <f t="shared" si="18"/>
        <v>92</v>
      </c>
      <c r="M97" s="31">
        <f>VALUE(CONCATENATE(VLOOKUP($G97,Parámetros!$F$4:$G$7,2,0),"/1/",'2_Fix'!$F97))</f>
        <v>45992</v>
      </c>
      <c r="N97" s="33" t="str">
        <f t="shared" si="12"/>
        <v/>
      </c>
      <c r="S97" s="33" t="str">
        <f t="shared" si="13"/>
        <v/>
      </c>
      <c r="W97" s="33" t="str">
        <f>IF(ISERROR(VLOOKUP($I97,'1b_PIB'!$A$4:$B$5000,2,0))=TRUE,"",VLOOKUP($I97,'1b_PIB'!$A$4:$B$5000,2,0))</f>
        <v/>
      </c>
    </row>
    <row r="98" spans="2:23" x14ac:dyDescent="0.45">
      <c r="B98" s="28">
        <f t="shared" si="14"/>
        <v>2010</v>
      </c>
      <c r="C98" s="28">
        <f t="shared" si="15"/>
        <v>9</v>
      </c>
      <c r="D98" s="28">
        <f t="shared" si="19"/>
        <v>31</v>
      </c>
      <c r="F98" s="28">
        <f t="shared" si="16"/>
        <v>2026</v>
      </c>
      <c r="G98" s="28">
        <f t="shared" si="17"/>
        <v>1</v>
      </c>
      <c r="I98" s="28" t="str">
        <f t="shared" si="10"/>
        <v>2026/01</v>
      </c>
      <c r="J98" s="31">
        <f t="shared" si="11"/>
        <v>40422</v>
      </c>
      <c r="K98" s="33">
        <f>IF(ISERROR(VLOOKUP($J98,'1a_CarteraVigente'!$A$19:$B$5000,K$3,0))=TRUE,"",VLOOKUP($J98,'1a_CarteraVigente'!$A$19:$B$5000,K$3,0))</f>
        <v>1706919.5</v>
      </c>
      <c r="L98" s="48">
        <f t="shared" si="18"/>
        <v>93</v>
      </c>
      <c r="M98" s="31">
        <f>VALUE(CONCATENATE(VLOOKUP($G98,Parámetros!$F$4:$G$7,2,0),"/1/",'2_Fix'!$F98))</f>
        <v>46082</v>
      </c>
      <c r="N98" s="33" t="str">
        <f t="shared" si="12"/>
        <v/>
      </c>
      <c r="S98" s="33" t="str">
        <f t="shared" si="13"/>
        <v/>
      </c>
      <c r="W98" s="33" t="str">
        <f>IF(ISERROR(VLOOKUP($I98,'1b_PIB'!$A$4:$B$5000,2,0))=TRUE,"",VLOOKUP($I98,'1b_PIB'!$A$4:$B$5000,2,0))</f>
        <v/>
      </c>
    </row>
    <row r="99" spans="2:23" x14ac:dyDescent="0.45">
      <c r="B99" s="28">
        <f t="shared" si="14"/>
        <v>2010</v>
      </c>
      <c r="C99" s="28">
        <f t="shared" si="15"/>
        <v>10</v>
      </c>
      <c r="D99" s="28">
        <f t="shared" si="19"/>
        <v>32</v>
      </c>
      <c r="F99" s="28">
        <f t="shared" si="16"/>
        <v>2026</v>
      </c>
      <c r="G99" s="28">
        <f t="shared" si="17"/>
        <v>2</v>
      </c>
      <c r="I99" s="28" t="str">
        <f t="shared" si="10"/>
        <v>2026/02</v>
      </c>
      <c r="J99" s="31">
        <f t="shared" si="11"/>
        <v>40452</v>
      </c>
      <c r="K99" s="33">
        <f>IF(ISERROR(VLOOKUP($J99,'1a_CarteraVigente'!$A$19:$B$5000,K$3,0))=TRUE,"",VLOOKUP($J99,'1a_CarteraVigente'!$A$19:$B$5000,K$3,0))</f>
        <v>1731476.4</v>
      </c>
      <c r="L99" s="48">
        <f t="shared" si="18"/>
        <v>94</v>
      </c>
      <c r="M99" s="31">
        <f>VALUE(CONCATENATE(VLOOKUP($G99,Parámetros!$F$4:$G$7,2,0),"/1/",'2_Fix'!$F99))</f>
        <v>46174</v>
      </c>
      <c r="N99" s="33" t="str">
        <f t="shared" si="12"/>
        <v/>
      </c>
      <c r="S99" s="33" t="str">
        <f t="shared" si="13"/>
        <v/>
      </c>
      <c r="W99" s="33" t="str">
        <f>IF(ISERROR(VLOOKUP($I99,'1b_PIB'!$A$4:$B$5000,2,0))=TRUE,"",VLOOKUP($I99,'1b_PIB'!$A$4:$B$5000,2,0))</f>
        <v/>
      </c>
    </row>
    <row r="100" spans="2:23" x14ac:dyDescent="0.45">
      <c r="B100" s="28">
        <f t="shared" si="14"/>
        <v>2010</v>
      </c>
      <c r="C100" s="28">
        <f t="shared" si="15"/>
        <v>11</v>
      </c>
      <c r="D100" s="28">
        <f t="shared" si="19"/>
        <v>32</v>
      </c>
      <c r="F100" s="28">
        <f t="shared" si="16"/>
        <v>2026</v>
      </c>
      <c r="G100" s="28">
        <f t="shared" si="17"/>
        <v>3</v>
      </c>
      <c r="I100" s="28" t="str">
        <f t="shared" si="10"/>
        <v>2026/03</v>
      </c>
      <c r="J100" s="31">
        <f t="shared" si="11"/>
        <v>40483</v>
      </c>
      <c r="K100" s="33">
        <f>IF(ISERROR(VLOOKUP($J100,'1a_CarteraVigente'!$A$19:$B$5000,K$3,0))=TRUE,"",VLOOKUP($J100,'1a_CarteraVigente'!$A$19:$B$5000,K$3,0))</f>
        <v>1754623.5</v>
      </c>
      <c r="L100" s="48">
        <f t="shared" si="18"/>
        <v>95</v>
      </c>
      <c r="M100" s="31">
        <f>VALUE(CONCATENATE(VLOOKUP($G100,Parámetros!$F$4:$G$7,2,0),"/1/",'2_Fix'!$F100))</f>
        <v>46266</v>
      </c>
      <c r="N100" s="33" t="str">
        <f t="shared" si="12"/>
        <v/>
      </c>
      <c r="S100" s="33" t="str">
        <f t="shared" si="13"/>
        <v/>
      </c>
      <c r="W100" s="33" t="str">
        <f>IF(ISERROR(VLOOKUP($I100,'1b_PIB'!$A$4:$B$5000,2,0))=TRUE,"",VLOOKUP($I100,'1b_PIB'!$A$4:$B$5000,2,0))</f>
        <v/>
      </c>
    </row>
    <row r="101" spans="2:23" x14ac:dyDescent="0.45">
      <c r="B101" s="28">
        <f t="shared" si="14"/>
        <v>2010</v>
      </c>
      <c r="C101" s="28">
        <f t="shared" si="15"/>
        <v>12</v>
      </c>
      <c r="D101" s="28">
        <f t="shared" si="19"/>
        <v>32</v>
      </c>
      <c r="F101" s="28">
        <f t="shared" si="16"/>
        <v>2026</v>
      </c>
      <c r="G101" s="28">
        <f t="shared" si="17"/>
        <v>4</v>
      </c>
      <c r="I101" s="28" t="str">
        <f t="shared" si="10"/>
        <v>2026/04</v>
      </c>
      <c r="J101" s="31">
        <f t="shared" si="11"/>
        <v>40513</v>
      </c>
      <c r="K101" s="33">
        <f>IF(ISERROR(VLOOKUP($J101,'1a_CarteraVigente'!$A$19:$B$5000,K$3,0))=TRUE,"",VLOOKUP($J101,'1a_CarteraVigente'!$A$19:$B$5000,K$3,0))</f>
        <v>1769776.2</v>
      </c>
      <c r="L101" s="48">
        <f t="shared" si="18"/>
        <v>96</v>
      </c>
      <c r="M101" s="31">
        <f>VALUE(CONCATENATE(VLOOKUP($G101,Parámetros!$F$4:$G$7,2,0),"/1/",'2_Fix'!$F101))</f>
        <v>46357</v>
      </c>
      <c r="N101" s="33" t="str">
        <f t="shared" si="12"/>
        <v/>
      </c>
      <c r="S101" s="33" t="str">
        <f t="shared" si="13"/>
        <v/>
      </c>
      <c r="W101" s="33" t="str">
        <f>IF(ISERROR(VLOOKUP($I101,'1b_PIB'!$A$4:$B$5000,2,0))=TRUE,"",VLOOKUP($I101,'1b_PIB'!$A$4:$B$5000,2,0))</f>
        <v/>
      </c>
    </row>
    <row r="102" spans="2:23" x14ac:dyDescent="0.45">
      <c r="B102" s="28">
        <f t="shared" si="14"/>
        <v>2011</v>
      </c>
      <c r="C102" s="28">
        <f t="shared" si="15"/>
        <v>1</v>
      </c>
      <c r="D102" s="28">
        <f t="shared" si="19"/>
        <v>33</v>
      </c>
      <c r="F102" s="28">
        <f t="shared" si="16"/>
        <v>2027</v>
      </c>
      <c r="G102" s="28">
        <f t="shared" si="17"/>
        <v>1</v>
      </c>
      <c r="I102" s="28" t="str">
        <f t="shared" si="10"/>
        <v>2027/01</v>
      </c>
      <c r="J102" s="31">
        <f t="shared" si="11"/>
        <v>40544</v>
      </c>
      <c r="K102" s="33">
        <f>IF(ISERROR(VLOOKUP($J102,'1a_CarteraVigente'!$A$19:$B$5000,K$3,0))=TRUE,"",VLOOKUP($J102,'1a_CarteraVigente'!$A$19:$B$5000,K$3,0))</f>
        <v>1775819.5</v>
      </c>
      <c r="L102" s="48">
        <f t="shared" si="18"/>
        <v>97</v>
      </c>
      <c r="M102" s="31">
        <f>VALUE(CONCATENATE(VLOOKUP($G102,Parámetros!$F$4:$G$7,2,0),"/1/",'2_Fix'!$F102))</f>
        <v>46447</v>
      </c>
      <c r="N102" s="33" t="str">
        <f t="shared" si="12"/>
        <v/>
      </c>
      <c r="S102" s="33" t="str">
        <f t="shared" si="13"/>
        <v/>
      </c>
      <c r="W102" s="33" t="str">
        <f>IF(ISERROR(VLOOKUP($I102,'1b_PIB'!$A$4:$B$5000,2,0))=TRUE,"",VLOOKUP($I102,'1b_PIB'!$A$4:$B$5000,2,0))</f>
        <v/>
      </c>
    </row>
    <row r="103" spans="2:23" x14ac:dyDescent="0.45">
      <c r="B103" s="28">
        <f t="shared" si="14"/>
        <v>2011</v>
      </c>
      <c r="C103" s="28">
        <f t="shared" si="15"/>
        <v>2</v>
      </c>
      <c r="D103" s="28">
        <f t="shared" si="19"/>
        <v>33</v>
      </c>
      <c r="F103" s="28">
        <f t="shared" si="16"/>
        <v>2027</v>
      </c>
      <c r="G103" s="28">
        <f t="shared" si="17"/>
        <v>2</v>
      </c>
      <c r="I103" s="28" t="str">
        <f t="shared" si="10"/>
        <v>2027/02</v>
      </c>
      <c r="J103" s="31">
        <f t="shared" si="11"/>
        <v>40575</v>
      </c>
      <c r="K103" s="33">
        <f>IF(ISERROR(VLOOKUP($J103,'1a_CarteraVigente'!$A$19:$B$5000,K$3,0))=TRUE,"",VLOOKUP($J103,'1a_CarteraVigente'!$A$19:$B$5000,K$3,0))</f>
        <v>1795682.9</v>
      </c>
      <c r="L103" s="48">
        <f t="shared" si="18"/>
        <v>98</v>
      </c>
      <c r="M103" s="31">
        <f>VALUE(CONCATENATE(VLOOKUP($G103,Parámetros!$F$4:$G$7,2,0),"/1/",'2_Fix'!$F103))</f>
        <v>46539</v>
      </c>
      <c r="N103" s="33" t="str">
        <f t="shared" si="12"/>
        <v/>
      </c>
      <c r="S103" s="33" t="str">
        <f t="shared" si="13"/>
        <v/>
      </c>
      <c r="W103" s="33" t="str">
        <f>IF(ISERROR(VLOOKUP($I103,'1b_PIB'!$A$4:$B$5000,2,0))=TRUE,"",VLOOKUP($I103,'1b_PIB'!$A$4:$B$5000,2,0))</f>
        <v/>
      </c>
    </row>
    <row r="104" spans="2:23" x14ac:dyDescent="0.45">
      <c r="B104" s="28">
        <f t="shared" si="14"/>
        <v>2011</v>
      </c>
      <c r="C104" s="28">
        <f t="shared" si="15"/>
        <v>3</v>
      </c>
      <c r="D104" s="28">
        <f t="shared" si="19"/>
        <v>33</v>
      </c>
      <c r="F104" s="28">
        <f t="shared" si="16"/>
        <v>2027</v>
      </c>
      <c r="G104" s="28">
        <f t="shared" si="17"/>
        <v>3</v>
      </c>
      <c r="I104" s="28" t="str">
        <f t="shared" si="10"/>
        <v>2027/03</v>
      </c>
      <c r="J104" s="31">
        <f t="shared" si="11"/>
        <v>40603</v>
      </c>
      <c r="K104" s="33">
        <f>IF(ISERROR(VLOOKUP($J104,'1a_CarteraVigente'!$A$19:$B$5000,K$3,0))=TRUE,"",VLOOKUP($J104,'1a_CarteraVigente'!$A$19:$B$5000,K$3,0))</f>
        <v>1821492.8</v>
      </c>
      <c r="L104" s="48">
        <f t="shared" si="18"/>
        <v>99</v>
      </c>
      <c r="M104" s="31">
        <f>VALUE(CONCATENATE(VLOOKUP($G104,Parámetros!$F$4:$G$7,2,0),"/1/",'2_Fix'!$F104))</f>
        <v>46631</v>
      </c>
      <c r="N104" s="33" t="str">
        <f t="shared" si="12"/>
        <v/>
      </c>
      <c r="S104" s="33" t="str">
        <f t="shared" si="13"/>
        <v/>
      </c>
      <c r="W104" s="33" t="str">
        <f>IF(ISERROR(VLOOKUP($I104,'1b_PIB'!$A$4:$B$5000,2,0))=TRUE,"",VLOOKUP($I104,'1b_PIB'!$A$4:$B$5000,2,0))</f>
        <v/>
      </c>
    </row>
    <row r="105" spans="2:23" x14ac:dyDescent="0.45">
      <c r="B105" s="28">
        <f t="shared" si="14"/>
        <v>2011</v>
      </c>
      <c r="C105" s="28">
        <f t="shared" si="15"/>
        <v>4</v>
      </c>
      <c r="D105" s="28">
        <f t="shared" si="19"/>
        <v>34</v>
      </c>
      <c r="F105" s="28">
        <f t="shared" si="16"/>
        <v>2027</v>
      </c>
      <c r="G105" s="28">
        <f t="shared" si="17"/>
        <v>4</v>
      </c>
      <c r="I105" s="28" t="str">
        <f t="shared" si="10"/>
        <v>2027/04</v>
      </c>
      <c r="J105" s="31">
        <f t="shared" si="11"/>
        <v>40634</v>
      </c>
      <c r="K105" s="33">
        <f>IF(ISERROR(VLOOKUP($J105,'1a_CarteraVigente'!$A$19:$B$5000,K$3,0))=TRUE,"",VLOOKUP($J105,'1a_CarteraVigente'!$A$19:$B$5000,K$3,0))</f>
        <v>1848269.3</v>
      </c>
      <c r="L105" s="48">
        <f t="shared" si="18"/>
        <v>100</v>
      </c>
      <c r="M105" s="31">
        <f>VALUE(CONCATENATE(VLOOKUP($G105,Parámetros!$F$4:$G$7,2,0),"/1/",'2_Fix'!$F105))</f>
        <v>46722</v>
      </c>
      <c r="N105" s="33" t="str">
        <f t="shared" si="12"/>
        <v/>
      </c>
      <c r="S105" s="33" t="str">
        <f t="shared" si="13"/>
        <v/>
      </c>
      <c r="W105" s="33" t="str">
        <f>IF(ISERROR(VLOOKUP($I105,'1b_PIB'!$A$4:$B$5000,2,0))=TRUE,"",VLOOKUP($I105,'1b_PIB'!$A$4:$B$5000,2,0))</f>
        <v/>
      </c>
    </row>
    <row r="106" spans="2:23" x14ac:dyDescent="0.45">
      <c r="B106" s="28">
        <f t="shared" si="14"/>
        <v>2011</v>
      </c>
      <c r="C106" s="28">
        <f t="shared" si="15"/>
        <v>5</v>
      </c>
      <c r="D106" s="28">
        <f t="shared" si="19"/>
        <v>34</v>
      </c>
      <c r="F106" s="28">
        <f t="shared" si="16"/>
        <v>2028</v>
      </c>
      <c r="G106" s="28">
        <f t="shared" si="17"/>
        <v>1</v>
      </c>
      <c r="I106" s="28" t="str">
        <f t="shared" si="10"/>
        <v>2028/01</v>
      </c>
      <c r="J106" s="31">
        <f t="shared" si="11"/>
        <v>40664</v>
      </c>
      <c r="K106" s="33">
        <f>IF(ISERROR(VLOOKUP($J106,'1a_CarteraVigente'!$A$19:$B$5000,K$3,0))=TRUE,"",VLOOKUP($J106,'1a_CarteraVigente'!$A$19:$B$5000,K$3,0))</f>
        <v>1857979.4</v>
      </c>
      <c r="L106" s="48">
        <f t="shared" si="18"/>
        <v>101</v>
      </c>
      <c r="M106" s="31">
        <f>VALUE(CONCATENATE(VLOOKUP($G106,Parámetros!$F$4:$G$7,2,0),"/1/",'2_Fix'!$F106))</f>
        <v>46813</v>
      </c>
      <c r="N106" s="33" t="str">
        <f t="shared" si="12"/>
        <v/>
      </c>
      <c r="S106" s="33" t="str">
        <f t="shared" si="13"/>
        <v/>
      </c>
      <c r="W106" s="33" t="str">
        <f>IF(ISERROR(VLOOKUP($I106,'1b_PIB'!$A$4:$B$5000,2,0))=TRUE,"",VLOOKUP($I106,'1b_PIB'!$A$4:$B$5000,2,0))</f>
        <v/>
      </c>
    </row>
    <row r="107" spans="2:23" x14ac:dyDescent="0.45">
      <c r="B107" s="28">
        <f t="shared" si="14"/>
        <v>2011</v>
      </c>
      <c r="C107" s="28">
        <f t="shared" si="15"/>
        <v>6</v>
      </c>
      <c r="D107" s="28">
        <f t="shared" si="19"/>
        <v>34</v>
      </c>
      <c r="F107" s="28">
        <f t="shared" si="16"/>
        <v>2028</v>
      </c>
      <c r="G107" s="28">
        <f t="shared" si="17"/>
        <v>2</v>
      </c>
      <c r="I107" s="28" t="str">
        <f t="shared" si="10"/>
        <v>2028/02</v>
      </c>
      <c r="J107" s="31">
        <f t="shared" si="11"/>
        <v>40695</v>
      </c>
      <c r="K107" s="33">
        <f>IF(ISERROR(VLOOKUP($J107,'1a_CarteraVigente'!$A$19:$B$5000,K$3,0))=TRUE,"",VLOOKUP($J107,'1a_CarteraVigente'!$A$19:$B$5000,K$3,0))</f>
        <v>1871669.4</v>
      </c>
      <c r="L107" s="48">
        <f t="shared" si="18"/>
        <v>102</v>
      </c>
      <c r="M107" s="31">
        <f>VALUE(CONCATENATE(VLOOKUP($G107,Parámetros!$F$4:$G$7,2,0),"/1/",'2_Fix'!$F107))</f>
        <v>46905</v>
      </c>
      <c r="N107" s="33" t="str">
        <f t="shared" si="12"/>
        <v/>
      </c>
      <c r="S107" s="33" t="str">
        <f t="shared" si="13"/>
        <v/>
      </c>
      <c r="W107" s="33" t="str">
        <f>IF(ISERROR(VLOOKUP($I107,'1b_PIB'!$A$4:$B$5000,2,0))=TRUE,"",VLOOKUP($I107,'1b_PIB'!$A$4:$B$5000,2,0))</f>
        <v/>
      </c>
    </row>
    <row r="108" spans="2:23" x14ac:dyDescent="0.45">
      <c r="B108" s="28">
        <f t="shared" si="14"/>
        <v>2011</v>
      </c>
      <c r="C108" s="28">
        <f t="shared" si="15"/>
        <v>7</v>
      </c>
      <c r="D108" s="28">
        <f t="shared" si="19"/>
        <v>35</v>
      </c>
      <c r="F108" s="28">
        <f t="shared" si="16"/>
        <v>2028</v>
      </c>
      <c r="G108" s="28">
        <f t="shared" si="17"/>
        <v>3</v>
      </c>
      <c r="I108" s="28" t="str">
        <f t="shared" si="10"/>
        <v>2028/03</v>
      </c>
      <c r="J108" s="31">
        <f t="shared" si="11"/>
        <v>40725</v>
      </c>
      <c r="K108" s="33">
        <f>IF(ISERROR(VLOOKUP($J108,'1a_CarteraVigente'!$A$19:$B$5000,K$3,0))=TRUE,"",VLOOKUP($J108,'1a_CarteraVigente'!$A$19:$B$5000,K$3,0))</f>
        <v>1900927.7</v>
      </c>
      <c r="L108" s="48">
        <f t="shared" si="18"/>
        <v>103</v>
      </c>
      <c r="M108" s="31">
        <f>VALUE(CONCATENATE(VLOOKUP($G108,Parámetros!$F$4:$G$7,2,0),"/1/",'2_Fix'!$F108))</f>
        <v>46997</v>
      </c>
      <c r="N108" s="33" t="str">
        <f t="shared" si="12"/>
        <v/>
      </c>
      <c r="S108" s="33" t="str">
        <f t="shared" si="13"/>
        <v/>
      </c>
      <c r="W108" s="33" t="str">
        <f>IF(ISERROR(VLOOKUP($I108,'1b_PIB'!$A$4:$B$5000,2,0))=TRUE,"",VLOOKUP($I108,'1b_PIB'!$A$4:$B$5000,2,0))</f>
        <v/>
      </c>
    </row>
    <row r="109" spans="2:23" x14ac:dyDescent="0.45">
      <c r="B109" s="28">
        <f t="shared" si="14"/>
        <v>2011</v>
      </c>
      <c r="C109" s="28">
        <f t="shared" si="15"/>
        <v>8</v>
      </c>
      <c r="D109" s="28">
        <f t="shared" si="19"/>
        <v>35</v>
      </c>
      <c r="F109" s="28">
        <f t="shared" si="16"/>
        <v>2028</v>
      </c>
      <c r="G109" s="28">
        <f t="shared" si="17"/>
        <v>4</v>
      </c>
      <c r="I109" s="28" t="str">
        <f t="shared" si="10"/>
        <v>2028/04</v>
      </c>
      <c r="J109" s="31">
        <f t="shared" si="11"/>
        <v>40756</v>
      </c>
      <c r="K109" s="33">
        <f>IF(ISERROR(VLOOKUP($J109,'1a_CarteraVigente'!$A$19:$B$5000,K$3,0))=TRUE,"",VLOOKUP($J109,'1a_CarteraVigente'!$A$19:$B$5000,K$3,0))</f>
        <v>1918683</v>
      </c>
      <c r="L109" s="48">
        <f t="shared" si="18"/>
        <v>104</v>
      </c>
      <c r="M109" s="31">
        <f>VALUE(CONCATENATE(VLOOKUP($G109,Parámetros!$F$4:$G$7,2,0),"/1/",'2_Fix'!$F109))</f>
        <v>47088</v>
      </c>
      <c r="N109" s="33" t="str">
        <f t="shared" si="12"/>
        <v/>
      </c>
      <c r="S109" s="33" t="str">
        <f t="shared" si="13"/>
        <v/>
      </c>
      <c r="W109" s="33" t="str">
        <f>IF(ISERROR(VLOOKUP($I109,'1b_PIB'!$A$4:$B$5000,2,0))=TRUE,"",VLOOKUP($I109,'1b_PIB'!$A$4:$B$5000,2,0))</f>
        <v/>
      </c>
    </row>
    <row r="110" spans="2:23" x14ac:dyDescent="0.45">
      <c r="B110" s="28">
        <f t="shared" si="14"/>
        <v>2011</v>
      </c>
      <c r="C110" s="28">
        <f t="shared" si="15"/>
        <v>9</v>
      </c>
      <c r="D110" s="28">
        <f t="shared" si="19"/>
        <v>35</v>
      </c>
      <c r="F110" s="28">
        <f t="shared" si="16"/>
        <v>2029</v>
      </c>
      <c r="G110" s="28">
        <f t="shared" si="17"/>
        <v>1</v>
      </c>
      <c r="I110" s="28" t="str">
        <f t="shared" si="10"/>
        <v>2029/01</v>
      </c>
      <c r="J110" s="31">
        <f t="shared" si="11"/>
        <v>40787</v>
      </c>
      <c r="K110" s="33">
        <f>IF(ISERROR(VLOOKUP($J110,'1a_CarteraVigente'!$A$19:$B$5000,K$3,0))=TRUE,"",VLOOKUP($J110,'1a_CarteraVigente'!$A$19:$B$5000,K$3,0))</f>
        <v>1970288.6</v>
      </c>
      <c r="L110" s="48">
        <f t="shared" si="18"/>
        <v>105</v>
      </c>
      <c r="M110" s="31">
        <f>VALUE(CONCATENATE(VLOOKUP($G110,Parámetros!$F$4:$G$7,2,0),"/1/",'2_Fix'!$F110))</f>
        <v>47178</v>
      </c>
      <c r="N110" s="33" t="str">
        <f t="shared" si="12"/>
        <v/>
      </c>
      <c r="S110" s="33" t="str">
        <f t="shared" si="13"/>
        <v/>
      </c>
      <c r="W110" s="33" t="str">
        <f>IF(ISERROR(VLOOKUP($I110,'1b_PIB'!$A$4:$B$5000,2,0))=TRUE,"",VLOOKUP($I110,'1b_PIB'!$A$4:$B$5000,2,0))</f>
        <v/>
      </c>
    </row>
    <row r="111" spans="2:23" x14ac:dyDescent="0.45">
      <c r="B111" s="28">
        <f t="shared" si="14"/>
        <v>2011</v>
      </c>
      <c r="C111" s="28">
        <f t="shared" si="15"/>
        <v>10</v>
      </c>
      <c r="D111" s="28">
        <f t="shared" si="19"/>
        <v>36</v>
      </c>
      <c r="F111" s="28">
        <f t="shared" si="16"/>
        <v>2029</v>
      </c>
      <c r="G111" s="28">
        <f t="shared" si="17"/>
        <v>2</v>
      </c>
      <c r="I111" s="28" t="str">
        <f t="shared" si="10"/>
        <v>2029/02</v>
      </c>
      <c r="J111" s="31">
        <f t="shared" si="11"/>
        <v>40817</v>
      </c>
      <c r="K111" s="33">
        <f>IF(ISERROR(VLOOKUP($J111,'1a_CarteraVigente'!$A$19:$B$5000,K$3,0))=TRUE,"",VLOOKUP($J111,'1a_CarteraVigente'!$A$19:$B$5000,K$3,0))</f>
        <v>1972265.9</v>
      </c>
      <c r="L111" s="48">
        <f t="shared" si="18"/>
        <v>106</v>
      </c>
      <c r="M111" s="31">
        <f>VALUE(CONCATENATE(VLOOKUP($G111,Parámetros!$F$4:$G$7,2,0),"/1/",'2_Fix'!$F111))</f>
        <v>47270</v>
      </c>
      <c r="N111" s="33" t="str">
        <f t="shared" si="12"/>
        <v/>
      </c>
      <c r="S111" s="33" t="str">
        <f t="shared" si="13"/>
        <v/>
      </c>
      <c r="W111" s="33" t="str">
        <f>IF(ISERROR(VLOOKUP($I111,'1b_PIB'!$A$4:$B$5000,2,0))=TRUE,"",VLOOKUP($I111,'1b_PIB'!$A$4:$B$5000,2,0))</f>
        <v/>
      </c>
    </row>
    <row r="112" spans="2:23" x14ac:dyDescent="0.45">
      <c r="B112" s="28">
        <f t="shared" si="14"/>
        <v>2011</v>
      </c>
      <c r="C112" s="28">
        <f t="shared" si="15"/>
        <v>11</v>
      </c>
      <c r="D112" s="28">
        <f t="shared" si="19"/>
        <v>36</v>
      </c>
      <c r="F112" s="28">
        <f t="shared" si="16"/>
        <v>2029</v>
      </c>
      <c r="G112" s="28">
        <f t="shared" si="17"/>
        <v>3</v>
      </c>
      <c r="I112" s="28" t="str">
        <f t="shared" si="10"/>
        <v>2029/03</v>
      </c>
      <c r="J112" s="31">
        <f t="shared" si="11"/>
        <v>40848</v>
      </c>
      <c r="K112" s="33">
        <f>IF(ISERROR(VLOOKUP($J112,'1a_CarteraVigente'!$A$19:$B$5000,K$3,0))=TRUE,"",VLOOKUP($J112,'1a_CarteraVigente'!$A$19:$B$5000,K$3,0))</f>
        <v>2021025.4</v>
      </c>
      <c r="L112" s="48">
        <f t="shared" si="18"/>
        <v>107</v>
      </c>
      <c r="M112" s="31">
        <f>VALUE(CONCATENATE(VLOOKUP($G112,Parámetros!$F$4:$G$7,2,0),"/1/",'2_Fix'!$F112))</f>
        <v>47362</v>
      </c>
      <c r="N112" s="33" t="str">
        <f t="shared" si="12"/>
        <v/>
      </c>
      <c r="S112" s="33" t="str">
        <f t="shared" si="13"/>
        <v/>
      </c>
      <c r="W112" s="33" t="str">
        <f>IF(ISERROR(VLOOKUP($I112,'1b_PIB'!$A$4:$B$5000,2,0))=TRUE,"",VLOOKUP($I112,'1b_PIB'!$A$4:$B$5000,2,0))</f>
        <v/>
      </c>
    </row>
    <row r="113" spans="2:23" x14ac:dyDescent="0.45">
      <c r="B113" s="28">
        <f t="shared" si="14"/>
        <v>2011</v>
      </c>
      <c r="C113" s="28">
        <f t="shared" si="15"/>
        <v>12</v>
      </c>
      <c r="D113" s="28">
        <f t="shared" si="19"/>
        <v>36</v>
      </c>
      <c r="F113" s="28">
        <f t="shared" si="16"/>
        <v>2029</v>
      </c>
      <c r="G113" s="28">
        <f t="shared" si="17"/>
        <v>4</v>
      </c>
      <c r="I113" s="28" t="str">
        <f t="shared" si="10"/>
        <v>2029/04</v>
      </c>
      <c r="J113" s="31">
        <f t="shared" si="11"/>
        <v>40878</v>
      </c>
      <c r="K113" s="33">
        <f>IF(ISERROR(VLOOKUP($J113,'1a_CarteraVigente'!$A$19:$B$5000,K$3,0))=TRUE,"",VLOOKUP($J113,'1a_CarteraVigente'!$A$19:$B$5000,K$3,0))</f>
        <v>2067077.1</v>
      </c>
      <c r="L113" s="48">
        <f t="shared" si="18"/>
        <v>108</v>
      </c>
      <c r="M113" s="31">
        <f>VALUE(CONCATENATE(VLOOKUP($G113,Parámetros!$F$4:$G$7,2,0),"/1/",'2_Fix'!$F113))</f>
        <v>47453</v>
      </c>
      <c r="N113" s="33" t="str">
        <f t="shared" si="12"/>
        <v/>
      </c>
      <c r="S113" s="33" t="str">
        <f t="shared" si="13"/>
        <v/>
      </c>
      <c r="W113" s="33" t="str">
        <f>IF(ISERROR(VLOOKUP($I113,'1b_PIB'!$A$4:$B$5000,2,0))=TRUE,"",VLOOKUP($I113,'1b_PIB'!$A$4:$B$5000,2,0))</f>
        <v/>
      </c>
    </row>
    <row r="114" spans="2:23" x14ac:dyDescent="0.45">
      <c r="B114" s="28">
        <f t="shared" si="14"/>
        <v>2012</v>
      </c>
      <c r="C114" s="28">
        <f t="shared" si="15"/>
        <v>1</v>
      </c>
      <c r="D114" s="28">
        <f t="shared" si="19"/>
        <v>37</v>
      </c>
      <c r="F114" s="28">
        <f t="shared" si="16"/>
        <v>2030</v>
      </c>
      <c r="G114" s="28">
        <f t="shared" si="17"/>
        <v>1</v>
      </c>
      <c r="I114" s="28" t="str">
        <f t="shared" si="10"/>
        <v>2030/01</v>
      </c>
      <c r="J114" s="31">
        <f t="shared" si="11"/>
        <v>40909</v>
      </c>
      <c r="K114" s="33">
        <f>IF(ISERROR(VLOOKUP($J114,'1a_CarteraVigente'!$A$19:$B$5000,K$3,0))=TRUE,"",VLOOKUP($J114,'1a_CarteraVigente'!$A$19:$B$5000,K$3,0))</f>
        <v>2053662.2</v>
      </c>
      <c r="L114" s="48">
        <f t="shared" si="18"/>
        <v>109</v>
      </c>
      <c r="M114" s="31">
        <f>VALUE(CONCATENATE(VLOOKUP($G114,Parámetros!$F$4:$G$7,2,0),"/1/",'2_Fix'!$F114))</f>
        <v>47543</v>
      </c>
      <c r="N114" s="33" t="str">
        <f t="shared" si="12"/>
        <v/>
      </c>
      <c r="S114" s="33" t="str">
        <f t="shared" si="13"/>
        <v/>
      </c>
      <c r="W114" s="33" t="str">
        <f>IF(ISERROR(VLOOKUP($I114,'1b_PIB'!$A$4:$B$5000,2,0))=TRUE,"",VLOOKUP($I114,'1b_PIB'!$A$4:$B$5000,2,0))</f>
        <v/>
      </c>
    </row>
    <row r="115" spans="2:23" x14ac:dyDescent="0.45">
      <c r="B115" s="28">
        <f t="shared" si="14"/>
        <v>2012</v>
      </c>
      <c r="C115" s="28">
        <f t="shared" si="15"/>
        <v>2</v>
      </c>
      <c r="D115" s="28">
        <f t="shared" si="19"/>
        <v>37</v>
      </c>
      <c r="F115" s="28">
        <f t="shared" si="16"/>
        <v>2030</v>
      </c>
      <c r="G115" s="28">
        <f t="shared" si="17"/>
        <v>2</v>
      </c>
      <c r="I115" s="28" t="str">
        <f t="shared" si="10"/>
        <v>2030/02</v>
      </c>
      <c r="J115" s="31">
        <f t="shared" si="11"/>
        <v>40940</v>
      </c>
      <c r="K115" s="33">
        <f>IF(ISERROR(VLOOKUP($J115,'1a_CarteraVigente'!$A$19:$B$5000,K$3,0))=TRUE,"",VLOOKUP($J115,'1a_CarteraVigente'!$A$19:$B$5000,K$3,0))</f>
        <v>2059132.2</v>
      </c>
      <c r="L115" s="48">
        <f t="shared" si="18"/>
        <v>110</v>
      </c>
      <c r="M115" s="31">
        <f>VALUE(CONCATENATE(VLOOKUP($G115,Parámetros!$F$4:$G$7,2,0),"/1/",'2_Fix'!$F115))</f>
        <v>47635</v>
      </c>
      <c r="N115" s="33" t="str">
        <f t="shared" si="12"/>
        <v/>
      </c>
      <c r="S115" s="33" t="str">
        <f t="shared" si="13"/>
        <v/>
      </c>
      <c r="W115" s="33" t="str">
        <f>IF(ISERROR(VLOOKUP($I115,'1b_PIB'!$A$4:$B$5000,2,0))=TRUE,"",VLOOKUP($I115,'1b_PIB'!$A$4:$B$5000,2,0))</f>
        <v/>
      </c>
    </row>
    <row r="116" spans="2:23" x14ac:dyDescent="0.45">
      <c r="B116" s="28">
        <f t="shared" si="14"/>
        <v>2012</v>
      </c>
      <c r="C116" s="28">
        <f t="shared" si="15"/>
        <v>3</v>
      </c>
      <c r="D116" s="28">
        <f t="shared" si="19"/>
        <v>37</v>
      </c>
      <c r="F116" s="28">
        <f t="shared" si="16"/>
        <v>2030</v>
      </c>
      <c r="G116" s="28">
        <f t="shared" si="17"/>
        <v>3</v>
      </c>
      <c r="I116" s="28" t="str">
        <f t="shared" si="10"/>
        <v>2030/03</v>
      </c>
      <c r="J116" s="31">
        <f t="shared" si="11"/>
        <v>40969</v>
      </c>
      <c r="K116" s="33">
        <f>IF(ISERROR(VLOOKUP($J116,'1a_CarteraVigente'!$A$19:$B$5000,K$3,0))=TRUE,"",VLOOKUP($J116,'1a_CarteraVigente'!$A$19:$B$5000,K$3,0))</f>
        <v>2092690</v>
      </c>
      <c r="L116" s="48">
        <f t="shared" si="18"/>
        <v>111</v>
      </c>
      <c r="M116" s="31">
        <f>VALUE(CONCATENATE(VLOOKUP($G116,Parámetros!$F$4:$G$7,2,0),"/1/",'2_Fix'!$F116))</f>
        <v>47727</v>
      </c>
      <c r="N116" s="33" t="str">
        <f t="shared" si="12"/>
        <v/>
      </c>
      <c r="S116" s="33" t="str">
        <f t="shared" si="13"/>
        <v/>
      </c>
      <c r="W116" s="33" t="str">
        <f>IF(ISERROR(VLOOKUP($I116,'1b_PIB'!$A$4:$B$5000,2,0))=TRUE,"",VLOOKUP($I116,'1b_PIB'!$A$4:$B$5000,2,0))</f>
        <v/>
      </c>
    </row>
    <row r="117" spans="2:23" x14ac:dyDescent="0.45">
      <c r="B117" s="28">
        <f t="shared" si="14"/>
        <v>2012</v>
      </c>
      <c r="C117" s="28">
        <f t="shared" si="15"/>
        <v>4</v>
      </c>
      <c r="D117" s="28">
        <f t="shared" si="19"/>
        <v>38</v>
      </c>
      <c r="F117" s="28">
        <f t="shared" si="16"/>
        <v>2030</v>
      </c>
      <c r="G117" s="28">
        <f t="shared" si="17"/>
        <v>4</v>
      </c>
      <c r="I117" s="28" t="str">
        <f t="shared" si="10"/>
        <v>2030/04</v>
      </c>
      <c r="J117" s="31">
        <f t="shared" si="11"/>
        <v>41000</v>
      </c>
      <c r="K117" s="33">
        <f>IF(ISERROR(VLOOKUP($J117,'1a_CarteraVigente'!$A$19:$B$5000,K$3,0))=TRUE,"",VLOOKUP($J117,'1a_CarteraVigente'!$A$19:$B$5000,K$3,0))</f>
        <v>2103185.7000000002</v>
      </c>
      <c r="L117" s="48">
        <f t="shared" si="18"/>
        <v>112</v>
      </c>
      <c r="M117" s="31">
        <f>VALUE(CONCATENATE(VLOOKUP($G117,Parámetros!$F$4:$G$7,2,0),"/1/",'2_Fix'!$F117))</f>
        <v>47818</v>
      </c>
      <c r="N117" s="33" t="str">
        <f t="shared" si="12"/>
        <v/>
      </c>
      <c r="S117" s="33" t="str">
        <f t="shared" si="13"/>
        <v/>
      </c>
      <c r="W117" s="33" t="str">
        <f>IF(ISERROR(VLOOKUP($I117,'1b_PIB'!$A$4:$B$5000,2,0))=TRUE,"",VLOOKUP($I117,'1b_PIB'!$A$4:$B$5000,2,0))</f>
        <v/>
      </c>
    </row>
    <row r="118" spans="2:23" x14ac:dyDescent="0.45">
      <c r="B118" s="28">
        <f t="shared" si="14"/>
        <v>2012</v>
      </c>
      <c r="C118" s="28">
        <f t="shared" si="15"/>
        <v>5</v>
      </c>
      <c r="D118" s="28">
        <f t="shared" si="19"/>
        <v>38</v>
      </c>
      <c r="F118" s="28">
        <f t="shared" si="16"/>
        <v>2031</v>
      </c>
      <c r="G118" s="28">
        <f t="shared" si="17"/>
        <v>1</v>
      </c>
      <c r="I118" s="28" t="str">
        <f t="shared" si="10"/>
        <v>2031/01</v>
      </c>
      <c r="J118" s="31">
        <f t="shared" si="11"/>
        <v>41030</v>
      </c>
      <c r="K118" s="33">
        <f>IF(ISERROR(VLOOKUP($J118,'1a_CarteraVigente'!$A$19:$B$5000,K$3,0))=TRUE,"",VLOOKUP($J118,'1a_CarteraVigente'!$A$19:$B$5000,K$3,0))</f>
        <v>2155558.7000000002</v>
      </c>
      <c r="L118" s="48">
        <f t="shared" si="18"/>
        <v>113</v>
      </c>
      <c r="M118" s="31">
        <f>VALUE(CONCATENATE(VLOOKUP($G118,Parámetros!$F$4:$G$7,2,0),"/1/",'2_Fix'!$F118))</f>
        <v>47908</v>
      </c>
      <c r="N118" s="33" t="str">
        <f t="shared" si="12"/>
        <v/>
      </c>
      <c r="S118" s="33" t="str">
        <f t="shared" si="13"/>
        <v/>
      </c>
      <c r="W118" s="33" t="str">
        <f>IF(ISERROR(VLOOKUP($I118,'1b_PIB'!$A$4:$B$5000,2,0))=TRUE,"",VLOOKUP($I118,'1b_PIB'!$A$4:$B$5000,2,0))</f>
        <v/>
      </c>
    </row>
    <row r="119" spans="2:23" x14ac:dyDescent="0.45">
      <c r="B119" s="28">
        <f t="shared" si="14"/>
        <v>2012</v>
      </c>
      <c r="C119" s="28">
        <f t="shared" si="15"/>
        <v>6</v>
      </c>
      <c r="D119" s="28">
        <f t="shared" si="19"/>
        <v>38</v>
      </c>
      <c r="F119" s="28">
        <f t="shared" si="16"/>
        <v>2031</v>
      </c>
      <c r="G119" s="28">
        <f t="shared" si="17"/>
        <v>2</v>
      </c>
      <c r="I119" s="28" t="str">
        <f t="shared" si="10"/>
        <v>2031/02</v>
      </c>
      <c r="J119" s="31">
        <f t="shared" si="11"/>
        <v>41061</v>
      </c>
      <c r="K119" s="33">
        <f>IF(ISERROR(VLOOKUP($J119,'1a_CarteraVigente'!$A$19:$B$5000,K$3,0))=TRUE,"",VLOOKUP($J119,'1a_CarteraVigente'!$A$19:$B$5000,K$3,0))</f>
        <v>2171537.1</v>
      </c>
      <c r="L119" s="48">
        <f t="shared" si="18"/>
        <v>114</v>
      </c>
      <c r="M119" s="31">
        <f>VALUE(CONCATENATE(VLOOKUP($G119,Parámetros!$F$4:$G$7,2,0),"/1/",'2_Fix'!$F119))</f>
        <v>48000</v>
      </c>
      <c r="N119" s="33" t="str">
        <f t="shared" si="12"/>
        <v/>
      </c>
      <c r="S119" s="33" t="str">
        <f t="shared" si="13"/>
        <v/>
      </c>
      <c r="W119" s="33" t="str">
        <f>IF(ISERROR(VLOOKUP($I119,'1b_PIB'!$A$4:$B$5000,2,0))=TRUE,"",VLOOKUP($I119,'1b_PIB'!$A$4:$B$5000,2,0))</f>
        <v/>
      </c>
    </row>
    <row r="120" spans="2:23" x14ac:dyDescent="0.45">
      <c r="B120" s="28">
        <f t="shared" si="14"/>
        <v>2012</v>
      </c>
      <c r="C120" s="28">
        <f t="shared" si="15"/>
        <v>7</v>
      </c>
      <c r="D120" s="28">
        <f t="shared" si="19"/>
        <v>39</v>
      </c>
      <c r="F120" s="28">
        <f t="shared" si="16"/>
        <v>2031</v>
      </c>
      <c r="G120" s="28">
        <f t="shared" si="17"/>
        <v>3</v>
      </c>
      <c r="I120" s="28" t="str">
        <f t="shared" si="10"/>
        <v>2031/03</v>
      </c>
      <c r="J120" s="31">
        <f t="shared" si="11"/>
        <v>41091</v>
      </c>
      <c r="K120" s="33">
        <f>IF(ISERROR(VLOOKUP($J120,'1a_CarteraVigente'!$A$19:$B$5000,K$3,0))=TRUE,"",VLOOKUP($J120,'1a_CarteraVigente'!$A$19:$B$5000,K$3,0))</f>
        <v>2185346.2999999998</v>
      </c>
      <c r="L120" s="48">
        <f t="shared" si="18"/>
        <v>115</v>
      </c>
      <c r="M120" s="31">
        <f>VALUE(CONCATENATE(VLOOKUP($G120,Parámetros!$F$4:$G$7,2,0),"/1/",'2_Fix'!$F120))</f>
        <v>48092</v>
      </c>
      <c r="N120" s="33" t="str">
        <f t="shared" si="12"/>
        <v/>
      </c>
      <c r="S120" s="33" t="str">
        <f t="shared" si="13"/>
        <v/>
      </c>
      <c r="W120" s="33" t="str">
        <f>IF(ISERROR(VLOOKUP($I120,'1b_PIB'!$A$4:$B$5000,2,0))=TRUE,"",VLOOKUP($I120,'1b_PIB'!$A$4:$B$5000,2,0))</f>
        <v/>
      </c>
    </row>
    <row r="121" spans="2:23" x14ac:dyDescent="0.45">
      <c r="B121" s="28">
        <f t="shared" si="14"/>
        <v>2012</v>
      </c>
      <c r="C121" s="28">
        <f t="shared" si="15"/>
        <v>8</v>
      </c>
      <c r="D121" s="28">
        <f t="shared" si="19"/>
        <v>39</v>
      </c>
      <c r="F121" s="28">
        <f t="shared" si="16"/>
        <v>2031</v>
      </c>
      <c r="G121" s="28">
        <f t="shared" si="17"/>
        <v>4</v>
      </c>
      <c r="I121" s="28" t="str">
        <f t="shared" si="10"/>
        <v>2031/04</v>
      </c>
      <c r="J121" s="31">
        <f t="shared" si="11"/>
        <v>41122</v>
      </c>
      <c r="K121" s="33">
        <f>IF(ISERROR(VLOOKUP($J121,'1a_CarteraVigente'!$A$19:$B$5000,K$3,0))=TRUE,"",VLOOKUP($J121,'1a_CarteraVigente'!$A$19:$B$5000,K$3,0))</f>
        <v>2200290.4</v>
      </c>
      <c r="L121" s="48">
        <f t="shared" si="18"/>
        <v>116</v>
      </c>
      <c r="M121" s="31">
        <f>VALUE(CONCATENATE(VLOOKUP($G121,Parámetros!$F$4:$G$7,2,0),"/1/",'2_Fix'!$F121))</f>
        <v>48183</v>
      </c>
      <c r="N121" s="33" t="str">
        <f t="shared" si="12"/>
        <v/>
      </c>
      <c r="S121" s="33" t="str">
        <f t="shared" si="13"/>
        <v/>
      </c>
      <c r="W121" s="33" t="str">
        <f>IF(ISERROR(VLOOKUP($I121,'1b_PIB'!$A$4:$B$5000,2,0))=TRUE,"",VLOOKUP($I121,'1b_PIB'!$A$4:$B$5000,2,0))</f>
        <v/>
      </c>
    </row>
    <row r="122" spans="2:23" x14ac:dyDescent="0.45">
      <c r="B122" s="28">
        <f t="shared" si="14"/>
        <v>2012</v>
      </c>
      <c r="C122" s="28">
        <f t="shared" si="15"/>
        <v>9</v>
      </c>
      <c r="D122" s="28">
        <f t="shared" si="19"/>
        <v>39</v>
      </c>
      <c r="F122" s="28">
        <f t="shared" si="16"/>
        <v>2032</v>
      </c>
      <c r="G122" s="28">
        <f t="shared" si="17"/>
        <v>1</v>
      </c>
      <c r="I122" s="28" t="str">
        <f t="shared" si="10"/>
        <v>2032/01</v>
      </c>
      <c r="J122" s="31">
        <f t="shared" si="11"/>
        <v>41153</v>
      </c>
      <c r="K122" s="33">
        <f>IF(ISERROR(VLOOKUP($J122,'1a_CarteraVigente'!$A$19:$B$5000,K$3,0))=TRUE,"",VLOOKUP($J122,'1a_CarteraVigente'!$A$19:$B$5000,K$3,0))</f>
        <v>2229782.2999999998</v>
      </c>
      <c r="L122" s="48">
        <f t="shared" si="18"/>
        <v>117</v>
      </c>
      <c r="M122" s="31">
        <f>VALUE(CONCATENATE(VLOOKUP($G122,Parámetros!$F$4:$G$7,2,0),"/1/",'2_Fix'!$F122))</f>
        <v>48274</v>
      </c>
      <c r="N122" s="33" t="str">
        <f t="shared" si="12"/>
        <v/>
      </c>
      <c r="S122" s="33" t="str">
        <f t="shared" si="13"/>
        <v/>
      </c>
      <c r="W122" s="33" t="str">
        <f>IF(ISERROR(VLOOKUP($I122,'1b_PIB'!$A$4:$B$5000,2,0))=TRUE,"",VLOOKUP($I122,'1b_PIB'!$A$4:$B$5000,2,0))</f>
        <v/>
      </c>
    </row>
    <row r="123" spans="2:23" x14ac:dyDescent="0.45">
      <c r="B123" s="28">
        <f t="shared" si="14"/>
        <v>2012</v>
      </c>
      <c r="C123" s="28">
        <f t="shared" si="15"/>
        <v>10</v>
      </c>
      <c r="D123" s="28">
        <f t="shared" si="19"/>
        <v>40</v>
      </c>
      <c r="F123" s="28">
        <f t="shared" si="16"/>
        <v>2032</v>
      </c>
      <c r="G123" s="28">
        <f t="shared" si="17"/>
        <v>2</v>
      </c>
      <c r="I123" s="28" t="str">
        <f t="shared" si="10"/>
        <v>2032/02</v>
      </c>
      <c r="J123" s="31">
        <f t="shared" si="11"/>
        <v>41183</v>
      </c>
      <c r="K123" s="33">
        <f>IF(ISERROR(VLOOKUP($J123,'1a_CarteraVigente'!$A$19:$B$5000,K$3,0))=TRUE,"",VLOOKUP($J123,'1a_CarteraVigente'!$A$19:$B$5000,K$3,0))</f>
        <v>2243406.2999999998</v>
      </c>
      <c r="L123" s="48">
        <f t="shared" si="18"/>
        <v>118</v>
      </c>
      <c r="M123" s="31">
        <f>VALUE(CONCATENATE(VLOOKUP($G123,Parámetros!$F$4:$G$7,2,0),"/1/",'2_Fix'!$F123))</f>
        <v>48366</v>
      </c>
      <c r="N123" s="33" t="str">
        <f t="shared" si="12"/>
        <v/>
      </c>
      <c r="S123" s="33" t="str">
        <f t="shared" si="13"/>
        <v/>
      </c>
      <c r="W123" s="33" t="str">
        <f>IF(ISERROR(VLOOKUP($I123,'1b_PIB'!$A$4:$B$5000,2,0))=TRUE,"",VLOOKUP($I123,'1b_PIB'!$A$4:$B$5000,2,0))</f>
        <v/>
      </c>
    </row>
    <row r="124" spans="2:23" x14ac:dyDescent="0.45">
      <c r="B124" s="28">
        <f t="shared" si="14"/>
        <v>2012</v>
      </c>
      <c r="C124" s="28">
        <f t="shared" si="15"/>
        <v>11</v>
      </c>
      <c r="D124" s="28">
        <f t="shared" si="19"/>
        <v>40</v>
      </c>
      <c r="F124" s="28">
        <f t="shared" si="16"/>
        <v>2032</v>
      </c>
      <c r="G124" s="28">
        <f t="shared" si="17"/>
        <v>3</v>
      </c>
      <c r="I124" s="28" t="str">
        <f t="shared" si="10"/>
        <v>2032/03</v>
      </c>
      <c r="J124" s="31">
        <f t="shared" si="11"/>
        <v>41214</v>
      </c>
      <c r="K124" s="33">
        <f>IF(ISERROR(VLOOKUP($J124,'1a_CarteraVigente'!$A$19:$B$5000,K$3,0))=TRUE,"",VLOOKUP($J124,'1a_CarteraVigente'!$A$19:$B$5000,K$3,0))</f>
        <v>2285712.7999999998</v>
      </c>
      <c r="L124" s="48">
        <f t="shared" si="18"/>
        <v>119</v>
      </c>
      <c r="M124" s="31">
        <f>VALUE(CONCATENATE(VLOOKUP($G124,Parámetros!$F$4:$G$7,2,0),"/1/",'2_Fix'!$F124))</f>
        <v>48458</v>
      </c>
      <c r="N124" s="33" t="str">
        <f t="shared" si="12"/>
        <v/>
      </c>
      <c r="S124" s="33" t="str">
        <f t="shared" si="13"/>
        <v/>
      </c>
      <c r="W124" s="33" t="str">
        <f>IF(ISERROR(VLOOKUP($I124,'1b_PIB'!$A$4:$B$5000,2,0))=TRUE,"",VLOOKUP($I124,'1b_PIB'!$A$4:$B$5000,2,0))</f>
        <v/>
      </c>
    </row>
    <row r="125" spans="2:23" x14ac:dyDescent="0.45">
      <c r="B125" s="28">
        <f t="shared" si="14"/>
        <v>2012</v>
      </c>
      <c r="C125" s="28">
        <f t="shared" si="15"/>
        <v>12</v>
      </c>
      <c r="D125" s="28">
        <f t="shared" si="19"/>
        <v>40</v>
      </c>
      <c r="F125" s="28">
        <f t="shared" si="16"/>
        <v>2032</v>
      </c>
      <c r="G125" s="28">
        <f t="shared" si="17"/>
        <v>4</v>
      </c>
      <c r="I125" s="28" t="str">
        <f t="shared" si="10"/>
        <v>2032/04</v>
      </c>
      <c r="J125" s="31">
        <f t="shared" si="11"/>
        <v>41244</v>
      </c>
      <c r="K125" s="33">
        <f>IF(ISERROR(VLOOKUP($J125,'1a_CarteraVigente'!$A$19:$B$5000,K$3,0))=TRUE,"",VLOOKUP($J125,'1a_CarteraVigente'!$A$19:$B$5000,K$3,0))</f>
        <v>2307306.4</v>
      </c>
      <c r="L125" s="48">
        <f t="shared" si="18"/>
        <v>120</v>
      </c>
      <c r="M125" s="31">
        <f>VALUE(CONCATENATE(VLOOKUP($G125,Parámetros!$F$4:$G$7,2,0),"/1/",'2_Fix'!$F125))</f>
        <v>48549</v>
      </c>
      <c r="N125" s="33" t="str">
        <f t="shared" si="12"/>
        <v/>
      </c>
      <c r="S125" s="33" t="str">
        <f t="shared" si="13"/>
        <v/>
      </c>
      <c r="W125" s="33" t="str">
        <f>IF(ISERROR(VLOOKUP($I125,'1b_PIB'!$A$4:$B$5000,2,0))=TRUE,"",VLOOKUP($I125,'1b_PIB'!$A$4:$B$5000,2,0))</f>
        <v/>
      </c>
    </row>
    <row r="126" spans="2:23" x14ac:dyDescent="0.45">
      <c r="B126" s="28">
        <f t="shared" si="14"/>
        <v>2013</v>
      </c>
      <c r="C126" s="28">
        <f t="shared" si="15"/>
        <v>1</v>
      </c>
      <c r="D126" s="28">
        <f t="shared" si="19"/>
        <v>41</v>
      </c>
      <c r="F126" s="28">
        <f t="shared" si="16"/>
        <v>2033</v>
      </c>
      <c r="G126" s="28">
        <f t="shared" si="17"/>
        <v>1</v>
      </c>
      <c r="I126" s="28" t="str">
        <f t="shared" si="10"/>
        <v>2033/01</v>
      </c>
      <c r="J126" s="31">
        <f t="shared" si="11"/>
        <v>41275</v>
      </c>
      <c r="K126" s="33">
        <f>IF(ISERROR(VLOOKUP($J126,'1a_CarteraVigente'!$A$19:$B$5000,K$3,0))=TRUE,"",VLOOKUP($J126,'1a_CarteraVigente'!$A$19:$B$5000,K$3,0))</f>
        <v>2306667.4</v>
      </c>
      <c r="L126" s="48">
        <f t="shared" si="18"/>
        <v>121</v>
      </c>
      <c r="M126" s="31">
        <f>VALUE(CONCATENATE(VLOOKUP($G126,Parámetros!$F$4:$G$7,2,0),"/1/",'2_Fix'!$F126))</f>
        <v>48639</v>
      </c>
      <c r="N126" s="33" t="str">
        <f t="shared" si="12"/>
        <v/>
      </c>
      <c r="S126" s="33" t="str">
        <f t="shared" si="13"/>
        <v/>
      </c>
      <c r="W126" s="33" t="str">
        <f>IF(ISERROR(VLOOKUP($I126,'1b_PIB'!$A$4:$B$5000,2,0))=TRUE,"",VLOOKUP($I126,'1b_PIB'!$A$4:$B$5000,2,0))</f>
        <v/>
      </c>
    </row>
    <row r="127" spans="2:23" x14ac:dyDescent="0.45">
      <c r="B127" s="28">
        <f t="shared" si="14"/>
        <v>2013</v>
      </c>
      <c r="C127" s="28">
        <f t="shared" si="15"/>
        <v>2</v>
      </c>
      <c r="D127" s="28">
        <f t="shared" si="19"/>
        <v>41</v>
      </c>
      <c r="F127" s="28">
        <f t="shared" si="16"/>
        <v>2033</v>
      </c>
      <c r="G127" s="28">
        <f t="shared" si="17"/>
        <v>2</v>
      </c>
      <c r="I127" s="28" t="str">
        <f t="shared" si="10"/>
        <v>2033/02</v>
      </c>
      <c r="J127" s="31">
        <f t="shared" si="11"/>
        <v>41306</v>
      </c>
      <c r="K127" s="33">
        <f>IF(ISERROR(VLOOKUP($J127,'1a_CarteraVigente'!$A$19:$B$5000,K$3,0))=TRUE,"",VLOOKUP($J127,'1a_CarteraVigente'!$A$19:$B$5000,K$3,0))</f>
        <v>2315184.2000000002</v>
      </c>
      <c r="L127" s="48">
        <f t="shared" si="18"/>
        <v>122</v>
      </c>
      <c r="M127" s="31">
        <f>VALUE(CONCATENATE(VLOOKUP($G127,Parámetros!$F$4:$G$7,2,0),"/1/",'2_Fix'!$F127))</f>
        <v>48731</v>
      </c>
      <c r="N127" s="33" t="str">
        <f t="shared" si="12"/>
        <v/>
      </c>
      <c r="S127" s="33" t="str">
        <f t="shared" si="13"/>
        <v/>
      </c>
      <c r="W127" s="33" t="str">
        <f>IF(ISERROR(VLOOKUP($I127,'1b_PIB'!$A$4:$B$5000,2,0))=TRUE,"",VLOOKUP($I127,'1b_PIB'!$A$4:$B$5000,2,0))</f>
        <v/>
      </c>
    </row>
    <row r="128" spans="2:23" x14ac:dyDescent="0.45">
      <c r="B128" s="28">
        <f t="shared" si="14"/>
        <v>2013</v>
      </c>
      <c r="C128" s="28">
        <f t="shared" si="15"/>
        <v>3</v>
      </c>
      <c r="D128" s="28">
        <f t="shared" si="19"/>
        <v>41</v>
      </c>
      <c r="F128" s="28">
        <f t="shared" si="16"/>
        <v>2033</v>
      </c>
      <c r="G128" s="28">
        <f t="shared" si="17"/>
        <v>3</v>
      </c>
      <c r="I128" s="28" t="str">
        <f t="shared" si="10"/>
        <v>2033/03</v>
      </c>
      <c r="J128" s="31">
        <f t="shared" si="11"/>
        <v>41334</v>
      </c>
      <c r="K128" s="33">
        <f>IF(ISERROR(VLOOKUP($J128,'1a_CarteraVigente'!$A$19:$B$5000,K$3,0))=TRUE,"",VLOOKUP($J128,'1a_CarteraVigente'!$A$19:$B$5000,K$3,0))</f>
        <v>2326059.7000000002</v>
      </c>
      <c r="L128" s="48">
        <f t="shared" si="18"/>
        <v>123</v>
      </c>
      <c r="M128" s="31">
        <f>VALUE(CONCATENATE(VLOOKUP($G128,Parámetros!$F$4:$G$7,2,0),"/1/",'2_Fix'!$F128))</f>
        <v>48823</v>
      </c>
      <c r="N128" s="33" t="str">
        <f t="shared" si="12"/>
        <v/>
      </c>
      <c r="S128" s="33" t="str">
        <f t="shared" si="13"/>
        <v/>
      </c>
      <c r="W128" s="33" t="str">
        <f>IF(ISERROR(VLOOKUP($I128,'1b_PIB'!$A$4:$B$5000,2,0))=TRUE,"",VLOOKUP($I128,'1b_PIB'!$A$4:$B$5000,2,0))</f>
        <v/>
      </c>
    </row>
    <row r="129" spans="2:23" x14ac:dyDescent="0.45">
      <c r="B129" s="28">
        <f t="shared" si="14"/>
        <v>2013</v>
      </c>
      <c r="C129" s="28">
        <f t="shared" si="15"/>
        <v>4</v>
      </c>
      <c r="D129" s="28">
        <f t="shared" si="19"/>
        <v>42</v>
      </c>
      <c r="F129" s="28">
        <f t="shared" si="16"/>
        <v>2033</v>
      </c>
      <c r="G129" s="28">
        <f t="shared" si="17"/>
        <v>4</v>
      </c>
      <c r="I129" s="28" t="str">
        <f t="shared" si="10"/>
        <v>2033/04</v>
      </c>
      <c r="J129" s="31">
        <f t="shared" si="11"/>
        <v>41365</v>
      </c>
      <c r="K129" s="33">
        <f>IF(ISERROR(VLOOKUP($J129,'1a_CarteraVigente'!$A$19:$B$5000,K$3,0))=TRUE,"",VLOOKUP($J129,'1a_CarteraVigente'!$A$19:$B$5000,K$3,0))</f>
        <v>2342011.7999999998</v>
      </c>
      <c r="L129" s="48">
        <f t="shared" si="18"/>
        <v>124</v>
      </c>
      <c r="M129" s="31">
        <f>VALUE(CONCATENATE(VLOOKUP($G129,Parámetros!$F$4:$G$7,2,0),"/1/",'2_Fix'!$F129))</f>
        <v>48914</v>
      </c>
      <c r="N129" s="33" t="str">
        <f t="shared" si="12"/>
        <v/>
      </c>
      <c r="S129" s="33" t="str">
        <f t="shared" si="13"/>
        <v/>
      </c>
      <c r="W129" s="33" t="str">
        <f>IF(ISERROR(VLOOKUP($I129,'1b_PIB'!$A$4:$B$5000,2,0))=TRUE,"",VLOOKUP($I129,'1b_PIB'!$A$4:$B$5000,2,0))</f>
        <v/>
      </c>
    </row>
    <row r="130" spans="2:23" x14ac:dyDescent="0.45">
      <c r="B130" s="28">
        <f t="shared" si="14"/>
        <v>2013</v>
      </c>
      <c r="C130" s="28">
        <f t="shared" si="15"/>
        <v>5</v>
      </c>
      <c r="D130" s="28">
        <f t="shared" si="19"/>
        <v>42</v>
      </c>
      <c r="F130" s="28">
        <f t="shared" si="16"/>
        <v>2034</v>
      </c>
      <c r="G130" s="28">
        <f t="shared" si="17"/>
        <v>1</v>
      </c>
      <c r="I130" s="28" t="str">
        <f t="shared" si="10"/>
        <v>2034/01</v>
      </c>
      <c r="J130" s="31">
        <f t="shared" si="11"/>
        <v>41395</v>
      </c>
      <c r="K130" s="33">
        <f>IF(ISERROR(VLOOKUP($J130,'1a_CarteraVigente'!$A$19:$B$5000,K$3,0))=TRUE,"",VLOOKUP($J130,'1a_CarteraVigente'!$A$19:$B$5000,K$3,0))</f>
        <v>2361677.1</v>
      </c>
      <c r="L130" s="48">
        <f t="shared" si="18"/>
        <v>125</v>
      </c>
      <c r="M130" s="31">
        <f>VALUE(CONCATENATE(VLOOKUP($G130,Parámetros!$F$4:$G$7,2,0),"/1/",'2_Fix'!$F130))</f>
        <v>49004</v>
      </c>
      <c r="N130" s="33" t="str">
        <f t="shared" si="12"/>
        <v/>
      </c>
      <c r="S130" s="33" t="str">
        <f t="shared" si="13"/>
        <v/>
      </c>
      <c r="W130" s="33" t="str">
        <f>IF(ISERROR(VLOOKUP($I130,'1b_PIB'!$A$4:$B$5000,2,0))=TRUE,"",VLOOKUP($I130,'1b_PIB'!$A$4:$B$5000,2,0))</f>
        <v/>
      </c>
    </row>
    <row r="131" spans="2:23" x14ac:dyDescent="0.45">
      <c r="B131" s="28">
        <f t="shared" si="14"/>
        <v>2013</v>
      </c>
      <c r="C131" s="28">
        <f t="shared" si="15"/>
        <v>6</v>
      </c>
      <c r="D131" s="28">
        <f t="shared" si="19"/>
        <v>42</v>
      </c>
      <c r="F131" s="28">
        <f t="shared" si="16"/>
        <v>2034</v>
      </c>
      <c r="G131" s="28">
        <f t="shared" si="17"/>
        <v>2</v>
      </c>
      <c r="I131" s="28" t="str">
        <f t="shared" si="10"/>
        <v>2034/02</v>
      </c>
      <c r="J131" s="31">
        <f t="shared" si="11"/>
        <v>41426</v>
      </c>
      <c r="K131" s="33">
        <f>IF(ISERROR(VLOOKUP($J131,'1a_CarteraVigente'!$A$19:$B$5000,K$3,0))=TRUE,"",VLOOKUP($J131,'1a_CarteraVigente'!$A$19:$B$5000,K$3,0))</f>
        <v>2380851.5</v>
      </c>
      <c r="L131" s="48">
        <f t="shared" si="18"/>
        <v>126</v>
      </c>
      <c r="M131" s="31">
        <f>VALUE(CONCATENATE(VLOOKUP($G131,Parámetros!$F$4:$G$7,2,0),"/1/",'2_Fix'!$F131))</f>
        <v>49096</v>
      </c>
      <c r="N131" s="33" t="str">
        <f t="shared" si="12"/>
        <v/>
      </c>
      <c r="S131" s="33" t="str">
        <f t="shared" si="13"/>
        <v/>
      </c>
      <c r="W131" s="33" t="str">
        <f>IF(ISERROR(VLOOKUP($I131,'1b_PIB'!$A$4:$B$5000,2,0))=TRUE,"",VLOOKUP($I131,'1b_PIB'!$A$4:$B$5000,2,0))</f>
        <v/>
      </c>
    </row>
    <row r="132" spans="2:23" x14ac:dyDescent="0.45">
      <c r="B132" s="28">
        <f t="shared" si="14"/>
        <v>2013</v>
      </c>
      <c r="C132" s="28">
        <f t="shared" si="15"/>
        <v>7</v>
      </c>
      <c r="D132" s="28">
        <f t="shared" si="19"/>
        <v>43</v>
      </c>
      <c r="F132" s="28">
        <f t="shared" si="16"/>
        <v>2034</v>
      </c>
      <c r="G132" s="28">
        <f t="shared" si="17"/>
        <v>3</v>
      </c>
      <c r="I132" s="28" t="str">
        <f t="shared" si="10"/>
        <v>2034/03</v>
      </c>
      <c r="J132" s="31">
        <f t="shared" si="11"/>
        <v>41456</v>
      </c>
      <c r="K132" s="33">
        <f>IF(ISERROR(VLOOKUP($J132,'1a_CarteraVigente'!$A$19:$B$5000,K$3,0))=TRUE,"",VLOOKUP($J132,'1a_CarteraVigente'!$A$19:$B$5000,K$3,0))</f>
        <v>2398023.2999999998</v>
      </c>
      <c r="L132" s="48">
        <f t="shared" si="18"/>
        <v>127</v>
      </c>
      <c r="M132" s="31">
        <f>VALUE(CONCATENATE(VLOOKUP($G132,Parámetros!$F$4:$G$7,2,0),"/1/",'2_Fix'!$F132))</f>
        <v>49188</v>
      </c>
      <c r="N132" s="33" t="str">
        <f t="shared" si="12"/>
        <v/>
      </c>
      <c r="S132" s="33" t="str">
        <f t="shared" si="13"/>
        <v/>
      </c>
      <c r="W132" s="33" t="str">
        <f>IF(ISERROR(VLOOKUP($I132,'1b_PIB'!$A$4:$B$5000,2,0))=TRUE,"",VLOOKUP($I132,'1b_PIB'!$A$4:$B$5000,2,0))</f>
        <v/>
      </c>
    </row>
    <row r="133" spans="2:23" x14ac:dyDescent="0.45">
      <c r="B133" s="28">
        <f t="shared" si="14"/>
        <v>2013</v>
      </c>
      <c r="C133" s="28">
        <f t="shared" si="15"/>
        <v>8</v>
      </c>
      <c r="D133" s="28">
        <f t="shared" si="19"/>
        <v>43</v>
      </c>
      <c r="F133" s="28">
        <f t="shared" si="16"/>
        <v>2034</v>
      </c>
      <c r="G133" s="28">
        <f t="shared" si="17"/>
        <v>4</v>
      </c>
      <c r="I133" s="28" t="str">
        <f t="shared" si="10"/>
        <v>2034/04</v>
      </c>
      <c r="J133" s="31">
        <f t="shared" si="11"/>
        <v>41487</v>
      </c>
      <c r="K133" s="33">
        <f>IF(ISERROR(VLOOKUP($J133,'1a_CarteraVigente'!$A$19:$B$5000,K$3,0))=TRUE,"",VLOOKUP($J133,'1a_CarteraVigente'!$A$19:$B$5000,K$3,0))</f>
        <v>2431172.7999999998</v>
      </c>
      <c r="L133" s="48">
        <f t="shared" si="18"/>
        <v>128</v>
      </c>
      <c r="M133" s="31">
        <f>VALUE(CONCATENATE(VLOOKUP($G133,Parámetros!$F$4:$G$7,2,0),"/1/",'2_Fix'!$F133))</f>
        <v>49279</v>
      </c>
      <c r="N133" s="33" t="str">
        <f t="shared" si="12"/>
        <v/>
      </c>
      <c r="S133" s="33" t="str">
        <f t="shared" si="13"/>
        <v/>
      </c>
      <c r="W133" s="33" t="str">
        <f>IF(ISERROR(VLOOKUP($I133,'1b_PIB'!$A$4:$B$5000,2,0))=TRUE,"",VLOOKUP($I133,'1b_PIB'!$A$4:$B$5000,2,0))</f>
        <v/>
      </c>
    </row>
    <row r="134" spans="2:23" x14ac:dyDescent="0.45">
      <c r="B134" s="28">
        <f t="shared" si="14"/>
        <v>2013</v>
      </c>
      <c r="C134" s="28">
        <f t="shared" si="15"/>
        <v>9</v>
      </c>
      <c r="D134" s="28">
        <f t="shared" si="19"/>
        <v>43</v>
      </c>
      <c r="F134" s="28">
        <f t="shared" si="16"/>
        <v>2035</v>
      </c>
      <c r="G134" s="28">
        <f t="shared" si="17"/>
        <v>1</v>
      </c>
      <c r="I134" s="28" t="str">
        <f t="shared" si="10"/>
        <v>2035/01</v>
      </c>
      <c r="J134" s="31">
        <f t="shared" si="11"/>
        <v>41518</v>
      </c>
      <c r="K134" s="33">
        <f>IF(ISERROR(VLOOKUP($J134,'1a_CarteraVigente'!$A$19:$B$5000,K$3,0))=TRUE,"",VLOOKUP($J134,'1a_CarteraVigente'!$A$19:$B$5000,K$3,0))</f>
        <v>2439881</v>
      </c>
      <c r="L134" s="48">
        <f t="shared" si="18"/>
        <v>129</v>
      </c>
      <c r="M134" s="31">
        <f>VALUE(CONCATENATE(VLOOKUP($G134,Parámetros!$F$4:$G$7,2,0),"/1/",'2_Fix'!$F134))</f>
        <v>49369</v>
      </c>
      <c r="N134" s="33" t="str">
        <f t="shared" si="12"/>
        <v/>
      </c>
      <c r="S134" s="33" t="str">
        <f t="shared" si="13"/>
        <v/>
      </c>
      <c r="W134" s="33" t="str">
        <f>IF(ISERROR(VLOOKUP($I134,'1b_PIB'!$A$4:$B$5000,2,0))=TRUE,"",VLOOKUP($I134,'1b_PIB'!$A$4:$B$5000,2,0))</f>
        <v/>
      </c>
    </row>
    <row r="135" spans="2:23" x14ac:dyDescent="0.45">
      <c r="B135" s="28">
        <f t="shared" si="14"/>
        <v>2013</v>
      </c>
      <c r="C135" s="28">
        <f t="shared" si="15"/>
        <v>10</v>
      </c>
      <c r="D135" s="28">
        <f t="shared" si="19"/>
        <v>44</v>
      </c>
      <c r="F135" s="28">
        <f t="shared" si="16"/>
        <v>2035</v>
      </c>
      <c r="G135" s="28">
        <f t="shared" si="17"/>
        <v>2</v>
      </c>
      <c r="I135" s="28" t="str">
        <f t="shared" ref="I135:I197" si="20">CONCATENATE(F135,"/0",G135)</f>
        <v>2035/02</v>
      </c>
      <c r="J135" s="31">
        <f t="shared" ref="J135:J198" si="21">VALUE(CONCATENATE(C135,"/1/",B135))</f>
        <v>41548</v>
      </c>
      <c r="K135" s="33">
        <f>IF(ISERROR(VLOOKUP($J135,'1a_CarteraVigente'!$A$19:$B$5000,K$3,0))=TRUE,"",VLOOKUP($J135,'1a_CarteraVigente'!$A$19:$B$5000,K$3,0))</f>
        <v>2460630.6</v>
      </c>
      <c r="L135" s="48">
        <f t="shared" si="18"/>
        <v>130</v>
      </c>
      <c r="M135" s="31">
        <f>VALUE(CONCATENATE(VLOOKUP($G135,Parámetros!$F$4:$G$7,2,0),"/1/",'2_Fix'!$F135))</f>
        <v>49461</v>
      </c>
      <c r="N135" s="33" t="str">
        <f t="shared" ref="N135:N197" si="22">IF(ISERROR(AVERAGEIF($D$6:$D$581,$L135,$K$6:$K$581))=TRUE,"",AVERAGEIF($D$6:$D$581,$L135,$K$6:$K$581))</f>
        <v/>
      </c>
      <c r="S135" s="33" t="str">
        <f>VLOOKUP($M135,J135:K710,2,0)</f>
        <v/>
      </c>
      <c r="W135" s="33" t="str">
        <f>IF(ISERROR(VLOOKUP($I135,'1b_PIB'!$A$4:$B$5000,2,0))=TRUE,"",VLOOKUP($I135,'1b_PIB'!$A$4:$B$5000,2,0))</f>
        <v/>
      </c>
    </row>
    <row r="136" spans="2:23" x14ac:dyDescent="0.45">
      <c r="B136" s="28">
        <f t="shared" ref="B136:B199" si="23">IF(C135=12,B135+1,B135)</f>
        <v>2013</v>
      </c>
      <c r="C136" s="28">
        <f t="shared" ref="C136:C199" si="24">IF(C135=12,1,C135+1)</f>
        <v>11</v>
      </c>
      <c r="D136" s="28">
        <f t="shared" si="19"/>
        <v>44</v>
      </c>
      <c r="F136" s="28">
        <f t="shared" ref="F136:F165" si="25">IF(G135=4,F135+1,F135)</f>
        <v>2035</v>
      </c>
      <c r="G136" s="28">
        <f t="shared" ref="G136:G165" si="26">IF(G135=4,1,G135+1)</f>
        <v>3</v>
      </c>
      <c r="I136" s="28" t="str">
        <f t="shared" si="20"/>
        <v>2035/03</v>
      </c>
      <c r="J136" s="31">
        <f t="shared" si="21"/>
        <v>41579</v>
      </c>
      <c r="K136" s="33">
        <f>IF(ISERROR(VLOOKUP($J136,'1a_CarteraVigente'!$A$19:$B$5000,K$3,0))=TRUE,"",VLOOKUP($J136,'1a_CarteraVigente'!$A$19:$B$5000,K$3,0))</f>
        <v>2503032.7999999998</v>
      </c>
      <c r="L136" s="48">
        <f t="shared" ref="L136:L197" si="27">L135+1</f>
        <v>131</v>
      </c>
      <c r="M136" s="31">
        <f>VALUE(CONCATENATE(VLOOKUP($G136,Parámetros!$F$4:$G$7,2,0),"/1/",'2_Fix'!$F136))</f>
        <v>49553</v>
      </c>
      <c r="N136" s="33" t="str">
        <f t="shared" si="22"/>
        <v/>
      </c>
      <c r="S136" s="33" t="str">
        <f>VLOOKUP($M136,J136:K711,2,0)</f>
        <v/>
      </c>
      <c r="W136" s="33" t="str">
        <f>IF(ISERROR(VLOOKUP($I136,'1b_PIB'!$A$4:$B$5000,2,0))=TRUE,"",VLOOKUP($I136,'1b_PIB'!$A$4:$B$5000,2,0))</f>
        <v/>
      </c>
    </row>
    <row r="137" spans="2:23" x14ac:dyDescent="0.45">
      <c r="B137" s="28">
        <f t="shared" si="23"/>
        <v>2013</v>
      </c>
      <c r="C137" s="28">
        <f t="shared" si="24"/>
        <v>12</v>
      </c>
      <c r="D137" s="28">
        <f t="shared" si="19"/>
        <v>44</v>
      </c>
      <c r="F137" s="28">
        <f t="shared" si="25"/>
        <v>2035</v>
      </c>
      <c r="G137" s="28">
        <f t="shared" si="26"/>
        <v>4</v>
      </c>
      <c r="I137" s="28" t="str">
        <f t="shared" si="20"/>
        <v>2035/04</v>
      </c>
      <c r="J137" s="31">
        <f t="shared" si="21"/>
        <v>41609</v>
      </c>
      <c r="K137" s="33">
        <f>IF(ISERROR(VLOOKUP($J137,'1a_CarteraVigente'!$A$19:$B$5000,K$3,0))=TRUE,"",VLOOKUP($J137,'1a_CarteraVigente'!$A$19:$B$5000,K$3,0))</f>
        <v>2534640.2999999998</v>
      </c>
      <c r="L137" s="48">
        <f t="shared" si="27"/>
        <v>132</v>
      </c>
      <c r="M137" s="31">
        <f>VALUE(CONCATENATE(VLOOKUP($G137,Parámetros!$F$4:$G$7,2,0),"/1/",'2_Fix'!$F137))</f>
        <v>49644</v>
      </c>
      <c r="N137" s="33" t="str">
        <f t="shared" si="22"/>
        <v/>
      </c>
      <c r="S137" s="33" t="str">
        <f>VLOOKUP($M137,J137:K712,2,0)</f>
        <v/>
      </c>
      <c r="W137" s="33" t="str">
        <f>IF(ISERROR(VLOOKUP($I137,'1b_PIB'!$A$4:$B$5000,2,0))=TRUE,"",VLOOKUP($I137,'1b_PIB'!$A$4:$B$5000,2,0))</f>
        <v/>
      </c>
    </row>
    <row r="138" spans="2:23" x14ac:dyDescent="0.45">
      <c r="B138" s="28">
        <f t="shared" si="23"/>
        <v>2014</v>
      </c>
      <c r="C138" s="28">
        <f t="shared" si="24"/>
        <v>1</v>
      </c>
      <c r="D138" s="28">
        <f t="shared" ref="D138:D201" si="28">D135+1</f>
        <v>45</v>
      </c>
      <c r="F138" s="28">
        <f t="shared" si="25"/>
        <v>2036</v>
      </c>
      <c r="G138" s="28">
        <f t="shared" si="26"/>
        <v>1</v>
      </c>
      <c r="I138" s="28" t="str">
        <f t="shared" si="20"/>
        <v>2036/01</v>
      </c>
      <c r="J138" s="31">
        <f t="shared" si="21"/>
        <v>41640</v>
      </c>
      <c r="K138" s="33">
        <f>IF(ISERROR(VLOOKUP($J138,'1a_CarteraVigente'!$A$19:$B$5000,K$3,0))=TRUE,"",VLOOKUP($J138,'1a_CarteraVigente'!$A$19:$B$5000,K$3,0))</f>
        <v>2520820.5</v>
      </c>
      <c r="L138" s="48">
        <f t="shared" si="27"/>
        <v>133</v>
      </c>
      <c r="M138" s="31">
        <f>VALUE(CONCATENATE(VLOOKUP($G138,Parámetros!$F$4:$G$7,2,0),"/1/",'2_Fix'!$F138))</f>
        <v>49735</v>
      </c>
      <c r="N138" s="33" t="str">
        <f t="shared" si="22"/>
        <v/>
      </c>
      <c r="S138" s="33" t="str">
        <f>VLOOKUP($M138,J138:K713,2,0)</f>
        <v/>
      </c>
      <c r="W138" s="33" t="str">
        <f>IF(ISERROR(VLOOKUP($I138,'1b_PIB'!$A$4:$B$5000,2,0))=TRUE,"",VLOOKUP($I138,'1b_PIB'!$A$4:$B$5000,2,0))</f>
        <v/>
      </c>
    </row>
    <row r="139" spans="2:23" x14ac:dyDescent="0.45">
      <c r="B139" s="28">
        <f t="shared" si="23"/>
        <v>2014</v>
      </c>
      <c r="C139" s="28">
        <f t="shared" si="24"/>
        <v>2</v>
      </c>
      <c r="D139" s="28">
        <f t="shared" si="28"/>
        <v>45</v>
      </c>
      <c r="F139" s="28">
        <f t="shared" si="25"/>
        <v>2036</v>
      </c>
      <c r="G139" s="28">
        <f t="shared" si="26"/>
        <v>2</v>
      </c>
      <c r="I139" s="28" t="str">
        <f t="shared" si="20"/>
        <v>2036/02</v>
      </c>
      <c r="J139" s="31">
        <f t="shared" si="21"/>
        <v>41671</v>
      </c>
      <c r="K139" s="33">
        <f>IF(ISERROR(VLOOKUP($J139,'1a_CarteraVigente'!$A$19:$B$5000,K$3,0))=TRUE,"",VLOOKUP($J139,'1a_CarteraVigente'!$A$19:$B$5000,K$3,0))</f>
        <v>2521538.5</v>
      </c>
      <c r="L139" s="48">
        <f t="shared" si="27"/>
        <v>134</v>
      </c>
      <c r="M139" s="31">
        <f>VALUE(CONCATENATE(VLOOKUP($G139,Parámetros!$F$4:$G$7,2,0),"/1/",'2_Fix'!$F139))</f>
        <v>49827</v>
      </c>
      <c r="N139" s="33" t="str">
        <f t="shared" si="22"/>
        <v/>
      </c>
      <c r="S139" s="33" t="str">
        <f>VLOOKUP($M139,J139:K714,2,0)</f>
        <v/>
      </c>
      <c r="W139" s="33" t="str">
        <f>IF(ISERROR(VLOOKUP($I139,'1b_PIB'!$A$4:$B$5000,2,0))=TRUE,"",VLOOKUP($I139,'1b_PIB'!$A$4:$B$5000,2,0))</f>
        <v/>
      </c>
    </row>
    <row r="140" spans="2:23" x14ac:dyDescent="0.45">
      <c r="B140" s="28">
        <f t="shared" si="23"/>
        <v>2014</v>
      </c>
      <c r="C140" s="28">
        <f t="shared" si="24"/>
        <v>3</v>
      </c>
      <c r="D140" s="28">
        <f t="shared" si="28"/>
        <v>45</v>
      </c>
      <c r="F140" s="28">
        <f t="shared" si="25"/>
        <v>2036</v>
      </c>
      <c r="G140" s="28">
        <f t="shared" si="26"/>
        <v>3</v>
      </c>
      <c r="I140" s="28" t="str">
        <f t="shared" si="20"/>
        <v>2036/03</v>
      </c>
      <c r="J140" s="31">
        <f t="shared" si="21"/>
        <v>41699</v>
      </c>
      <c r="K140" s="33">
        <f>IF(ISERROR(VLOOKUP($J140,'1a_CarteraVigente'!$A$19:$B$5000,K$3,0))=TRUE,"",VLOOKUP($J140,'1a_CarteraVigente'!$A$19:$B$5000,K$3,0))</f>
        <v>2531027.2999999998</v>
      </c>
      <c r="L140" s="48">
        <f t="shared" si="27"/>
        <v>135</v>
      </c>
      <c r="M140" s="31">
        <f>VALUE(CONCATENATE(VLOOKUP($G140,Parámetros!$F$4:$G$7,2,0),"/1/",'2_Fix'!$F140))</f>
        <v>49919</v>
      </c>
      <c r="N140" s="33" t="str">
        <f t="shared" si="22"/>
        <v/>
      </c>
      <c r="S140" s="33" t="str">
        <f>VLOOKUP($M140,J140:K715,2,0)</f>
        <v/>
      </c>
      <c r="W140" s="33" t="str">
        <f>IF(ISERROR(VLOOKUP($I140,'1b_PIB'!$A$4:$B$5000,2,0))=TRUE,"",VLOOKUP($I140,'1b_PIB'!$A$4:$B$5000,2,0))</f>
        <v/>
      </c>
    </row>
    <row r="141" spans="2:23" x14ac:dyDescent="0.45">
      <c r="B141" s="28">
        <f t="shared" si="23"/>
        <v>2014</v>
      </c>
      <c r="C141" s="28">
        <f t="shared" si="24"/>
        <v>4</v>
      </c>
      <c r="D141" s="28">
        <f t="shared" si="28"/>
        <v>46</v>
      </c>
      <c r="F141" s="28">
        <f t="shared" si="25"/>
        <v>2036</v>
      </c>
      <c r="G141" s="28">
        <f t="shared" si="26"/>
        <v>4</v>
      </c>
      <c r="I141" s="28" t="str">
        <f t="shared" si="20"/>
        <v>2036/04</v>
      </c>
      <c r="J141" s="31">
        <f t="shared" si="21"/>
        <v>41730</v>
      </c>
      <c r="K141" s="33">
        <f>IF(ISERROR(VLOOKUP($J141,'1a_CarteraVigente'!$A$19:$B$5000,K$3,0))=TRUE,"",VLOOKUP($J141,'1a_CarteraVigente'!$A$19:$B$5000,K$3,0))</f>
        <v>2545305</v>
      </c>
      <c r="L141" s="48">
        <f t="shared" si="27"/>
        <v>136</v>
      </c>
      <c r="M141" s="31">
        <f>VALUE(CONCATENATE(VLOOKUP($G141,Parámetros!$F$4:$G$7,2,0),"/1/",'2_Fix'!$F141))</f>
        <v>50010</v>
      </c>
      <c r="N141" s="33" t="str">
        <f t="shared" si="22"/>
        <v/>
      </c>
      <c r="S141" s="33" t="str">
        <f>VLOOKUP($M141,J141:K716,2,0)</f>
        <v/>
      </c>
      <c r="W141" s="33" t="str">
        <f>IF(ISERROR(VLOOKUP($I141,'1b_PIB'!$A$4:$B$5000,2,0))=TRUE,"",VLOOKUP($I141,'1b_PIB'!$A$4:$B$5000,2,0))</f>
        <v/>
      </c>
    </row>
    <row r="142" spans="2:23" x14ac:dyDescent="0.45">
      <c r="B142" s="28">
        <f t="shared" si="23"/>
        <v>2014</v>
      </c>
      <c r="C142" s="28">
        <f t="shared" si="24"/>
        <v>5</v>
      </c>
      <c r="D142" s="28">
        <f t="shared" si="28"/>
        <v>46</v>
      </c>
      <c r="F142" s="28">
        <f t="shared" si="25"/>
        <v>2037</v>
      </c>
      <c r="G142" s="28">
        <f t="shared" si="26"/>
        <v>1</v>
      </c>
      <c r="I142" s="28" t="str">
        <f t="shared" si="20"/>
        <v>2037/01</v>
      </c>
      <c r="J142" s="31">
        <f t="shared" si="21"/>
        <v>41760</v>
      </c>
      <c r="K142" s="33">
        <f>IF(ISERROR(VLOOKUP($J142,'1a_CarteraVigente'!$A$19:$B$5000,K$3,0))=TRUE,"",VLOOKUP($J142,'1a_CarteraVigente'!$A$19:$B$5000,K$3,0))</f>
        <v>2591178.9</v>
      </c>
      <c r="L142" s="48">
        <f t="shared" si="27"/>
        <v>137</v>
      </c>
      <c r="M142" s="31">
        <f>VALUE(CONCATENATE(VLOOKUP($G142,Parámetros!$F$4:$G$7,2,0),"/1/",'2_Fix'!$F142))</f>
        <v>50100</v>
      </c>
      <c r="N142" s="33" t="str">
        <f t="shared" si="22"/>
        <v/>
      </c>
      <c r="S142" s="33" t="str">
        <f>VLOOKUP($M142,J142:K717,2,0)</f>
        <v/>
      </c>
      <c r="W142" s="33" t="str">
        <f>IF(ISERROR(VLOOKUP($I142,'1b_PIB'!$A$4:$B$5000,2,0))=TRUE,"",VLOOKUP($I142,'1b_PIB'!$A$4:$B$5000,2,0))</f>
        <v/>
      </c>
    </row>
    <row r="143" spans="2:23" x14ac:dyDescent="0.45">
      <c r="B143" s="28">
        <f t="shared" si="23"/>
        <v>2014</v>
      </c>
      <c r="C143" s="28">
        <f t="shared" si="24"/>
        <v>6</v>
      </c>
      <c r="D143" s="28">
        <f t="shared" si="28"/>
        <v>46</v>
      </c>
      <c r="F143" s="28">
        <f t="shared" si="25"/>
        <v>2037</v>
      </c>
      <c r="G143" s="28">
        <f t="shared" si="26"/>
        <v>2</v>
      </c>
      <c r="I143" s="28" t="str">
        <f t="shared" si="20"/>
        <v>2037/02</v>
      </c>
      <c r="J143" s="31">
        <f t="shared" si="21"/>
        <v>41791</v>
      </c>
      <c r="K143" s="33">
        <f>IF(ISERROR(VLOOKUP($J143,'1a_CarteraVigente'!$A$19:$B$5000,K$3,0))=TRUE,"",VLOOKUP($J143,'1a_CarteraVigente'!$A$19:$B$5000,K$3,0))</f>
        <v>2597152.6</v>
      </c>
      <c r="L143" s="48">
        <f t="shared" si="27"/>
        <v>138</v>
      </c>
      <c r="M143" s="31">
        <f>VALUE(CONCATENATE(VLOOKUP($G143,Parámetros!$F$4:$G$7,2,0),"/1/",'2_Fix'!$F143))</f>
        <v>50192</v>
      </c>
      <c r="N143" s="33" t="str">
        <f t="shared" si="22"/>
        <v/>
      </c>
      <c r="S143" s="33" t="str">
        <f>VLOOKUP($M143,J143:K718,2,0)</f>
        <v/>
      </c>
      <c r="W143" s="33" t="str">
        <f>IF(ISERROR(VLOOKUP($I143,'1b_PIB'!$A$4:$B$5000,2,0))=TRUE,"",VLOOKUP($I143,'1b_PIB'!$A$4:$B$5000,2,0))</f>
        <v/>
      </c>
    </row>
    <row r="144" spans="2:23" x14ac:dyDescent="0.45">
      <c r="B144" s="28">
        <f t="shared" si="23"/>
        <v>2014</v>
      </c>
      <c r="C144" s="28">
        <f t="shared" si="24"/>
        <v>7</v>
      </c>
      <c r="D144" s="28">
        <f t="shared" si="28"/>
        <v>47</v>
      </c>
      <c r="F144" s="28">
        <f t="shared" si="25"/>
        <v>2037</v>
      </c>
      <c r="G144" s="28">
        <f t="shared" si="26"/>
        <v>3</v>
      </c>
      <c r="I144" s="28" t="str">
        <f t="shared" si="20"/>
        <v>2037/03</v>
      </c>
      <c r="J144" s="31">
        <f t="shared" si="21"/>
        <v>41821</v>
      </c>
      <c r="K144" s="33">
        <f>IF(ISERROR(VLOOKUP($J144,'1a_CarteraVigente'!$A$19:$B$5000,K$3,0))=TRUE,"",VLOOKUP($J144,'1a_CarteraVigente'!$A$19:$B$5000,K$3,0))</f>
        <v>2605918.7000000002</v>
      </c>
      <c r="L144" s="48">
        <f t="shared" si="27"/>
        <v>139</v>
      </c>
      <c r="M144" s="31">
        <f>VALUE(CONCATENATE(VLOOKUP($G144,Parámetros!$F$4:$G$7,2,0),"/1/",'2_Fix'!$F144))</f>
        <v>50284</v>
      </c>
      <c r="N144" s="33" t="str">
        <f t="shared" si="22"/>
        <v/>
      </c>
      <c r="S144" s="33" t="str">
        <f>VLOOKUP($M144,J144:K719,2,0)</f>
        <v/>
      </c>
      <c r="W144" s="33" t="str">
        <f>IF(ISERROR(VLOOKUP($I144,'1b_PIB'!$A$4:$B$5000,2,0))=TRUE,"",VLOOKUP($I144,'1b_PIB'!$A$4:$B$5000,2,0))</f>
        <v/>
      </c>
    </row>
    <row r="145" spans="2:23" x14ac:dyDescent="0.45">
      <c r="B145" s="28">
        <f t="shared" si="23"/>
        <v>2014</v>
      </c>
      <c r="C145" s="28">
        <f t="shared" si="24"/>
        <v>8</v>
      </c>
      <c r="D145" s="28">
        <f t="shared" si="28"/>
        <v>47</v>
      </c>
      <c r="F145" s="28">
        <f t="shared" si="25"/>
        <v>2037</v>
      </c>
      <c r="G145" s="28">
        <f t="shared" si="26"/>
        <v>4</v>
      </c>
      <c r="I145" s="28" t="str">
        <f t="shared" si="20"/>
        <v>2037/04</v>
      </c>
      <c r="J145" s="31">
        <f t="shared" si="21"/>
        <v>41852</v>
      </c>
      <c r="K145" s="33">
        <f>IF(ISERROR(VLOOKUP($J145,'1a_CarteraVigente'!$A$19:$B$5000,K$3,0))=TRUE,"",VLOOKUP($J145,'1a_CarteraVigente'!$A$19:$B$5000,K$3,0))</f>
        <v>2625665.2000000002</v>
      </c>
      <c r="L145" s="48">
        <f t="shared" si="27"/>
        <v>140</v>
      </c>
      <c r="M145" s="31">
        <f>VALUE(CONCATENATE(VLOOKUP($G145,Parámetros!$F$4:$G$7,2,0),"/1/",'2_Fix'!$F145))</f>
        <v>50375</v>
      </c>
      <c r="N145" s="33" t="str">
        <f t="shared" si="22"/>
        <v/>
      </c>
      <c r="S145" s="33" t="str">
        <f>VLOOKUP($M145,J145:K720,2,0)</f>
        <v/>
      </c>
      <c r="W145" s="33" t="str">
        <f>IF(ISERROR(VLOOKUP($I145,'1b_PIB'!$A$4:$B$5000,2,0))=TRUE,"",VLOOKUP($I145,'1b_PIB'!$A$4:$B$5000,2,0))</f>
        <v/>
      </c>
    </row>
    <row r="146" spans="2:23" x14ac:dyDescent="0.45">
      <c r="B146" s="28">
        <f t="shared" si="23"/>
        <v>2014</v>
      </c>
      <c r="C146" s="28">
        <f t="shared" si="24"/>
        <v>9</v>
      </c>
      <c r="D146" s="28">
        <f t="shared" si="28"/>
        <v>47</v>
      </c>
      <c r="F146" s="28">
        <f t="shared" si="25"/>
        <v>2038</v>
      </c>
      <c r="G146" s="28">
        <f t="shared" si="26"/>
        <v>1</v>
      </c>
      <c r="I146" s="28" t="str">
        <f t="shared" si="20"/>
        <v>2038/01</v>
      </c>
      <c r="J146" s="31">
        <f t="shared" si="21"/>
        <v>41883</v>
      </c>
      <c r="K146" s="33">
        <f>IF(ISERROR(VLOOKUP($J146,'1a_CarteraVigente'!$A$19:$B$5000,K$3,0))=TRUE,"",VLOOKUP($J146,'1a_CarteraVigente'!$A$19:$B$5000,K$3,0))</f>
        <v>2637601.5</v>
      </c>
      <c r="L146" s="48">
        <f t="shared" si="27"/>
        <v>141</v>
      </c>
      <c r="M146" s="31">
        <f>VALUE(CONCATENATE(VLOOKUP($G146,Parámetros!$F$4:$G$7,2,0),"/1/",'2_Fix'!$F146))</f>
        <v>50465</v>
      </c>
      <c r="N146" s="33" t="str">
        <f t="shared" si="22"/>
        <v/>
      </c>
      <c r="S146" s="33" t="str">
        <f>VLOOKUP($M146,J146:K721,2,0)</f>
        <v/>
      </c>
      <c r="W146" s="33" t="str">
        <f>IF(ISERROR(VLOOKUP($I146,'1b_PIB'!$A$4:$B$5000,2,0))=TRUE,"",VLOOKUP($I146,'1b_PIB'!$A$4:$B$5000,2,0))</f>
        <v/>
      </c>
    </row>
    <row r="147" spans="2:23" x14ac:dyDescent="0.45">
      <c r="B147" s="28">
        <f t="shared" si="23"/>
        <v>2014</v>
      </c>
      <c r="C147" s="28">
        <f t="shared" si="24"/>
        <v>10</v>
      </c>
      <c r="D147" s="28">
        <f t="shared" si="28"/>
        <v>48</v>
      </c>
      <c r="F147" s="28">
        <f t="shared" si="25"/>
        <v>2038</v>
      </c>
      <c r="G147" s="28">
        <f t="shared" si="26"/>
        <v>2</v>
      </c>
      <c r="I147" s="28" t="str">
        <f t="shared" si="20"/>
        <v>2038/02</v>
      </c>
      <c r="J147" s="31">
        <f t="shared" si="21"/>
        <v>41913</v>
      </c>
      <c r="K147" s="33">
        <f>IF(ISERROR(VLOOKUP($J147,'1a_CarteraVigente'!$A$19:$B$5000,K$3,0))=TRUE,"",VLOOKUP($J147,'1a_CarteraVigente'!$A$19:$B$5000,K$3,0))</f>
        <v>2661677</v>
      </c>
      <c r="L147" s="48">
        <f t="shared" si="27"/>
        <v>142</v>
      </c>
      <c r="M147" s="31">
        <f>VALUE(CONCATENATE(VLOOKUP($G147,Parámetros!$F$4:$G$7,2,0),"/1/",'2_Fix'!$F147))</f>
        <v>50557</v>
      </c>
      <c r="N147" s="33" t="str">
        <f t="shared" si="22"/>
        <v/>
      </c>
      <c r="S147" s="33" t="str">
        <f>VLOOKUP($M147,J147:K722,2,0)</f>
        <v/>
      </c>
      <c r="W147" s="33" t="str">
        <f>IF(ISERROR(VLOOKUP($I147,'1b_PIB'!$A$4:$B$5000,2,0))=TRUE,"",VLOOKUP($I147,'1b_PIB'!$A$4:$B$5000,2,0))</f>
        <v/>
      </c>
    </row>
    <row r="148" spans="2:23" x14ac:dyDescent="0.45">
      <c r="B148" s="28">
        <f t="shared" si="23"/>
        <v>2014</v>
      </c>
      <c r="C148" s="28">
        <f t="shared" si="24"/>
        <v>11</v>
      </c>
      <c r="D148" s="28">
        <f t="shared" si="28"/>
        <v>48</v>
      </c>
      <c r="F148" s="28">
        <f t="shared" si="25"/>
        <v>2038</v>
      </c>
      <c r="G148" s="28">
        <f t="shared" si="26"/>
        <v>3</v>
      </c>
      <c r="I148" s="28" t="str">
        <f t="shared" si="20"/>
        <v>2038/03</v>
      </c>
      <c r="J148" s="31">
        <f t="shared" si="21"/>
        <v>41944</v>
      </c>
      <c r="K148" s="33">
        <f>IF(ISERROR(VLOOKUP($J148,'1a_CarteraVigente'!$A$19:$B$5000,K$3,0))=TRUE,"",VLOOKUP($J148,'1a_CarteraVigente'!$A$19:$B$5000,K$3,0))</f>
        <v>2713238.2</v>
      </c>
      <c r="L148" s="48">
        <f t="shared" si="27"/>
        <v>143</v>
      </c>
      <c r="M148" s="31">
        <f>VALUE(CONCATENATE(VLOOKUP($G148,Parámetros!$F$4:$G$7,2,0),"/1/",'2_Fix'!$F148))</f>
        <v>50649</v>
      </c>
      <c r="N148" s="33" t="str">
        <f t="shared" si="22"/>
        <v/>
      </c>
      <c r="S148" s="33" t="str">
        <f>VLOOKUP($M148,J148:K723,2,0)</f>
        <v/>
      </c>
      <c r="W148" s="33" t="str">
        <f>IF(ISERROR(VLOOKUP($I148,'1b_PIB'!$A$4:$B$5000,2,0))=TRUE,"",VLOOKUP($I148,'1b_PIB'!$A$4:$B$5000,2,0))</f>
        <v/>
      </c>
    </row>
    <row r="149" spans="2:23" x14ac:dyDescent="0.45">
      <c r="B149" s="28">
        <f t="shared" si="23"/>
        <v>2014</v>
      </c>
      <c r="C149" s="28">
        <f t="shared" si="24"/>
        <v>12</v>
      </c>
      <c r="D149" s="28">
        <f t="shared" si="28"/>
        <v>48</v>
      </c>
      <c r="F149" s="28">
        <f t="shared" si="25"/>
        <v>2038</v>
      </c>
      <c r="G149" s="28">
        <f t="shared" si="26"/>
        <v>4</v>
      </c>
      <c r="I149" s="28" t="str">
        <f t="shared" si="20"/>
        <v>2038/04</v>
      </c>
      <c r="J149" s="31">
        <f t="shared" si="21"/>
        <v>41974</v>
      </c>
      <c r="K149" s="33">
        <f>IF(ISERROR(VLOOKUP($J149,'1a_CarteraVigente'!$A$19:$B$5000,K$3,0))=TRUE,"",VLOOKUP($J149,'1a_CarteraVigente'!$A$19:$B$5000,K$3,0))</f>
        <v>2740556.3</v>
      </c>
      <c r="L149" s="48">
        <f t="shared" si="27"/>
        <v>144</v>
      </c>
      <c r="M149" s="31">
        <f>VALUE(CONCATENATE(VLOOKUP($G149,Parámetros!$F$4:$G$7,2,0),"/1/",'2_Fix'!$F149))</f>
        <v>50740</v>
      </c>
      <c r="N149" s="33" t="str">
        <f t="shared" si="22"/>
        <v/>
      </c>
      <c r="S149" s="33" t="str">
        <f>VLOOKUP($M149,J149:K724,2,0)</f>
        <v/>
      </c>
      <c r="W149" s="33" t="str">
        <f>IF(ISERROR(VLOOKUP($I149,'1b_PIB'!$A$4:$B$5000,2,0))=TRUE,"",VLOOKUP($I149,'1b_PIB'!$A$4:$B$5000,2,0))</f>
        <v/>
      </c>
    </row>
    <row r="150" spans="2:23" x14ac:dyDescent="0.45">
      <c r="B150" s="28">
        <f t="shared" si="23"/>
        <v>2015</v>
      </c>
      <c r="C150" s="28">
        <f t="shared" si="24"/>
        <v>1</v>
      </c>
      <c r="D150" s="28">
        <f t="shared" si="28"/>
        <v>49</v>
      </c>
      <c r="F150" s="28">
        <f t="shared" si="25"/>
        <v>2039</v>
      </c>
      <c r="G150" s="28">
        <f t="shared" si="26"/>
        <v>1</v>
      </c>
      <c r="I150" s="28" t="str">
        <f t="shared" si="20"/>
        <v>2039/01</v>
      </c>
      <c r="J150" s="31">
        <f t="shared" si="21"/>
        <v>42005</v>
      </c>
      <c r="K150" s="33">
        <f>IF(ISERROR(VLOOKUP($J150,'1a_CarteraVigente'!$A$19:$B$5000,K$3,0))=TRUE,"",VLOOKUP($J150,'1a_CarteraVigente'!$A$19:$B$5000,K$3,0))</f>
        <v>2755318.4</v>
      </c>
      <c r="L150" s="48">
        <f t="shared" si="27"/>
        <v>145</v>
      </c>
      <c r="M150" s="31">
        <f>VALUE(CONCATENATE(VLOOKUP($G150,Parámetros!$F$4:$G$7,2,0),"/1/",'2_Fix'!$F150))</f>
        <v>50830</v>
      </c>
      <c r="N150" s="33" t="str">
        <f t="shared" si="22"/>
        <v/>
      </c>
      <c r="S150" s="33" t="str">
        <f>VLOOKUP($M150,J150:K725,2,0)</f>
        <v/>
      </c>
      <c r="W150" s="33" t="str">
        <f>IF(ISERROR(VLOOKUP($I150,'1b_PIB'!$A$4:$B$5000,2,0))=TRUE,"",VLOOKUP($I150,'1b_PIB'!$A$4:$B$5000,2,0))</f>
        <v/>
      </c>
    </row>
    <row r="151" spans="2:23" x14ac:dyDescent="0.45">
      <c r="B151" s="28">
        <f t="shared" si="23"/>
        <v>2015</v>
      </c>
      <c r="C151" s="28">
        <f t="shared" si="24"/>
        <v>2</v>
      </c>
      <c r="D151" s="28">
        <f t="shared" si="28"/>
        <v>49</v>
      </c>
      <c r="F151" s="28">
        <f t="shared" si="25"/>
        <v>2039</v>
      </c>
      <c r="G151" s="28">
        <f t="shared" si="26"/>
        <v>2</v>
      </c>
      <c r="I151" s="28" t="str">
        <f t="shared" si="20"/>
        <v>2039/02</v>
      </c>
      <c r="J151" s="31">
        <f t="shared" si="21"/>
        <v>42036</v>
      </c>
      <c r="K151" s="33">
        <f>IF(ISERROR(VLOOKUP($J151,'1a_CarteraVigente'!$A$19:$B$5000,K$3,0))=TRUE,"",VLOOKUP($J151,'1a_CarteraVigente'!$A$19:$B$5000,K$3,0))</f>
        <v>2746732.2</v>
      </c>
      <c r="L151" s="48">
        <f t="shared" si="27"/>
        <v>146</v>
      </c>
      <c r="M151" s="31">
        <f>VALUE(CONCATENATE(VLOOKUP($G151,Parámetros!$F$4:$G$7,2,0),"/1/",'2_Fix'!$F151))</f>
        <v>50922</v>
      </c>
      <c r="N151" s="33" t="str">
        <f t="shared" si="22"/>
        <v/>
      </c>
      <c r="S151" s="33" t="str">
        <f>VLOOKUP($M151,J151:K726,2,0)</f>
        <v/>
      </c>
      <c r="W151" s="33" t="str">
        <f>IF(ISERROR(VLOOKUP($I151,'1b_PIB'!$A$4:$B$5000,2,0))=TRUE,"",VLOOKUP($I151,'1b_PIB'!$A$4:$B$5000,2,0))</f>
        <v/>
      </c>
    </row>
    <row r="152" spans="2:23" x14ac:dyDescent="0.45">
      <c r="B152" s="28">
        <f t="shared" si="23"/>
        <v>2015</v>
      </c>
      <c r="C152" s="28">
        <f t="shared" si="24"/>
        <v>3</v>
      </c>
      <c r="D152" s="28">
        <f t="shared" si="28"/>
        <v>49</v>
      </c>
      <c r="F152" s="28">
        <f t="shared" si="25"/>
        <v>2039</v>
      </c>
      <c r="G152" s="28">
        <f t="shared" si="26"/>
        <v>3</v>
      </c>
      <c r="I152" s="28" t="str">
        <f t="shared" si="20"/>
        <v>2039/03</v>
      </c>
      <c r="J152" s="31">
        <f t="shared" si="21"/>
        <v>42064</v>
      </c>
      <c r="K152" s="33">
        <f>IF(ISERROR(VLOOKUP($J152,'1a_CarteraVigente'!$A$19:$B$5000,K$3,0))=TRUE,"",VLOOKUP($J152,'1a_CarteraVigente'!$A$19:$B$5000,K$3,0))</f>
        <v>2789982</v>
      </c>
      <c r="L152" s="48">
        <f t="shared" si="27"/>
        <v>147</v>
      </c>
      <c r="M152" s="31">
        <f>VALUE(CONCATENATE(VLOOKUP($G152,Parámetros!$F$4:$G$7,2,0),"/1/",'2_Fix'!$F152))</f>
        <v>51014</v>
      </c>
      <c r="N152" s="33" t="str">
        <f t="shared" si="22"/>
        <v/>
      </c>
      <c r="S152" s="33" t="str">
        <f>VLOOKUP($M152,J152:K727,2,0)</f>
        <v/>
      </c>
      <c r="W152" s="33" t="str">
        <f>IF(ISERROR(VLOOKUP($I152,'1b_PIB'!$A$4:$B$5000,2,0))=TRUE,"",VLOOKUP($I152,'1b_PIB'!$A$4:$B$5000,2,0))</f>
        <v/>
      </c>
    </row>
    <row r="153" spans="2:23" x14ac:dyDescent="0.45">
      <c r="B153" s="28">
        <f t="shared" si="23"/>
        <v>2015</v>
      </c>
      <c r="C153" s="28">
        <f t="shared" si="24"/>
        <v>4</v>
      </c>
      <c r="D153" s="28">
        <f t="shared" si="28"/>
        <v>50</v>
      </c>
      <c r="F153" s="28">
        <f t="shared" si="25"/>
        <v>2039</v>
      </c>
      <c r="G153" s="28">
        <f t="shared" si="26"/>
        <v>4</v>
      </c>
      <c r="I153" s="28" t="str">
        <f t="shared" si="20"/>
        <v>2039/04</v>
      </c>
      <c r="J153" s="31">
        <f t="shared" si="21"/>
        <v>42095</v>
      </c>
      <c r="K153" s="33">
        <f>IF(ISERROR(VLOOKUP($J153,'1a_CarteraVigente'!$A$19:$B$5000,K$3,0))=TRUE,"",VLOOKUP($J153,'1a_CarteraVigente'!$A$19:$B$5000,K$3,0))</f>
        <v>2825091.5</v>
      </c>
      <c r="L153" s="48">
        <f t="shared" si="27"/>
        <v>148</v>
      </c>
      <c r="M153" s="31">
        <f>VALUE(CONCATENATE(VLOOKUP($G153,Parámetros!$F$4:$G$7,2,0),"/1/",'2_Fix'!$F153))</f>
        <v>51105</v>
      </c>
      <c r="N153" s="33" t="str">
        <f t="shared" si="22"/>
        <v/>
      </c>
      <c r="S153" s="33" t="str">
        <f>VLOOKUP($M153,J153:K728,2,0)</f>
        <v/>
      </c>
      <c r="W153" s="33" t="str">
        <f>IF(ISERROR(VLOOKUP($I153,'1b_PIB'!$A$4:$B$5000,2,0))=TRUE,"",VLOOKUP($I153,'1b_PIB'!$A$4:$B$5000,2,0))</f>
        <v/>
      </c>
    </row>
    <row r="154" spans="2:23" x14ac:dyDescent="0.45">
      <c r="B154" s="28">
        <f t="shared" si="23"/>
        <v>2015</v>
      </c>
      <c r="C154" s="28">
        <f t="shared" si="24"/>
        <v>5</v>
      </c>
      <c r="D154" s="28">
        <f t="shared" si="28"/>
        <v>50</v>
      </c>
      <c r="F154" s="28">
        <f t="shared" si="25"/>
        <v>2040</v>
      </c>
      <c r="G154" s="28">
        <f t="shared" si="26"/>
        <v>1</v>
      </c>
      <c r="I154" s="28" t="str">
        <f t="shared" si="20"/>
        <v>2040/01</v>
      </c>
      <c r="J154" s="31">
        <f t="shared" si="21"/>
        <v>42125</v>
      </c>
      <c r="K154" s="33">
        <f>IF(ISERROR(VLOOKUP($J154,'1a_CarteraVigente'!$A$19:$B$5000,K$3,0))=TRUE,"",VLOOKUP($J154,'1a_CarteraVigente'!$A$19:$B$5000,K$3,0))</f>
        <v>2864767.4</v>
      </c>
      <c r="L154" s="48">
        <f t="shared" si="27"/>
        <v>149</v>
      </c>
      <c r="M154" s="31">
        <f>VALUE(CONCATENATE(VLOOKUP($G154,Parámetros!$F$4:$G$7,2,0),"/1/",'2_Fix'!$F154))</f>
        <v>51196</v>
      </c>
      <c r="N154" s="33" t="str">
        <f t="shared" si="22"/>
        <v/>
      </c>
      <c r="S154" s="33" t="str">
        <f>VLOOKUP($M154,J154:K729,2,0)</f>
        <v/>
      </c>
      <c r="W154" s="33" t="str">
        <f>IF(ISERROR(VLOOKUP($I154,'1b_PIB'!$A$4:$B$5000,2,0))=TRUE,"",VLOOKUP($I154,'1b_PIB'!$A$4:$B$5000,2,0))</f>
        <v/>
      </c>
    </row>
    <row r="155" spans="2:23" x14ac:dyDescent="0.45">
      <c r="B155" s="28">
        <f t="shared" si="23"/>
        <v>2015</v>
      </c>
      <c r="C155" s="28">
        <f t="shared" si="24"/>
        <v>6</v>
      </c>
      <c r="D155" s="28">
        <f t="shared" si="28"/>
        <v>50</v>
      </c>
      <c r="F155" s="28">
        <f t="shared" si="25"/>
        <v>2040</v>
      </c>
      <c r="G155" s="28">
        <f t="shared" si="26"/>
        <v>2</v>
      </c>
      <c r="I155" s="28" t="str">
        <f t="shared" si="20"/>
        <v>2040/02</v>
      </c>
      <c r="J155" s="31">
        <f t="shared" si="21"/>
        <v>42156</v>
      </c>
      <c r="K155" s="33">
        <f>IF(ISERROR(VLOOKUP($J155,'1a_CarteraVigente'!$A$19:$B$5000,K$3,0))=TRUE,"",VLOOKUP($J155,'1a_CarteraVigente'!$A$19:$B$5000,K$3,0))</f>
        <v>2866364.3</v>
      </c>
      <c r="L155" s="48">
        <f t="shared" si="27"/>
        <v>150</v>
      </c>
      <c r="M155" s="31">
        <f>VALUE(CONCATENATE(VLOOKUP($G155,Parámetros!$F$4:$G$7,2,0),"/1/",'2_Fix'!$F155))</f>
        <v>51288</v>
      </c>
      <c r="N155" s="33" t="str">
        <f t="shared" si="22"/>
        <v/>
      </c>
      <c r="S155" s="33" t="str">
        <f>VLOOKUP($M155,J155:K730,2,0)</f>
        <v/>
      </c>
      <c r="W155" s="33" t="str">
        <f>IF(ISERROR(VLOOKUP($I155,'1b_PIB'!$A$4:$B$5000,2,0))=TRUE,"",VLOOKUP($I155,'1b_PIB'!$A$4:$B$5000,2,0))</f>
        <v/>
      </c>
    </row>
    <row r="156" spans="2:23" x14ac:dyDescent="0.45">
      <c r="B156" s="28">
        <f t="shared" si="23"/>
        <v>2015</v>
      </c>
      <c r="C156" s="28">
        <f t="shared" si="24"/>
        <v>7</v>
      </c>
      <c r="D156" s="28">
        <f t="shared" si="28"/>
        <v>51</v>
      </c>
      <c r="F156" s="28">
        <f t="shared" si="25"/>
        <v>2040</v>
      </c>
      <c r="G156" s="28">
        <f t="shared" si="26"/>
        <v>3</v>
      </c>
      <c r="I156" s="28" t="str">
        <f t="shared" si="20"/>
        <v>2040/03</v>
      </c>
      <c r="J156" s="31">
        <f t="shared" si="21"/>
        <v>42186</v>
      </c>
      <c r="K156" s="33">
        <f>IF(ISERROR(VLOOKUP($J156,'1a_CarteraVigente'!$A$19:$B$5000,K$3,0))=TRUE,"",VLOOKUP($J156,'1a_CarteraVigente'!$A$19:$B$5000,K$3,0))</f>
        <v>2896054.3</v>
      </c>
      <c r="L156" s="48">
        <f t="shared" si="27"/>
        <v>151</v>
      </c>
      <c r="M156" s="31">
        <f>VALUE(CONCATENATE(VLOOKUP($G156,Parámetros!$F$4:$G$7,2,0),"/1/",'2_Fix'!$F156))</f>
        <v>51380</v>
      </c>
      <c r="N156" s="33" t="str">
        <f t="shared" si="22"/>
        <v/>
      </c>
      <c r="S156" s="33" t="str">
        <f>VLOOKUP($M156,J156:K731,2,0)</f>
        <v/>
      </c>
      <c r="W156" s="33" t="str">
        <f>IF(ISERROR(VLOOKUP($I156,'1b_PIB'!$A$4:$B$5000,2,0))=TRUE,"",VLOOKUP($I156,'1b_PIB'!$A$4:$B$5000,2,0))</f>
        <v/>
      </c>
    </row>
    <row r="157" spans="2:23" x14ac:dyDescent="0.45">
      <c r="B157" s="28">
        <f t="shared" si="23"/>
        <v>2015</v>
      </c>
      <c r="C157" s="28">
        <f t="shared" si="24"/>
        <v>8</v>
      </c>
      <c r="D157" s="28">
        <f t="shared" si="28"/>
        <v>51</v>
      </c>
      <c r="F157" s="28">
        <f t="shared" si="25"/>
        <v>2040</v>
      </c>
      <c r="G157" s="28">
        <f t="shared" si="26"/>
        <v>4</v>
      </c>
      <c r="I157" s="28" t="str">
        <f t="shared" si="20"/>
        <v>2040/04</v>
      </c>
      <c r="J157" s="31">
        <f t="shared" si="21"/>
        <v>42217</v>
      </c>
      <c r="K157" s="33">
        <f>IF(ISERROR(VLOOKUP($J157,'1a_CarteraVigente'!$A$19:$B$5000,K$3,0))=TRUE,"",VLOOKUP($J157,'1a_CarteraVigente'!$A$19:$B$5000,K$3,0))</f>
        <v>2943664.1</v>
      </c>
      <c r="L157" s="48">
        <f t="shared" si="27"/>
        <v>152</v>
      </c>
      <c r="M157" s="31">
        <f>VALUE(CONCATENATE(VLOOKUP($G157,Parámetros!$F$4:$G$7,2,0),"/1/",'2_Fix'!$F157))</f>
        <v>51471</v>
      </c>
      <c r="N157" s="33" t="str">
        <f t="shared" si="22"/>
        <v/>
      </c>
      <c r="S157" s="33" t="str">
        <f>VLOOKUP($M157,J157:K732,2,0)</f>
        <v/>
      </c>
      <c r="W157" s="33" t="str">
        <f>IF(ISERROR(VLOOKUP($I157,'1b_PIB'!$A$4:$B$5000,2,0))=TRUE,"",VLOOKUP($I157,'1b_PIB'!$A$4:$B$5000,2,0))</f>
        <v/>
      </c>
    </row>
    <row r="158" spans="2:23" x14ac:dyDescent="0.45">
      <c r="B158" s="28">
        <f t="shared" si="23"/>
        <v>2015</v>
      </c>
      <c r="C158" s="28">
        <f t="shared" si="24"/>
        <v>9</v>
      </c>
      <c r="D158" s="28">
        <f t="shared" si="28"/>
        <v>51</v>
      </c>
      <c r="F158" s="28">
        <f t="shared" si="25"/>
        <v>2041</v>
      </c>
      <c r="G158" s="28">
        <f t="shared" si="26"/>
        <v>1</v>
      </c>
      <c r="I158" s="28" t="str">
        <f t="shared" si="20"/>
        <v>2041/01</v>
      </c>
      <c r="J158" s="31">
        <f t="shared" si="21"/>
        <v>42248</v>
      </c>
      <c r="K158" s="33">
        <f>IF(ISERROR(VLOOKUP($J158,'1a_CarteraVigente'!$A$19:$B$5000,K$3,0))=TRUE,"",VLOOKUP($J158,'1a_CarteraVigente'!$A$19:$B$5000,K$3,0))</f>
        <v>3002677.9</v>
      </c>
      <c r="L158" s="48">
        <f t="shared" si="27"/>
        <v>153</v>
      </c>
      <c r="M158" s="31">
        <f>VALUE(CONCATENATE(VLOOKUP($G158,Parámetros!$F$4:$G$7,2,0),"/1/",'2_Fix'!$F158))</f>
        <v>51561</v>
      </c>
      <c r="N158" s="33" t="str">
        <f t="shared" si="22"/>
        <v/>
      </c>
      <c r="S158" s="33" t="str">
        <f>VLOOKUP($M158,J158:K733,2,0)</f>
        <v/>
      </c>
      <c r="W158" s="33" t="str">
        <f>IF(ISERROR(VLOOKUP($I158,'1b_PIB'!$A$4:$B$5000,2,0))=TRUE,"",VLOOKUP($I158,'1b_PIB'!$A$4:$B$5000,2,0))</f>
        <v/>
      </c>
    </row>
    <row r="159" spans="2:23" x14ac:dyDescent="0.45">
      <c r="B159" s="28">
        <f t="shared" si="23"/>
        <v>2015</v>
      </c>
      <c r="C159" s="28">
        <f t="shared" si="24"/>
        <v>10</v>
      </c>
      <c r="D159" s="28">
        <f t="shared" si="28"/>
        <v>52</v>
      </c>
      <c r="F159" s="28">
        <f t="shared" si="25"/>
        <v>2041</v>
      </c>
      <c r="G159" s="28">
        <f t="shared" si="26"/>
        <v>2</v>
      </c>
      <c r="I159" s="28" t="str">
        <f t="shared" si="20"/>
        <v>2041/02</v>
      </c>
      <c r="J159" s="31">
        <f t="shared" si="21"/>
        <v>42278</v>
      </c>
      <c r="K159" s="33">
        <f>IF(ISERROR(VLOOKUP($J159,'1a_CarteraVigente'!$A$19:$B$5000,K$3,0))=TRUE,"",VLOOKUP($J159,'1a_CarteraVigente'!$A$19:$B$5000,K$3,0))</f>
        <v>3029233.5</v>
      </c>
      <c r="L159" s="48">
        <f t="shared" si="27"/>
        <v>154</v>
      </c>
      <c r="M159" s="31">
        <f>VALUE(CONCATENATE(VLOOKUP($G159,Parámetros!$F$4:$G$7,2,0),"/1/",'2_Fix'!$F159))</f>
        <v>51653</v>
      </c>
      <c r="N159" s="33" t="str">
        <f t="shared" si="22"/>
        <v/>
      </c>
      <c r="S159" s="33" t="str">
        <f>VLOOKUP($M159,J159:K734,2,0)</f>
        <v/>
      </c>
      <c r="W159" s="33" t="str">
        <f>IF(ISERROR(VLOOKUP($I159,'1b_PIB'!$A$4:$B$5000,2,0))=TRUE,"",VLOOKUP($I159,'1b_PIB'!$A$4:$B$5000,2,0))</f>
        <v/>
      </c>
    </row>
    <row r="160" spans="2:23" x14ac:dyDescent="0.45">
      <c r="B160" s="28">
        <f t="shared" si="23"/>
        <v>2015</v>
      </c>
      <c r="C160" s="28">
        <f t="shared" si="24"/>
        <v>11</v>
      </c>
      <c r="D160" s="28">
        <f t="shared" si="28"/>
        <v>52</v>
      </c>
      <c r="F160" s="28">
        <f t="shared" si="25"/>
        <v>2041</v>
      </c>
      <c r="G160" s="28">
        <f t="shared" si="26"/>
        <v>3</v>
      </c>
      <c r="I160" s="28" t="str">
        <f t="shared" si="20"/>
        <v>2041/03</v>
      </c>
      <c r="J160" s="31">
        <f t="shared" si="21"/>
        <v>42309</v>
      </c>
      <c r="K160" s="33">
        <f>IF(ISERROR(VLOOKUP($J160,'1a_CarteraVigente'!$A$19:$B$5000,K$3,0))=TRUE,"",VLOOKUP($J160,'1a_CarteraVigente'!$A$19:$B$5000,K$3,0))</f>
        <v>3083449.5</v>
      </c>
      <c r="L160" s="48">
        <f t="shared" si="27"/>
        <v>155</v>
      </c>
      <c r="M160" s="31">
        <f>VALUE(CONCATENATE(VLOOKUP($G160,Parámetros!$F$4:$G$7,2,0),"/1/",'2_Fix'!$F160))</f>
        <v>51745</v>
      </c>
      <c r="N160" s="33" t="str">
        <f t="shared" si="22"/>
        <v/>
      </c>
      <c r="S160" s="33" t="str">
        <f>VLOOKUP($M160,J160:K735,2,0)</f>
        <v/>
      </c>
      <c r="W160" s="33" t="str">
        <f>IF(ISERROR(VLOOKUP($I160,'1b_PIB'!$A$4:$B$5000,2,0))=TRUE,"",VLOOKUP($I160,'1b_PIB'!$A$4:$B$5000,2,0))</f>
        <v/>
      </c>
    </row>
    <row r="161" spans="2:23" x14ac:dyDescent="0.45">
      <c r="B161" s="28">
        <f t="shared" si="23"/>
        <v>2015</v>
      </c>
      <c r="C161" s="28">
        <f t="shared" si="24"/>
        <v>12</v>
      </c>
      <c r="D161" s="28">
        <f t="shared" si="28"/>
        <v>52</v>
      </c>
      <c r="F161" s="28">
        <f t="shared" si="25"/>
        <v>2041</v>
      </c>
      <c r="G161" s="28">
        <f t="shared" si="26"/>
        <v>4</v>
      </c>
      <c r="I161" s="28" t="str">
        <f t="shared" si="20"/>
        <v>2041/04</v>
      </c>
      <c r="J161" s="31">
        <f t="shared" si="21"/>
        <v>42339</v>
      </c>
      <c r="K161" s="33">
        <f>IF(ISERROR(VLOOKUP($J161,'1a_CarteraVigente'!$A$19:$B$5000,K$3,0))=TRUE,"",VLOOKUP($J161,'1a_CarteraVigente'!$A$19:$B$5000,K$3,0))</f>
        <v>3141392.1</v>
      </c>
      <c r="L161" s="48">
        <f t="shared" si="27"/>
        <v>156</v>
      </c>
      <c r="M161" s="31">
        <f>VALUE(CONCATENATE(VLOOKUP($G161,Parámetros!$F$4:$G$7,2,0),"/1/",'2_Fix'!$F161))</f>
        <v>51836</v>
      </c>
      <c r="N161" s="33" t="str">
        <f t="shared" si="22"/>
        <v/>
      </c>
      <c r="S161" s="33" t="str">
        <f>VLOOKUP($M161,J161:K736,2,0)</f>
        <v/>
      </c>
      <c r="W161" s="33" t="str">
        <f>IF(ISERROR(VLOOKUP($I161,'1b_PIB'!$A$4:$B$5000,2,0))=TRUE,"",VLOOKUP($I161,'1b_PIB'!$A$4:$B$5000,2,0))</f>
        <v/>
      </c>
    </row>
    <row r="162" spans="2:23" x14ac:dyDescent="0.45">
      <c r="B162" s="28">
        <f t="shared" si="23"/>
        <v>2016</v>
      </c>
      <c r="C162" s="28">
        <f t="shared" si="24"/>
        <v>1</v>
      </c>
      <c r="D162" s="28">
        <f t="shared" si="28"/>
        <v>53</v>
      </c>
      <c r="F162" s="28">
        <f t="shared" si="25"/>
        <v>2042</v>
      </c>
      <c r="G162" s="28">
        <f t="shared" si="26"/>
        <v>1</v>
      </c>
      <c r="I162" s="28" t="str">
        <f t="shared" si="20"/>
        <v>2042/01</v>
      </c>
      <c r="J162" s="31">
        <f t="shared" si="21"/>
        <v>42370</v>
      </c>
      <c r="K162" s="33">
        <f>IF(ISERROR(VLOOKUP($J162,'1a_CarteraVigente'!$A$19:$B$5000,K$3,0))=TRUE,"",VLOOKUP($J162,'1a_CarteraVigente'!$A$19:$B$5000,K$3,0))</f>
        <v>3203044.4</v>
      </c>
      <c r="L162" s="48">
        <f t="shared" si="27"/>
        <v>157</v>
      </c>
      <c r="M162" s="31">
        <f>VALUE(CONCATENATE(VLOOKUP($G162,Parámetros!$F$4:$G$7,2,0),"/1/",'2_Fix'!$F162))</f>
        <v>51926</v>
      </c>
      <c r="N162" s="33" t="str">
        <f t="shared" si="22"/>
        <v/>
      </c>
      <c r="S162" s="33" t="str">
        <f>VLOOKUP($M162,J162:K737,2,0)</f>
        <v/>
      </c>
      <c r="W162" s="33" t="str">
        <f>IF(ISERROR(VLOOKUP($I162,'1b_PIB'!$A$4:$B$5000,2,0))=TRUE,"",VLOOKUP($I162,'1b_PIB'!$A$4:$B$5000,2,0))</f>
        <v/>
      </c>
    </row>
    <row r="163" spans="2:23" x14ac:dyDescent="0.45">
      <c r="B163" s="28">
        <f t="shared" si="23"/>
        <v>2016</v>
      </c>
      <c r="C163" s="28">
        <f t="shared" si="24"/>
        <v>2</v>
      </c>
      <c r="D163" s="28">
        <f t="shared" si="28"/>
        <v>53</v>
      </c>
      <c r="F163" s="28">
        <f t="shared" si="25"/>
        <v>2042</v>
      </c>
      <c r="G163" s="28">
        <f t="shared" si="26"/>
        <v>2</v>
      </c>
      <c r="I163" s="28" t="str">
        <f t="shared" si="20"/>
        <v>2042/02</v>
      </c>
      <c r="J163" s="31">
        <f t="shared" si="21"/>
        <v>42401</v>
      </c>
      <c r="K163" s="33">
        <f>IF(ISERROR(VLOOKUP($J163,'1a_CarteraVigente'!$A$19:$B$5000,K$3,0))=TRUE,"",VLOOKUP($J163,'1a_CarteraVigente'!$A$19:$B$5000,K$3,0))</f>
        <v>3210013.5</v>
      </c>
      <c r="L163" s="48">
        <f t="shared" si="27"/>
        <v>158</v>
      </c>
      <c r="M163" s="31">
        <f>VALUE(CONCATENATE(VLOOKUP($G163,Parámetros!$F$4:$G$7,2,0),"/1/",'2_Fix'!$F163))</f>
        <v>52018</v>
      </c>
      <c r="N163" s="33" t="str">
        <f t="shared" si="22"/>
        <v/>
      </c>
      <c r="S163" s="33" t="str">
        <f>VLOOKUP($M163,J163:K738,2,0)</f>
        <v/>
      </c>
      <c r="W163" s="33" t="str">
        <f>IF(ISERROR(VLOOKUP($I163,'1b_PIB'!$A$4:$B$5000,2,0))=TRUE,"",VLOOKUP($I163,'1b_PIB'!$A$4:$B$5000,2,0))</f>
        <v/>
      </c>
    </row>
    <row r="164" spans="2:23" x14ac:dyDescent="0.45">
      <c r="B164" s="28">
        <f t="shared" si="23"/>
        <v>2016</v>
      </c>
      <c r="C164" s="28">
        <f t="shared" si="24"/>
        <v>3</v>
      </c>
      <c r="D164" s="28">
        <f t="shared" si="28"/>
        <v>53</v>
      </c>
      <c r="F164" s="28">
        <f t="shared" si="25"/>
        <v>2042</v>
      </c>
      <c r="G164" s="28">
        <f t="shared" si="26"/>
        <v>3</v>
      </c>
      <c r="I164" s="28" t="str">
        <f t="shared" si="20"/>
        <v>2042/03</v>
      </c>
      <c r="J164" s="31">
        <f t="shared" si="21"/>
        <v>42430</v>
      </c>
      <c r="K164" s="33">
        <f>IF(ISERROR(VLOOKUP($J164,'1a_CarteraVigente'!$A$19:$B$5000,K$3,0))=TRUE,"",VLOOKUP($J164,'1a_CarteraVigente'!$A$19:$B$5000,K$3,0))</f>
        <v>3191988.4</v>
      </c>
      <c r="L164" s="48">
        <f t="shared" si="27"/>
        <v>159</v>
      </c>
      <c r="M164" s="31">
        <f>VALUE(CONCATENATE(VLOOKUP($G164,Parámetros!$F$4:$G$7,2,0),"/1/",'2_Fix'!$F164))</f>
        <v>52110</v>
      </c>
      <c r="N164" s="33" t="str">
        <f t="shared" si="22"/>
        <v/>
      </c>
      <c r="S164" s="33" t="str">
        <f>VLOOKUP($M164,J164:K739,2,0)</f>
        <v/>
      </c>
      <c r="W164" s="33" t="str">
        <f>IF(ISERROR(VLOOKUP($I164,'1b_PIB'!$A$4:$B$5000,2,0))=TRUE,"",VLOOKUP($I164,'1b_PIB'!$A$4:$B$5000,2,0))</f>
        <v/>
      </c>
    </row>
    <row r="165" spans="2:23" x14ac:dyDescent="0.45">
      <c r="B165" s="28">
        <f t="shared" si="23"/>
        <v>2016</v>
      </c>
      <c r="C165" s="28">
        <f t="shared" si="24"/>
        <v>4</v>
      </c>
      <c r="D165" s="28">
        <f t="shared" si="28"/>
        <v>54</v>
      </c>
      <c r="F165" s="28">
        <f t="shared" si="25"/>
        <v>2042</v>
      </c>
      <c r="G165" s="28">
        <f t="shared" si="26"/>
        <v>4</v>
      </c>
      <c r="I165" s="28" t="str">
        <f t="shared" si="20"/>
        <v>2042/04</v>
      </c>
      <c r="J165" s="31">
        <f t="shared" si="21"/>
        <v>42461</v>
      </c>
      <c r="K165" s="33">
        <f>IF(ISERROR(VLOOKUP($J165,'1a_CarteraVigente'!$A$19:$B$5000,K$3,0))=TRUE,"",VLOOKUP($J165,'1a_CarteraVigente'!$A$19:$B$5000,K$3,0))</f>
        <v>3216776.3</v>
      </c>
      <c r="L165" s="48">
        <f t="shared" si="27"/>
        <v>160</v>
      </c>
      <c r="M165" s="31">
        <f>VALUE(CONCATENATE(VLOOKUP($G165,Parámetros!$F$4:$G$7,2,0),"/1/",'2_Fix'!$F165))</f>
        <v>52201</v>
      </c>
      <c r="N165" s="33" t="str">
        <f t="shared" si="22"/>
        <v/>
      </c>
      <c r="S165" s="33" t="str">
        <f>VLOOKUP($M165,J165:K740,2,0)</f>
        <v/>
      </c>
      <c r="W165" s="33" t="str">
        <f>IF(ISERROR(VLOOKUP($I165,'1b_PIB'!$A$4:$B$5000,2,0))=TRUE,"",VLOOKUP($I165,'1b_PIB'!$A$4:$B$5000,2,0))</f>
        <v/>
      </c>
    </row>
    <row r="166" spans="2:23" x14ac:dyDescent="0.45">
      <c r="B166" s="28">
        <f t="shared" si="23"/>
        <v>2016</v>
      </c>
      <c r="C166" s="28">
        <f t="shared" si="24"/>
        <v>5</v>
      </c>
      <c r="D166" s="28">
        <f t="shared" si="28"/>
        <v>54</v>
      </c>
      <c r="F166" s="28">
        <f t="shared" ref="F166:F193" si="29">IF(G165=4,F165+1,F165)</f>
        <v>2043</v>
      </c>
      <c r="G166" s="28">
        <f t="shared" ref="G166:G193" si="30">IF(G165=4,1,G165+1)</f>
        <v>1</v>
      </c>
      <c r="I166" s="28" t="str">
        <f t="shared" si="20"/>
        <v>2043/01</v>
      </c>
      <c r="J166" s="31">
        <f t="shared" si="21"/>
        <v>42491</v>
      </c>
      <c r="K166" s="33">
        <f>IF(ISERROR(VLOOKUP($J166,'1a_CarteraVigente'!$A$19:$B$5000,K$3,0))=TRUE,"",VLOOKUP($J166,'1a_CarteraVigente'!$A$19:$B$5000,K$3,0))</f>
        <v>3273381.1</v>
      </c>
      <c r="L166" s="48">
        <f t="shared" si="27"/>
        <v>161</v>
      </c>
      <c r="M166" s="31">
        <f>VALUE(CONCATENATE(VLOOKUP($G166,Parámetros!$F$4:$G$7,2,0),"/1/",'2_Fix'!$F166))</f>
        <v>52291</v>
      </c>
      <c r="N166" s="33" t="str">
        <f t="shared" si="22"/>
        <v/>
      </c>
      <c r="S166" s="33" t="str">
        <f>VLOOKUP($M166,J166:K741,2,0)</f>
        <v/>
      </c>
      <c r="W166" s="33" t="str">
        <f>IF(ISERROR(VLOOKUP($I166,'1b_PIB'!$A$4:$B$5000,2,0))=TRUE,"",VLOOKUP($I166,'1b_PIB'!$A$4:$B$5000,2,0))</f>
        <v/>
      </c>
    </row>
    <row r="167" spans="2:23" x14ac:dyDescent="0.45">
      <c r="B167" s="28">
        <f t="shared" si="23"/>
        <v>2016</v>
      </c>
      <c r="C167" s="28">
        <f t="shared" si="24"/>
        <v>6</v>
      </c>
      <c r="D167" s="28">
        <f t="shared" si="28"/>
        <v>54</v>
      </c>
      <c r="F167" s="28">
        <f t="shared" si="29"/>
        <v>2043</v>
      </c>
      <c r="G167" s="28">
        <f t="shared" si="30"/>
        <v>2</v>
      </c>
      <c r="I167" s="28" t="str">
        <f t="shared" si="20"/>
        <v>2043/02</v>
      </c>
      <c r="J167" s="31">
        <f t="shared" si="21"/>
        <v>42522</v>
      </c>
      <c r="K167" s="33">
        <f>IF(ISERROR(VLOOKUP($J167,'1a_CarteraVigente'!$A$19:$B$5000,K$3,0))=TRUE,"",VLOOKUP($J167,'1a_CarteraVigente'!$A$19:$B$5000,K$3,0))</f>
        <v>3329950.4</v>
      </c>
      <c r="L167" s="48">
        <f t="shared" si="27"/>
        <v>162</v>
      </c>
      <c r="M167" s="31">
        <f>VALUE(CONCATENATE(VLOOKUP($G167,Parámetros!$F$4:$G$7,2,0),"/1/",'2_Fix'!$F167))</f>
        <v>52383</v>
      </c>
      <c r="N167" s="33" t="str">
        <f t="shared" si="22"/>
        <v/>
      </c>
      <c r="S167" s="33" t="str">
        <f>VLOOKUP($M167,J167:K742,2,0)</f>
        <v/>
      </c>
      <c r="W167" s="33" t="str">
        <f>IF(ISERROR(VLOOKUP($I167,'1b_PIB'!$A$4:$B$5000,2,0))=TRUE,"",VLOOKUP($I167,'1b_PIB'!$A$4:$B$5000,2,0))</f>
        <v/>
      </c>
    </row>
    <row r="168" spans="2:23" x14ac:dyDescent="0.45">
      <c r="B168" s="28">
        <f t="shared" si="23"/>
        <v>2016</v>
      </c>
      <c r="C168" s="28">
        <f t="shared" si="24"/>
        <v>7</v>
      </c>
      <c r="D168" s="28">
        <f t="shared" si="28"/>
        <v>55</v>
      </c>
      <c r="F168" s="28">
        <f t="shared" si="29"/>
        <v>2043</v>
      </c>
      <c r="G168" s="28">
        <f t="shared" si="30"/>
        <v>3</v>
      </c>
      <c r="I168" s="28" t="str">
        <f t="shared" si="20"/>
        <v>2043/03</v>
      </c>
      <c r="J168" s="31">
        <f t="shared" si="21"/>
        <v>42552</v>
      </c>
      <c r="K168" s="33">
        <f>IF(ISERROR(VLOOKUP($J168,'1a_CarteraVigente'!$A$19:$B$5000,K$3,0))=TRUE,"",VLOOKUP($J168,'1a_CarteraVigente'!$A$19:$B$5000,K$3,0))</f>
        <v>3391687.8</v>
      </c>
      <c r="L168" s="48">
        <f t="shared" si="27"/>
        <v>163</v>
      </c>
      <c r="M168" s="31">
        <f>VALUE(CONCATENATE(VLOOKUP($G168,Parámetros!$F$4:$G$7,2,0),"/1/",'2_Fix'!$F168))</f>
        <v>52475</v>
      </c>
      <c r="N168" s="33" t="str">
        <f t="shared" si="22"/>
        <v/>
      </c>
      <c r="S168" s="33" t="str">
        <f>VLOOKUP($M168,J168:K743,2,0)</f>
        <v/>
      </c>
      <c r="W168" s="33" t="str">
        <f>IF(ISERROR(VLOOKUP($I168,'1b_PIB'!$A$4:$B$5000,2,0))=TRUE,"",VLOOKUP($I168,'1b_PIB'!$A$4:$B$5000,2,0))</f>
        <v/>
      </c>
    </row>
    <row r="169" spans="2:23" x14ac:dyDescent="0.45">
      <c r="B169" s="28">
        <f t="shared" si="23"/>
        <v>2016</v>
      </c>
      <c r="C169" s="28">
        <f t="shared" si="24"/>
        <v>8</v>
      </c>
      <c r="D169" s="28">
        <f t="shared" si="28"/>
        <v>55</v>
      </c>
      <c r="F169" s="28">
        <f t="shared" si="29"/>
        <v>2043</v>
      </c>
      <c r="G169" s="28">
        <f t="shared" si="30"/>
        <v>4</v>
      </c>
      <c r="I169" s="28" t="str">
        <f t="shared" si="20"/>
        <v>2043/04</v>
      </c>
      <c r="J169" s="31">
        <f t="shared" si="21"/>
        <v>42583</v>
      </c>
      <c r="K169" s="33">
        <f>IF(ISERROR(VLOOKUP($J169,'1a_CarteraVigente'!$A$19:$B$5000,K$3,0))=TRUE,"",VLOOKUP($J169,'1a_CarteraVigente'!$A$19:$B$5000,K$3,0))</f>
        <v>3416862.9</v>
      </c>
      <c r="L169" s="48">
        <f t="shared" si="27"/>
        <v>164</v>
      </c>
      <c r="M169" s="31">
        <f>VALUE(CONCATENATE(VLOOKUP($G169,Parámetros!$F$4:$G$7,2,0),"/1/",'2_Fix'!$F169))</f>
        <v>52566</v>
      </c>
      <c r="N169" s="33" t="str">
        <f t="shared" si="22"/>
        <v/>
      </c>
      <c r="S169" s="33" t="str">
        <f>VLOOKUP($M169,J169:K744,2,0)</f>
        <v/>
      </c>
      <c r="W169" s="33" t="str">
        <f>IF(ISERROR(VLOOKUP($I169,'1b_PIB'!$A$4:$B$5000,2,0))=TRUE,"",VLOOKUP($I169,'1b_PIB'!$A$4:$B$5000,2,0))</f>
        <v/>
      </c>
    </row>
    <row r="170" spans="2:23" x14ac:dyDescent="0.45">
      <c r="B170" s="28">
        <f t="shared" si="23"/>
        <v>2016</v>
      </c>
      <c r="C170" s="28">
        <f t="shared" si="24"/>
        <v>9</v>
      </c>
      <c r="D170" s="28">
        <f t="shared" si="28"/>
        <v>55</v>
      </c>
      <c r="F170" s="28">
        <f t="shared" si="29"/>
        <v>2044</v>
      </c>
      <c r="G170" s="28">
        <f t="shared" si="30"/>
        <v>1</v>
      </c>
      <c r="I170" s="28" t="str">
        <f t="shared" si="20"/>
        <v>2044/01</v>
      </c>
      <c r="J170" s="31">
        <f t="shared" si="21"/>
        <v>42614</v>
      </c>
      <c r="K170" s="33">
        <f>IF(ISERROR(VLOOKUP($J170,'1a_CarteraVigente'!$A$19:$B$5000,K$3,0))=TRUE,"",VLOOKUP($J170,'1a_CarteraVigente'!$A$19:$B$5000,K$3,0))</f>
        <v>3471008.8</v>
      </c>
      <c r="L170" s="48">
        <f t="shared" si="27"/>
        <v>165</v>
      </c>
      <c r="M170" s="31">
        <f>VALUE(CONCATENATE(VLOOKUP($G170,Parámetros!$F$4:$G$7,2,0),"/1/",'2_Fix'!$F170))</f>
        <v>52657</v>
      </c>
      <c r="N170" s="33" t="str">
        <f t="shared" si="22"/>
        <v/>
      </c>
      <c r="S170" s="33" t="str">
        <f>VLOOKUP($M170,J170:K745,2,0)</f>
        <v/>
      </c>
      <c r="W170" s="33" t="str">
        <f>IF(ISERROR(VLOOKUP($I170,'1b_PIB'!$A$4:$B$5000,2,0))=TRUE,"",VLOOKUP($I170,'1b_PIB'!$A$4:$B$5000,2,0))</f>
        <v/>
      </c>
    </row>
    <row r="171" spans="2:23" x14ac:dyDescent="0.45">
      <c r="B171" s="28">
        <f t="shared" si="23"/>
        <v>2016</v>
      </c>
      <c r="C171" s="28">
        <f t="shared" si="24"/>
        <v>10</v>
      </c>
      <c r="D171" s="28">
        <f t="shared" si="28"/>
        <v>56</v>
      </c>
      <c r="F171" s="28">
        <f t="shared" si="29"/>
        <v>2044</v>
      </c>
      <c r="G171" s="28">
        <f t="shared" si="30"/>
        <v>2</v>
      </c>
      <c r="I171" s="28" t="str">
        <f t="shared" si="20"/>
        <v>2044/02</v>
      </c>
      <c r="J171" s="31">
        <f t="shared" si="21"/>
        <v>42644</v>
      </c>
      <c r="K171" s="33">
        <f>IF(ISERROR(VLOOKUP($J171,'1a_CarteraVigente'!$A$19:$B$5000,K$3,0))=TRUE,"",VLOOKUP($J171,'1a_CarteraVigente'!$A$19:$B$5000,K$3,0))</f>
        <v>3496872.6</v>
      </c>
      <c r="L171" s="48">
        <f t="shared" si="27"/>
        <v>166</v>
      </c>
      <c r="M171" s="31">
        <f>VALUE(CONCATENATE(VLOOKUP($G171,Parámetros!$F$4:$G$7,2,0),"/1/",'2_Fix'!$F171))</f>
        <v>52749</v>
      </c>
      <c r="N171" s="33" t="str">
        <f t="shared" si="22"/>
        <v/>
      </c>
      <c r="S171" s="33" t="str">
        <f>VLOOKUP($M171,J171:K746,2,0)</f>
        <v/>
      </c>
      <c r="W171" s="33" t="str">
        <f>IF(ISERROR(VLOOKUP($I171,'1b_PIB'!$A$4:$B$5000,2,0))=TRUE,"",VLOOKUP($I171,'1b_PIB'!$A$4:$B$5000,2,0))</f>
        <v/>
      </c>
    </row>
    <row r="172" spans="2:23" x14ac:dyDescent="0.45">
      <c r="B172" s="28">
        <f t="shared" si="23"/>
        <v>2016</v>
      </c>
      <c r="C172" s="28">
        <f t="shared" si="24"/>
        <v>11</v>
      </c>
      <c r="D172" s="28">
        <f t="shared" si="28"/>
        <v>56</v>
      </c>
      <c r="F172" s="28">
        <f t="shared" si="29"/>
        <v>2044</v>
      </c>
      <c r="G172" s="28">
        <f t="shared" si="30"/>
        <v>3</v>
      </c>
      <c r="I172" s="28" t="str">
        <f t="shared" si="20"/>
        <v>2044/03</v>
      </c>
      <c r="J172" s="31">
        <f t="shared" si="21"/>
        <v>42675</v>
      </c>
      <c r="K172" s="33">
        <f>IF(ISERROR(VLOOKUP($J172,'1a_CarteraVigente'!$A$19:$B$5000,K$3,0))=TRUE,"",VLOOKUP($J172,'1a_CarteraVigente'!$A$19:$B$5000,K$3,0))</f>
        <v>3607446.6</v>
      </c>
      <c r="L172" s="48">
        <f t="shared" si="27"/>
        <v>167</v>
      </c>
      <c r="M172" s="31">
        <f>VALUE(CONCATENATE(VLOOKUP($G172,Parámetros!$F$4:$G$7,2,0),"/1/",'2_Fix'!$F172))</f>
        <v>52841</v>
      </c>
      <c r="N172" s="33" t="str">
        <f t="shared" si="22"/>
        <v/>
      </c>
      <c r="S172" s="33" t="str">
        <f>VLOOKUP($M172,J172:K747,2,0)</f>
        <v/>
      </c>
      <c r="W172" s="33" t="str">
        <f>IF(ISERROR(VLOOKUP($I172,'1b_PIB'!$A$4:$B$5000,2,0))=TRUE,"",VLOOKUP($I172,'1b_PIB'!$A$4:$B$5000,2,0))</f>
        <v/>
      </c>
    </row>
    <row r="173" spans="2:23" x14ac:dyDescent="0.45">
      <c r="B173" s="28">
        <f t="shared" si="23"/>
        <v>2016</v>
      </c>
      <c r="C173" s="28">
        <f t="shared" si="24"/>
        <v>12</v>
      </c>
      <c r="D173" s="28">
        <f t="shared" si="28"/>
        <v>56</v>
      </c>
      <c r="F173" s="28">
        <f t="shared" si="29"/>
        <v>2044</v>
      </c>
      <c r="G173" s="28">
        <f t="shared" si="30"/>
        <v>4</v>
      </c>
      <c r="I173" s="28" t="str">
        <f t="shared" si="20"/>
        <v>2044/04</v>
      </c>
      <c r="J173" s="31">
        <f t="shared" si="21"/>
        <v>42705</v>
      </c>
      <c r="K173" s="33">
        <f>IF(ISERROR(VLOOKUP($J173,'1a_CarteraVigente'!$A$19:$B$5000,K$3,0))=TRUE,"",VLOOKUP($J173,'1a_CarteraVigente'!$A$19:$B$5000,K$3,0))</f>
        <v>3612212.9</v>
      </c>
      <c r="L173" s="48">
        <f t="shared" si="27"/>
        <v>168</v>
      </c>
      <c r="M173" s="31">
        <f>VALUE(CONCATENATE(VLOOKUP($G173,Parámetros!$F$4:$G$7,2,0),"/1/",'2_Fix'!$F173))</f>
        <v>52932</v>
      </c>
      <c r="N173" s="33" t="str">
        <f t="shared" si="22"/>
        <v/>
      </c>
      <c r="S173" s="33" t="str">
        <f>VLOOKUP($M173,J173:K748,2,0)</f>
        <v/>
      </c>
      <c r="W173" s="33" t="str">
        <f>IF(ISERROR(VLOOKUP($I173,'1b_PIB'!$A$4:$B$5000,2,0))=TRUE,"",VLOOKUP($I173,'1b_PIB'!$A$4:$B$5000,2,0))</f>
        <v/>
      </c>
    </row>
    <row r="174" spans="2:23" x14ac:dyDescent="0.45">
      <c r="B174" s="28">
        <f t="shared" si="23"/>
        <v>2017</v>
      </c>
      <c r="C174" s="28">
        <f t="shared" si="24"/>
        <v>1</v>
      </c>
      <c r="D174" s="28">
        <f t="shared" si="28"/>
        <v>57</v>
      </c>
      <c r="F174" s="28">
        <f t="shared" si="29"/>
        <v>2045</v>
      </c>
      <c r="G174" s="28">
        <f t="shared" si="30"/>
        <v>1</v>
      </c>
      <c r="I174" s="28" t="str">
        <f t="shared" si="20"/>
        <v>2045/01</v>
      </c>
      <c r="J174" s="31">
        <f t="shared" si="21"/>
        <v>42736</v>
      </c>
      <c r="K174" s="33">
        <f>IF(ISERROR(VLOOKUP($J174,'1a_CarteraVigente'!$A$19:$B$5000,K$3,0))=TRUE,"",VLOOKUP($J174,'1a_CarteraVigente'!$A$19:$B$5000,K$3,0))</f>
        <v>3608007.1</v>
      </c>
      <c r="L174" s="48">
        <f t="shared" si="27"/>
        <v>169</v>
      </c>
      <c r="M174" s="31">
        <f>VALUE(CONCATENATE(VLOOKUP($G174,Parámetros!$F$4:$G$7,2,0),"/1/",'2_Fix'!$F174))</f>
        <v>53022</v>
      </c>
      <c r="N174" s="33" t="str">
        <f t="shared" si="22"/>
        <v/>
      </c>
      <c r="S174" s="33" t="str">
        <f>VLOOKUP($M174,J174:K749,2,0)</f>
        <v/>
      </c>
      <c r="W174" s="33" t="str">
        <f>IF(ISERROR(VLOOKUP($I174,'1b_PIB'!$A$4:$B$5000,2,0))=TRUE,"",VLOOKUP($I174,'1b_PIB'!$A$4:$B$5000,2,0))</f>
        <v/>
      </c>
    </row>
    <row r="175" spans="2:23" x14ac:dyDescent="0.45">
      <c r="B175" s="28">
        <f t="shared" si="23"/>
        <v>2017</v>
      </c>
      <c r="C175" s="28">
        <f t="shared" si="24"/>
        <v>2</v>
      </c>
      <c r="D175" s="28">
        <f t="shared" si="28"/>
        <v>57</v>
      </c>
      <c r="F175" s="28">
        <f t="shared" si="29"/>
        <v>2045</v>
      </c>
      <c r="G175" s="28">
        <f t="shared" si="30"/>
        <v>2</v>
      </c>
      <c r="I175" s="28" t="str">
        <f t="shared" si="20"/>
        <v>2045/02</v>
      </c>
      <c r="J175" s="31">
        <f t="shared" si="21"/>
        <v>42767</v>
      </c>
      <c r="K175" s="33">
        <f>IF(ISERROR(VLOOKUP($J175,'1a_CarteraVigente'!$A$19:$B$5000,K$3,0))=TRUE,"",VLOOKUP($J175,'1a_CarteraVigente'!$A$19:$B$5000,K$3,0))</f>
        <v>3621479.1</v>
      </c>
      <c r="L175" s="48">
        <f t="shared" si="27"/>
        <v>170</v>
      </c>
      <c r="M175" s="31">
        <f>VALUE(CONCATENATE(VLOOKUP($G175,Parámetros!$F$4:$G$7,2,0),"/1/",'2_Fix'!$F175))</f>
        <v>53114</v>
      </c>
      <c r="N175" s="33" t="str">
        <f t="shared" si="22"/>
        <v/>
      </c>
      <c r="S175" s="33" t="str">
        <f>VLOOKUP($M175,J175:K750,2,0)</f>
        <v/>
      </c>
      <c r="W175" s="33" t="str">
        <f>IF(ISERROR(VLOOKUP($I175,'1b_PIB'!$A$4:$B$5000,2,0))=TRUE,"",VLOOKUP($I175,'1b_PIB'!$A$4:$B$5000,2,0))</f>
        <v/>
      </c>
    </row>
    <row r="176" spans="2:23" x14ac:dyDescent="0.45">
      <c r="B176" s="28">
        <f t="shared" si="23"/>
        <v>2017</v>
      </c>
      <c r="C176" s="28">
        <f t="shared" si="24"/>
        <v>3</v>
      </c>
      <c r="D176" s="28">
        <f t="shared" si="28"/>
        <v>57</v>
      </c>
      <c r="F176" s="28">
        <f t="shared" si="29"/>
        <v>2045</v>
      </c>
      <c r="G176" s="28">
        <f t="shared" si="30"/>
        <v>3</v>
      </c>
      <c r="I176" s="28" t="str">
        <f t="shared" si="20"/>
        <v>2045/03</v>
      </c>
      <c r="J176" s="31">
        <f t="shared" si="21"/>
        <v>42795</v>
      </c>
      <c r="K176" s="33">
        <f>IF(ISERROR(VLOOKUP($J176,'1a_CarteraVigente'!$A$19:$B$5000,K$3,0))=TRUE,"",VLOOKUP($J176,'1a_CarteraVigente'!$A$19:$B$5000,K$3,0))</f>
        <v>3670570.5</v>
      </c>
      <c r="L176" s="48">
        <f t="shared" si="27"/>
        <v>171</v>
      </c>
      <c r="M176" s="31">
        <f>VALUE(CONCATENATE(VLOOKUP($G176,Parámetros!$F$4:$G$7,2,0),"/1/",'2_Fix'!$F176))</f>
        <v>53206</v>
      </c>
      <c r="N176" s="33" t="str">
        <f t="shared" si="22"/>
        <v/>
      </c>
      <c r="S176" s="33" t="str">
        <f>VLOOKUP($M176,J176:K751,2,0)</f>
        <v/>
      </c>
      <c r="W176" s="33" t="str">
        <f>IF(ISERROR(VLOOKUP($I176,'1b_PIB'!$A$4:$B$5000,2,0))=TRUE,"",VLOOKUP($I176,'1b_PIB'!$A$4:$B$5000,2,0))</f>
        <v/>
      </c>
    </row>
    <row r="177" spans="2:23" x14ac:dyDescent="0.45">
      <c r="B177" s="28">
        <f t="shared" si="23"/>
        <v>2017</v>
      </c>
      <c r="C177" s="28">
        <f t="shared" si="24"/>
        <v>4</v>
      </c>
      <c r="D177" s="28">
        <f t="shared" si="28"/>
        <v>58</v>
      </c>
      <c r="F177" s="28">
        <f t="shared" si="29"/>
        <v>2045</v>
      </c>
      <c r="G177" s="28">
        <f t="shared" si="30"/>
        <v>4</v>
      </c>
      <c r="I177" s="28" t="str">
        <f t="shared" si="20"/>
        <v>2045/04</v>
      </c>
      <c r="J177" s="31">
        <f t="shared" si="21"/>
        <v>42826</v>
      </c>
      <c r="K177" s="33">
        <f>IF(ISERROR(VLOOKUP($J177,'1a_CarteraVigente'!$A$19:$B$5000,K$3,0))=TRUE,"",VLOOKUP($J177,'1a_CarteraVigente'!$A$19:$B$5000,K$3,0))</f>
        <v>3728284.5</v>
      </c>
      <c r="L177" s="48">
        <f t="shared" si="27"/>
        <v>172</v>
      </c>
      <c r="M177" s="31">
        <f>VALUE(CONCATENATE(VLOOKUP($G177,Parámetros!$F$4:$G$7,2,0),"/1/",'2_Fix'!$F177))</f>
        <v>53297</v>
      </c>
      <c r="N177" s="33" t="str">
        <f t="shared" si="22"/>
        <v/>
      </c>
      <c r="S177" s="33" t="str">
        <f>VLOOKUP($M177,J177:K752,2,0)</f>
        <v/>
      </c>
      <c r="W177" s="33" t="str">
        <f>IF(ISERROR(VLOOKUP($I177,'1b_PIB'!$A$4:$B$5000,2,0))=TRUE,"",VLOOKUP($I177,'1b_PIB'!$A$4:$B$5000,2,0))</f>
        <v/>
      </c>
    </row>
    <row r="178" spans="2:23" x14ac:dyDescent="0.45">
      <c r="B178" s="28">
        <f t="shared" si="23"/>
        <v>2017</v>
      </c>
      <c r="C178" s="28">
        <f t="shared" si="24"/>
        <v>5</v>
      </c>
      <c r="D178" s="28">
        <f t="shared" si="28"/>
        <v>58</v>
      </c>
      <c r="F178" s="28">
        <f t="shared" si="29"/>
        <v>2046</v>
      </c>
      <c r="G178" s="28">
        <f t="shared" si="30"/>
        <v>1</v>
      </c>
      <c r="I178" s="28" t="str">
        <f t="shared" si="20"/>
        <v>2046/01</v>
      </c>
      <c r="J178" s="31">
        <f t="shared" si="21"/>
        <v>42856</v>
      </c>
      <c r="K178" s="33">
        <f>IF(ISERROR(VLOOKUP($J178,'1a_CarteraVigente'!$A$19:$B$5000,K$3,0))=TRUE,"",VLOOKUP($J178,'1a_CarteraVigente'!$A$19:$B$5000,K$3,0))</f>
        <v>3742866.1</v>
      </c>
      <c r="L178" s="48">
        <f t="shared" si="27"/>
        <v>173</v>
      </c>
      <c r="M178" s="31">
        <f>VALUE(CONCATENATE(VLOOKUP($G178,Parámetros!$F$4:$G$7,2,0),"/1/",'2_Fix'!$F178))</f>
        <v>53387</v>
      </c>
      <c r="N178" s="33" t="str">
        <f t="shared" si="22"/>
        <v/>
      </c>
      <c r="S178" s="33" t="str">
        <f>VLOOKUP($M178,J178:K753,2,0)</f>
        <v/>
      </c>
      <c r="W178" s="33" t="str">
        <f>IF(ISERROR(VLOOKUP($I178,'1b_PIB'!$A$4:$B$5000,2,0))=TRUE,"",VLOOKUP($I178,'1b_PIB'!$A$4:$B$5000,2,0))</f>
        <v/>
      </c>
    </row>
    <row r="179" spans="2:23" x14ac:dyDescent="0.45">
      <c r="B179" s="28">
        <f t="shared" si="23"/>
        <v>2017</v>
      </c>
      <c r="C179" s="28">
        <f t="shared" si="24"/>
        <v>6</v>
      </c>
      <c r="D179" s="28">
        <f t="shared" si="28"/>
        <v>58</v>
      </c>
      <c r="F179" s="28">
        <f t="shared" si="29"/>
        <v>2046</v>
      </c>
      <c r="G179" s="28">
        <f t="shared" si="30"/>
        <v>2</v>
      </c>
      <c r="I179" s="28" t="str">
        <f t="shared" si="20"/>
        <v>2046/02</v>
      </c>
      <c r="J179" s="31">
        <f t="shared" si="21"/>
        <v>42887</v>
      </c>
      <c r="K179" s="33">
        <f>IF(ISERROR(VLOOKUP($J179,'1a_CarteraVigente'!$A$19:$B$5000,K$3,0))=TRUE,"",VLOOKUP($J179,'1a_CarteraVigente'!$A$19:$B$5000,K$3,0))</f>
        <v>3787249.4</v>
      </c>
      <c r="L179" s="48">
        <f t="shared" si="27"/>
        <v>174</v>
      </c>
      <c r="M179" s="31">
        <f>VALUE(CONCATENATE(VLOOKUP($G179,Parámetros!$F$4:$G$7,2,0),"/1/",'2_Fix'!$F179))</f>
        <v>53479</v>
      </c>
      <c r="N179" s="33" t="str">
        <f t="shared" si="22"/>
        <v/>
      </c>
      <c r="S179" s="33" t="str">
        <f>VLOOKUP($M179,J179:K754,2,0)</f>
        <v/>
      </c>
      <c r="W179" s="33" t="str">
        <f>IF(ISERROR(VLOOKUP($I179,'1b_PIB'!$A$4:$B$5000,2,0))=TRUE,"",VLOOKUP($I179,'1b_PIB'!$A$4:$B$5000,2,0))</f>
        <v/>
      </c>
    </row>
    <row r="180" spans="2:23" x14ac:dyDescent="0.45">
      <c r="B180" s="28">
        <f t="shared" si="23"/>
        <v>2017</v>
      </c>
      <c r="C180" s="28">
        <f t="shared" si="24"/>
        <v>7</v>
      </c>
      <c r="D180" s="28">
        <f t="shared" si="28"/>
        <v>59</v>
      </c>
      <c r="F180" s="28">
        <f t="shared" si="29"/>
        <v>2046</v>
      </c>
      <c r="G180" s="28">
        <f t="shared" si="30"/>
        <v>3</v>
      </c>
      <c r="I180" s="28" t="str">
        <f t="shared" si="20"/>
        <v>2046/03</v>
      </c>
      <c r="J180" s="31">
        <f t="shared" si="21"/>
        <v>42917</v>
      </c>
      <c r="K180" s="33">
        <f>IF(ISERROR(VLOOKUP($J180,'1a_CarteraVigente'!$A$19:$B$5000,K$3,0))=TRUE,"",VLOOKUP($J180,'1a_CarteraVigente'!$A$19:$B$5000,K$3,0))</f>
        <v>3820543.1</v>
      </c>
      <c r="L180" s="48">
        <f t="shared" si="27"/>
        <v>175</v>
      </c>
      <c r="M180" s="31">
        <f>VALUE(CONCATENATE(VLOOKUP($G180,Parámetros!$F$4:$G$7,2,0),"/1/",'2_Fix'!$F180))</f>
        <v>53571</v>
      </c>
      <c r="N180" s="33" t="str">
        <f t="shared" si="22"/>
        <v/>
      </c>
      <c r="S180" s="33" t="str">
        <f>VLOOKUP($M180,J180:K755,2,0)</f>
        <v/>
      </c>
      <c r="W180" s="33" t="str">
        <f>IF(ISERROR(VLOOKUP($I180,'1b_PIB'!$A$4:$B$5000,2,0))=TRUE,"",VLOOKUP($I180,'1b_PIB'!$A$4:$B$5000,2,0))</f>
        <v/>
      </c>
    </row>
    <row r="181" spans="2:23" x14ac:dyDescent="0.45">
      <c r="B181" s="28">
        <f t="shared" si="23"/>
        <v>2017</v>
      </c>
      <c r="C181" s="28">
        <f t="shared" si="24"/>
        <v>8</v>
      </c>
      <c r="D181" s="28">
        <f t="shared" si="28"/>
        <v>59</v>
      </c>
      <c r="F181" s="28">
        <f t="shared" si="29"/>
        <v>2046</v>
      </c>
      <c r="G181" s="28">
        <f t="shared" si="30"/>
        <v>4</v>
      </c>
      <c r="I181" s="28" t="str">
        <f t="shared" si="20"/>
        <v>2046/04</v>
      </c>
      <c r="J181" s="31">
        <f t="shared" si="21"/>
        <v>42948</v>
      </c>
      <c r="K181" s="33">
        <f>IF(ISERROR(VLOOKUP($J181,'1a_CarteraVigente'!$A$19:$B$5000,K$3,0))=TRUE,"",VLOOKUP($J181,'1a_CarteraVigente'!$A$19:$B$5000,K$3,0))</f>
        <v>3869693.6</v>
      </c>
      <c r="L181" s="48">
        <f t="shared" si="27"/>
        <v>176</v>
      </c>
      <c r="M181" s="31">
        <f>VALUE(CONCATENATE(VLOOKUP($G181,Parámetros!$F$4:$G$7,2,0),"/1/",'2_Fix'!$F181))</f>
        <v>53662</v>
      </c>
      <c r="N181" s="33" t="str">
        <f t="shared" si="22"/>
        <v/>
      </c>
      <c r="S181" s="33" t="str">
        <f>VLOOKUP($M181,J181:K756,2,0)</f>
        <v/>
      </c>
      <c r="W181" s="33" t="str">
        <f>IF(ISERROR(VLOOKUP($I181,'1b_PIB'!$A$4:$B$5000,2,0))=TRUE,"",VLOOKUP($I181,'1b_PIB'!$A$4:$B$5000,2,0))</f>
        <v/>
      </c>
    </row>
    <row r="182" spans="2:23" x14ac:dyDescent="0.45">
      <c r="B182" s="28">
        <f t="shared" si="23"/>
        <v>2017</v>
      </c>
      <c r="C182" s="28">
        <f t="shared" si="24"/>
        <v>9</v>
      </c>
      <c r="D182" s="28">
        <f t="shared" si="28"/>
        <v>59</v>
      </c>
      <c r="F182" s="28">
        <f t="shared" si="29"/>
        <v>2047</v>
      </c>
      <c r="G182" s="28">
        <f t="shared" si="30"/>
        <v>1</v>
      </c>
      <c r="I182" s="28" t="str">
        <f t="shared" si="20"/>
        <v>2047/01</v>
      </c>
      <c r="J182" s="31">
        <f t="shared" si="21"/>
        <v>42979</v>
      </c>
      <c r="K182" s="33">
        <f>IF(ISERROR(VLOOKUP($J182,'1a_CarteraVigente'!$A$19:$B$5000,K$3,0))=TRUE,"",VLOOKUP($J182,'1a_CarteraVigente'!$A$19:$B$5000,K$3,0))</f>
        <v>3893051.1</v>
      </c>
      <c r="L182" s="48">
        <f t="shared" si="27"/>
        <v>177</v>
      </c>
      <c r="M182" s="31">
        <f>VALUE(CONCATENATE(VLOOKUP($G182,Parámetros!$F$4:$G$7,2,0),"/1/",'2_Fix'!$F182))</f>
        <v>53752</v>
      </c>
      <c r="N182" s="33" t="str">
        <f t="shared" si="22"/>
        <v/>
      </c>
      <c r="S182" s="33" t="str">
        <f>VLOOKUP($M182,J182:K757,2,0)</f>
        <v/>
      </c>
      <c r="W182" s="33" t="str">
        <f>IF(ISERROR(VLOOKUP($I182,'1b_PIB'!$A$4:$B$5000,2,0))=TRUE,"",VLOOKUP($I182,'1b_PIB'!$A$4:$B$5000,2,0))</f>
        <v/>
      </c>
    </row>
    <row r="183" spans="2:23" x14ac:dyDescent="0.45">
      <c r="B183" s="28">
        <f t="shared" si="23"/>
        <v>2017</v>
      </c>
      <c r="C183" s="28">
        <f t="shared" si="24"/>
        <v>10</v>
      </c>
      <c r="D183" s="28">
        <f t="shared" si="28"/>
        <v>60</v>
      </c>
      <c r="F183" s="28">
        <f t="shared" si="29"/>
        <v>2047</v>
      </c>
      <c r="G183" s="28">
        <f t="shared" si="30"/>
        <v>2</v>
      </c>
      <c r="I183" s="28" t="str">
        <f t="shared" si="20"/>
        <v>2047/02</v>
      </c>
      <c r="J183" s="31">
        <f t="shared" si="21"/>
        <v>43009</v>
      </c>
      <c r="K183" s="33">
        <f>IF(ISERROR(VLOOKUP($J183,'1a_CarteraVigente'!$A$19:$B$5000,K$3,0))=TRUE,"",VLOOKUP($J183,'1a_CarteraVigente'!$A$19:$B$5000,K$3,0))</f>
        <v>3933352.9</v>
      </c>
      <c r="L183" s="48">
        <f t="shared" si="27"/>
        <v>178</v>
      </c>
      <c r="M183" s="31">
        <f>VALUE(CONCATENATE(VLOOKUP($G183,Parámetros!$F$4:$G$7,2,0),"/1/",'2_Fix'!$F183))</f>
        <v>53844</v>
      </c>
      <c r="N183" s="33" t="str">
        <f t="shared" si="22"/>
        <v/>
      </c>
      <c r="S183" s="33" t="str">
        <f>VLOOKUP($M183,J183:K758,2,0)</f>
        <v/>
      </c>
      <c r="W183" s="33" t="str">
        <f>IF(ISERROR(VLOOKUP($I183,'1b_PIB'!$A$4:$B$5000,2,0))=TRUE,"",VLOOKUP($I183,'1b_PIB'!$A$4:$B$5000,2,0))</f>
        <v/>
      </c>
    </row>
    <row r="184" spans="2:23" x14ac:dyDescent="0.45">
      <c r="B184" s="28">
        <f t="shared" si="23"/>
        <v>2017</v>
      </c>
      <c r="C184" s="28">
        <f t="shared" si="24"/>
        <v>11</v>
      </c>
      <c r="D184" s="28">
        <f t="shared" si="28"/>
        <v>60</v>
      </c>
      <c r="F184" s="28">
        <f t="shared" si="29"/>
        <v>2047</v>
      </c>
      <c r="G184" s="28">
        <f t="shared" si="30"/>
        <v>3</v>
      </c>
      <c r="I184" s="28" t="str">
        <f t="shared" si="20"/>
        <v>2047/03</v>
      </c>
      <c r="J184" s="31">
        <f t="shared" si="21"/>
        <v>43040</v>
      </c>
      <c r="K184" s="33">
        <f>IF(ISERROR(VLOOKUP($J184,'1a_CarteraVigente'!$A$19:$B$5000,K$3,0))=TRUE,"",VLOOKUP($J184,'1a_CarteraVigente'!$A$19:$B$5000,K$3,0))</f>
        <v>3985017.9</v>
      </c>
      <c r="L184" s="48">
        <f t="shared" si="27"/>
        <v>179</v>
      </c>
      <c r="M184" s="31">
        <f>VALUE(CONCATENATE(VLOOKUP($G184,Parámetros!$F$4:$G$7,2,0),"/1/",'2_Fix'!$F184))</f>
        <v>53936</v>
      </c>
      <c r="N184" s="33" t="str">
        <f t="shared" si="22"/>
        <v/>
      </c>
      <c r="S184" s="33" t="str">
        <f>VLOOKUP($M184,J184:K759,2,0)</f>
        <v/>
      </c>
      <c r="W184" s="33" t="str">
        <f>IF(ISERROR(VLOOKUP($I184,'1b_PIB'!$A$4:$B$5000,2,0))=TRUE,"",VLOOKUP($I184,'1b_PIB'!$A$4:$B$5000,2,0))</f>
        <v/>
      </c>
    </row>
    <row r="185" spans="2:23" x14ac:dyDescent="0.45">
      <c r="B185" s="28">
        <f t="shared" si="23"/>
        <v>2017</v>
      </c>
      <c r="C185" s="28">
        <f t="shared" si="24"/>
        <v>12</v>
      </c>
      <c r="D185" s="28">
        <f t="shared" si="28"/>
        <v>60</v>
      </c>
      <c r="F185" s="28">
        <f t="shared" si="29"/>
        <v>2047</v>
      </c>
      <c r="G185" s="28">
        <f t="shared" si="30"/>
        <v>4</v>
      </c>
      <c r="I185" s="28" t="str">
        <f t="shared" si="20"/>
        <v>2047/04</v>
      </c>
      <c r="J185" s="31">
        <f t="shared" si="21"/>
        <v>43070</v>
      </c>
      <c r="K185" s="33">
        <f>IF(ISERROR(VLOOKUP($J185,'1a_CarteraVigente'!$A$19:$B$5000,K$3,0))=TRUE,"",VLOOKUP($J185,'1a_CarteraVigente'!$A$19:$B$5000,K$3,0))</f>
        <v>4048514.3</v>
      </c>
      <c r="L185" s="48">
        <f t="shared" si="27"/>
        <v>180</v>
      </c>
      <c r="M185" s="31">
        <f>VALUE(CONCATENATE(VLOOKUP($G185,Parámetros!$F$4:$G$7,2,0),"/1/",'2_Fix'!$F185))</f>
        <v>54027</v>
      </c>
      <c r="N185" s="33" t="str">
        <f t="shared" si="22"/>
        <v/>
      </c>
      <c r="S185" s="33" t="str">
        <f>VLOOKUP($M185,J185:K760,2,0)</f>
        <v/>
      </c>
      <c r="W185" s="33" t="str">
        <f>IF(ISERROR(VLOOKUP($I185,'1b_PIB'!$A$4:$B$5000,2,0))=TRUE,"",VLOOKUP($I185,'1b_PIB'!$A$4:$B$5000,2,0))</f>
        <v/>
      </c>
    </row>
    <row r="186" spans="2:23" x14ac:dyDescent="0.45">
      <c r="B186" s="28">
        <f t="shared" si="23"/>
        <v>2018</v>
      </c>
      <c r="C186" s="28">
        <f t="shared" si="24"/>
        <v>1</v>
      </c>
      <c r="D186" s="28">
        <f t="shared" si="28"/>
        <v>61</v>
      </c>
      <c r="F186" s="28">
        <f t="shared" si="29"/>
        <v>2048</v>
      </c>
      <c r="G186" s="28">
        <f t="shared" si="30"/>
        <v>1</v>
      </c>
      <c r="I186" s="28" t="str">
        <f t="shared" si="20"/>
        <v>2048/01</v>
      </c>
      <c r="J186" s="31">
        <f t="shared" si="21"/>
        <v>43101</v>
      </c>
      <c r="K186" s="33">
        <f>IF(ISERROR(VLOOKUP($J186,'1a_CarteraVigente'!$A$19:$B$5000,K$3,0))=TRUE,"",VLOOKUP($J186,'1a_CarteraVigente'!$A$19:$B$5000,K$3,0))</f>
        <v>4034583</v>
      </c>
      <c r="L186" s="48">
        <f t="shared" si="27"/>
        <v>181</v>
      </c>
      <c r="M186" s="31">
        <f>VALUE(CONCATENATE(VLOOKUP($G186,Parámetros!$F$4:$G$7,2,0),"/1/",'2_Fix'!$F186))</f>
        <v>54118</v>
      </c>
      <c r="N186" s="33" t="str">
        <f t="shared" si="22"/>
        <v/>
      </c>
      <c r="S186" s="33" t="str">
        <f>VLOOKUP($M186,J186:K761,2,0)</f>
        <v/>
      </c>
      <c r="W186" s="33" t="str">
        <f>IF(ISERROR(VLOOKUP($I186,'1b_PIB'!$A$4:$B$5000,2,0))=TRUE,"",VLOOKUP($I186,'1b_PIB'!$A$4:$B$5000,2,0))</f>
        <v/>
      </c>
    </row>
    <row r="187" spans="2:23" x14ac:dyDescent="0.45">
      <c r="B187" s="28">
        <f t="shared" si="23"/>
        <v>2018</v>
      </c>
      <c r="C187" s="28">
        <f t="shared" si="24"/>
        <v>2</v>
      </c>
      <c r="D187" s="28">
        <f t="shared" si="28"/>
        <v>61</v>
      </c>
      <c r="F187" s="28">
        <f t="shared" si="29"/>
        <v>2048</v>
      </c>
      <c r="G187" s="28">
        <f t="shared" si="30"/>
        <v>2</v>
      </c>
      <c r="I187" s="28" t="str">
        <f t="shared" si="20"/>
        <v>2048/02</v>
      </c>
      <c r="J187" s="31">
        <f t="shared" si="21"/>
        <v>43132</v>
      </c>
      <c r="K187" s="33">
        <f>IF(ISERROR(VLOOKUP($J187,'1a_CarteraVigente'!$A$19:$B$5000,K$3,0))=TRUE,"",VLOOKUP($J187,'1a_CarteraVigente'!$A$19:$B$5000,K$3,0))</f>
        <v>4057705.5</v>
      </c>
      <c r="L187" s="48">
        <f t="shared" si="27"/>
        <v>182</v>
      </c>
      <c r="M187" s="31">
        <f>VALUE(CONCATENATE(VLOOKUP($G187,Parámetros!$F$4:$G$7,2,0),"/1/",'2_Fix'!$F187))</f>
        <v>54210</v>
      </c>
      <c r="N187" s="33" t="str">
        <f t="shared" si="22"/>
        <v/>
      </c>
      <c r="S187" s="33" t="str">
        <f>VLOOKUP($M187,J187:K762,2,0)</f>
        <v/>
      </c>
      <c r="W187" s="33" t="str">
        <f>IF(ISERROR(VLOOKUP($I187,'1b_PIB'!$A$4:$B$5000,2,0))=TRUE,"",VLOOKUP($I187,'1b_PIB'!$A$4:$B$5000,2,0))</f>
        <v/>
      </c>
    </row>
    <row r="188" spans="2:23" x14ac:dyDescent="0.45">
      <c r="B188" s="28">
        <f t="shared" si="23"/>
        <v>2018</v>
      </c>
      <c r="C188" s="28">
        <f t="shared" si="24"/>
        <v>3</v>
      </c>
      <c r="D188" s="28">
        <f t="shared" si="28"/>
        <v>61</v>
      </c>
      <c r="F188" s="28">
        <f t="shared" si="29"/>
        <v>2048</v>
      </c>
      <c r="G188" s="28">
        <f t="shared" si="30"/>
        <v>3</v>
      </c>
      <c r="I188" s="28" t="str">
        <f t="shared" si="20"/>
        <v>2048/03</v>
      </c>
      <c r="J188" s="31">
        <f t="shared" si="21"/>
        <v>43160</v>
      </c>
      <c r="K188" s="33">
        <f>IF(ISERROR(VLOOKUP($J188,'1a_CarteraVigente'!$A$19:$B$5000,K$3,0))=TRUE,"",VLOOKUP($J188,'1a_CarteraVigente'!$A$19:$B$5000,K$3,0))</f>
        <v>4076686.5</v>
      </c>
      <c r="L188" s="48">
        <f t="shared" si="27"/>
        <v>183</v>
      </c>
      <c r="M188" s="31">
        <f>VALUE(CONCATENATE(VLOOKUP($G188,Parámetros!$F$4:$G$7,2,0),"/1/",'2_Fix'!$F188))</f>
        <v>54302</v>
      </c>
      <c r="N188" s="33" t="str">
        <f t="shared" si="22"/>
        <v/>
      </c>
      <c r="S188" s="33" t="str">
        <f>VLOOKUP($M188,J188:K763,2,0)</f>
        <v/>
      </c>
      <c r="W188" s="33" t="str">
        <f>IF(ISERROR(VLOOKUP($I188,'1b_PIB'!$A$4:$B$5000,2,0))=TRUE,"",VLOOKUP($I188,'1b_PIB'!$A$4:$B$5000,2,0))</f>
        <v/>
      </c>
    </row>
    <row r="189" spans="2:23" x14ac:dyDescent="0.45">
      <c r="B189" s="28">
        <f t="shared" si="23"/>
        <v>2018</v>
      </c>
      <c r="C189" s="28">
        <f t="shared" si="24"/>
        <v>4</v>
      </c>
      <c r="D189" s="28">
        <f t="shared" si="28"/>
        <v>62</v>
      </c>
      <c r="F189" s="28">
        <f t="shared" si="29"/>
        <v>2048</v>
      </c>
      <c r="G189" s="28">
        <f t="shared" si="30"/>
        <v>4</v>
      </c>
      <c r="I189" s="28" t="str">
        <f t="shared" si="20"/>
        <v>2048/04</v>
      </c>
      <c r="J189" s="31">
        <f t="shared" si="21"/>
        <v>43191</v>
      </c>
      <c r="K189" s="33">
        <f>IF(ISERROR(VLOOKUP($J189,'1a_CarteraVigente'!$A$19:$B$5000,K$3,0))=TRUE,"",VLOOKUP($J189,'1a_CarteraVigente'!$A$19:$B$5000,K$3,0))</f>
        <v>4128439.5</v>
      </c>
      <c r="L189" s="48">
        <f t="shared" si="27"/>
        <v>184</v>
      </c>
      <c r="M189" s="31">
        <f>VALUE(CONCATENATE(VLOOKUP($G189,Parámetros!$F$4:$G$7,2,0),"/1/",'2_Fix'!$F189))</f>
        <v>54393</v>
      </c>
      <c r="N189" s="33" t="str">
        <f t="shared" si="22"/>
        <v/>
      </c>
      <c r="S189" s="33" t="str">
        <f>VLOOKUP($M189,J189:K764,2,0)</f>
        <v/>
      </c>
      <c r="W189" s="33" t="str">
        <f>IF(ISERROR(VLOOKUP($I189,'1b_PIB'!$A$4:$B$5000,2,0))=TRUE,"",VLOOKUP($I189,'1b_PIB'!$A$4:$B$5000,2,0))</f>
        <v/>
      </c>
    </row>
    <row r="190" spans="2:23" x14ac:dyDescent="0.45">
      <c r="B190" s="28">
        <f t="shared" si="23"/>
        <v>2018</v>
      </c>
      <c r="C190" s="28">
        <f t="shared" si="24"/>
        <v>5</v>
      </c>
      <c r="D190" s="28">
        <f t="shared" si="28"/>
        <v>62</v>
      </c>
      <c r="F190" s="28">
        <f t="shared" si="29"/>
        <v>2049</v>
      </c>
      <c r="G190" s="28">
        <f t="shared" si="30"/>
        <v>1</v>
      </c>
      <c r="I190" s="28" t="str">
        <f t="shared" si="20"/>
        <v>2049/01</v>
      </c>
      <c r="J190" s="31">
        <f t="shared" si="21"/>
        <v>43221</v>
      </c>
      <c r="K190" s="33">
        <f>IF(ISERROR(VLOOKUP($J190,'1a_CarteraVigente'!$A$19:$B$5000,K$3,0))=TRUE,"",VLOOKUP($J190,'1a_CarteraVigente'!$A$19:$B$5000,K$3,0))</f>
        <v>4216195.7</v>
      </c>
      <c r="L190" s="48">
        <f t="shared" si="27"/>
        <v>185</v>
      </c>
      <c r="M190" s="31">
        <f>VALUE(CONCATENATE(VLOOKUP($G190,Parámetros!$F$4:$G$7,2,0),"/1/",'2_Fix'!$F190))</f>
        <v>54483</v>
      </c>
      <c r="N190" s="33" t="str">
        <f t="shared" si="22"/>
        <v/>
      </c>
      <c r="S190" s="33" t="str">
        <f>VLOOKUP($M190,J190:K765,2,0)</f>
        <v/>
      </c>
      <c r="W190" s="33" t="str">
        <f>IF(ISERROR(VLOOKUP($I190,'1b_PIB'!$A$4:$B$5000,2,0))=TRUE,"",VLOOKUP($I190,'1b_PIB'!$A$4:$B$5000,2,0))</f>
        <v/>
      </c>
    </row>
    <row r="191" spans="2:23" x14ac:dyDescent="0.45">
      <c r="B191" s="28">
        <f t="shared" si="23"/>
        <v>2018</v>
      </c>
      <c r="C191" s="28">
        <f t="shared" si="24"/>
        <v>6</v>
      </c>
      <c r="D191" s="28">
        <f t="shared" si="28"/>
        <v>62</v>
      </c>
      <c r="F191" s="28">
        <f t="shared" si="29"/>
        <v>2049</v>
      </c>
      <c r="G191" s="28">
        <f t="shared" si="30"/>
        <v>2</v>
      </c>
      <c r="I191" s="28" t="str">
        <f t="shared" si="20"/>
        <v>2049/02</v>
      </c>
      <c r="J191" s="31">
        <f t="shared" si="21"/>
        <v>43252</v>
      </c>
      <c r="K191" s="33">
        <f>IF(ISERROR(VLOOKUP($J191,'1a_CarteraVigente'!$A$19:$B$5000,K$3,0))=TRUE,"",VLOOKUP($J191,'1a_CarteraVigente'!$A$19:$B$5000,K$3,0))</f>
        <v>4273337.5</v>
      </c>
      <c r="L191" s="48">
        <f t="shared" si="27"/>
        <v>186</v>
      </c>
      <c r="M191" s="31">
        <f>VALUE(CONCATENATE(VLOOKUP($G191,Parámetros!$F$4:$G$7,2,0),"/1/",'2_Fix'!$F191))</f>
        <v>54575</v>
      </c>
      <c r="N191" s="33" t="str">
        <f t="shared" si="22"/>
        <v/>
      </c>
      <c r="S191" s="33" t="str">
        <f>VLOOKUP($M191,J191:K766,2,0)</f>
        <v/>
      </c>
      <c r="W191" s="33" t="str">
        <f>IF(ISERROR(VLOOKUP($I191,'1b_PIB'!$A$4:$B$5000,2,0))=TRUE,"",VLOOKUP($I191,'1b_PIB'!$A$4:$B$5000,2,0))</f>
        <v/>
      </c>
    </row>
    <row r="192" spans="2:23" x14ac:dyDescent="0.45">
      <c r="B192" s="28">
        <f t="shared" si="23"/>
        <v>2018</v>
      </c>
      <c r="C192" s="28">
        <f t="shared" si="24"/>
        <v>7</v>
      </c>
      <c r="D192" s="28">
        <f t="shared" si="28"/>
        <v>63</v>
      </c>
      <c r="F192" s="28">
        <f t="shared" si="29"/>
        <v>2049</v>
      </c>
      <c r="G192" s="28">
        <f t="shared" si="30"/>
        <v>3</v>
      </c>
      <c r="I192" s="28" t="str">
        <f t="shared" si="20"/>
        <v>2049/03</v>
      </c>
      <c r="J192" s="31">
        <f t="shared" si="21"/>
        <v>43282</v>
      </c>
      <c r="K192" s="33">
        <f>IF(ISERROR(VLOOKUP($J192,'1a_CarteraVigente'!$A$19:$B$5000,K$3,0))=TRUE,"",VLOOKUP($J192,'1a_CarteraVigente'!$A$19:$B$5000,K$3,0))</f>
        <v>4257164.8</v>
      </c>
      <c r="L192" s="48">
        <f t="shared" si="27"/>
        <v>187</v>
      </c>
      <c r="M192" s="31">
        <f>VALUE(CONCATENATE(VLOOKUP($G192,Parámetros!$F$4:$G$7,2,0),"/1/",'2_Fix'!$F192))</f>
        <v>54667</v>
      </c>
      <c r="N192" s="33" t="str">
        <f t="shared" si="22"/>
        <v/>
      </c>
      <c r="S192" s="33" t="str">
        <f>VLOOKUP($M192,J192:K767,2,0)</f>
        <v/>
      </c>
      <c r="W192" s="33" t="str">
        <f>IF(ISERROR(VLOOKUP($I192,'1b_PIB'!$A$4:$B$5000,2,0))=TRUE,"",VLOOKUP($I192,'1b_PIB'!$A$4:$B$5000,2,0))</f>
        <v/>
      </c>
    </row>
    <row r="193" spans="2:23" x14ac:dyDescent="0.45">
      <c r="B193" s="28">
        <f t="shared" si="23"/>
        <v>2018</v>
      </c>
      <c r="C193" s="28">
        <f t="shared" si="24"/>
        <v>8</v>
      </c>
      <c r="D193" s="28">
        <f t="shared" si="28"/>
        <v>63</v>
      </c>
      <c r="F193" s="28">
        <f t="shared" si="29"/>
        <v>2049</v>
      </c>
      <c r="G193" s="28">
        <f t="shared" si="30"/>
        <v>4</v>
      </c>
      <c r="I193" s="28" t="str">
        <f t="shared" si="20"/>
        <v>2049/04</v>
      </c>
      <c r="J193" s="31">
        <f t="shared" si="21"/>
        <v>43313</v>
      </c>
      <c r="K193" s="33">
        <f>IF(ISERROR(VLOOKUP($J193,'1a_CarteraVigente'!$A$19:$B$5000,K$3,0))=TRUE,"",VLOOKUP($J193,'1a_CarteraVigente'!$A$19:$B$5000,K$3,0))</f>
        <v>4302025.8</v>
      </c>
      <c r="L193" s="48">
        <f t="shared" si="27"/>
        <v>188</v>
      </c>
      <c r="M193" s="31">
        <f>VALUE(CONCATENATE(VLOOKUP($G193,Parámetros!$F$4:$G$7,2,0),"/1/",'2_Fix'!$F193))</f>
        <v>54758</v>
      </c>
      <c r="N193" s="33" t="str">
        <f t="shared" si="22"/>
        <v/>
      </c>
      <c r="S193" s="33" t="str">
        <f>VLOOKUP($M193,J193:K768,2,0)</f>
        <v/>
      </c>
      <c r="W193" s="33" t="str">
        <f>IF(ISERROR(VLOOKUP($I193,'1b_PIB'!$A$4:$B$5000,2,0))=TRUE,"",VLOOKUP($I193,'1b_PIB'!$A$4:$B$5000,2,0))</f>
        <v/>
      </c>
    </row>
    <row r="194" spans="2:23" x14ac:dyDescent="0.45">
      <c r="B194" s="28">
        <f t="shared" si="23"/>
        <v>2018</v>
      </c>
      <c r="C194" s="28">
        <f t="shared" si="24"/>
        <v>9</v>
      </c>
      <c r="D194" s="28">
        <f t="shared" si="28"/>
        <v>63</v>
      </c>
      <c r="F194" s="28">
        <f t="shared" ref="F194:F197" si="31">IF(G193=4,F193+1,F193)</f>
        <v>2050</v>
      </c>
      <c r="G194" s="28">
        <f t="shared" ref="G194:G197" si="32">IF(G193=4,1,G193+1)</f>
        <v>1</v>
      </c>
      <c r="I194" s="28" t="str">
        <f t="shared" si="20"/>
        <v>2050/01</v>
      </c>
      <c r="J194" s="31">
        <f t="shared" si="21"/>
        <v>43344</v>
      </c>
      <c r="K194" s="33">
        <f>IF(ISERROR(VLOOKUP($J194,'1a_CarteraVigente'!$A$19:$B$5000,K$3,0))=TRUE,"",VLOOKUP($J194,'1a_CarteraVigente'!$A$19:$B$5000,K$3,0))</f>
        <v>4328993.7</v>
      </c>
      <c r="L194" s="48">
        <f t="shared" si="27"/>
        <v>189</v>
      </c>
      <c r="M194" s="31">
        <f>VALUE(CONCATENATE(VLOOKUP($G194,Parámetros!$F$4:$G$7,2,0),"/1/",'2_Fix'!$F194))</f>
        <v>54848</v>
      </c>
      <c r="N194" s="33" t="str">
        <f t="shared" si="22"/>
        <v/>
      </c>
      <c r="S194" s="33" t="str">
        <f>VLOOKUP($M194,J194:K769,2,0)</f>
        <v/>
      </c>
      <c r="W194" s="33" t="str">
        <f>IF(ISERROR(VLOOKUP($I194,'1b_PIB'!$A$4:$B$5000,2,0))=TRUE,"",VLOOKUP($I194,'1b_PIB'!$A$4:$B$5000,2,0))</f>
        <v/>
      </c>
    </row>
    <row r="195" spans="2:23" x14ac:dyDescent="0.45">
      <c r="B195" s="28">
        <f t="shared" si="23"/>
        <v>2018</v>
      </c>
      <c r="C195" s="28">
        <f t="shared" si="24"/>
        <v>10</v>
      </c>
      <c r="D195" s="28">
        <f t="shared" si="28"/>
        <v>64</v>
      </c>
      <c r="F195" s="28">
        <f t="shared" si="31"/>
        <v>2050</v>
      </c>
      <c r="G195" s="28">
        <f t="shared" si="32"/>
        <v>2</v>
      </c>
      <c r="I195" s="28" t="str">
        <f t="shared" si="20"/>
        <v>2050/02</v>
      </c>
      <c r="J195" s="31">
        <f t="shared" si="21"/>
        <v>43374</v>
      </c>
      <c r="K195" s="33">
        <f>IF(ISERROR(VLOOKUP($J195,'1a_CarteraVigente'!$A$19:$B$5000,K$3,0))=TRUE,"",VLOOKUP($J195,'1a_CarteraVigente'!$A$19:$B$5000,K$3,0))</f>
        <v>4391854.4000000004</v>
      </c>
      <c r="L195" s="48">
        <f t="shared" si="27"/>
        <v>190</v>
      </c>
      <c r="M195" s="31">
        <f>VALUE(CONCATENATE(VLOOKUP($G195,Parámetros!$F$4:$G$7,2,0),"/1/",'2_Fix'!$F195))</f>
        <v>54940</v>
      </c>
      <c r="N195" s="33" t="str">
        <f t="shared" si="22"/>
        <v/>
      </c>
      <c r="S195" s="33" t="str">
        <f>VLOOKUP($M195,J195:K770,2,0)</f>
        <v/>
      </c>
      <c r="W195" s="33" t="str">
        <f>IF(ISERROR(VLOOKUP($I195,'1b_PIB'!$A$4:$B$5000,2,0))=TRUE,"",VLOOKUP($I195,'1b_PIB'!$A$4:$B$5000,2,0))</f>
        <v/>
      </c>
    </row>
    <row r="196" spans="2:23" x14ac:dyDescent="0.45">
      <c r="B196" s="28">
        <f t="shared" si="23"/>
        <v>2018</v>
      </c>
      <c r="C196" s="28">
        <f t="shared" si="24"/>
        <v>11</v>
      </c>
      <c r="D196" s="28">
        <f t="shared" si="28"/>
        <v>64</v>
      </c>
      <c r="F196" s="28">
        <f t="shared" si="31"/>
        <v>2050</v>
      </c>
      <c r="G196" s="28">
        <f t="shared" si="32"/>
        <v>3</v>
      </c>
      <c r="I196" s="28" t="str">
        <f t="shared" si="20"/>
        <v>2050/03</v>
      </c>
      <c r="J196" s="31">
        <f t="shared" si="21"/>
        <v>43405</v>
      </c>
      <c r="K196" s="33">
        <f>IF(ISERROR(VLOOKUP($J196,'1a_CarteraVigente'!$A$19:$B$5000,K$3,0))=TRUE,"",VLOOKUP($J196,'1a_CarteraVigente'!$A$19:$B$5000,K$3,0))</f>
        <v>4454551.0999999996</v>
      </c>
      <c r="L196" s="48">
        <f t="shared" si="27"/>
        <v>191</v>
      </c>
      <c r="M196" s="31">
        <f>VALUE(CONCATENATE(VLOOKUP($G196,Parámetros!$F$4:$G$7,2,0),"/1/",'2_Fix'!$F196))</f>
        <v>55032</v>
      </c>
      <c r="N196" s="33" t="str">
        <f t="shared" si="22"/>
        <v/>
      </c>
      <c r="S196" s="33" t="str">
        <f>VLOOKUP($M196,J196:K771,2,0)</f>
        <v/>
      </c>
      <c r="W196" s="33" t="str">
        <f>IF(ISERROR(VLOOKUP($I196,'1b_PIB'!$A$4:$B$5000,2,0))=TRUE,"",VLOOKUP($I196,'1b_PIB'!$A$4:$B$5000,2,0))</f>
        <v/>
      </c>
    </row>
    <row r="197" spans="2:23" x14ac:dyDescent="0.45">
      <c r="B197" s="28">
        <f t="shared" si="23"/>
        <v>2018</v>
      </c>
      <c r="C197" s="28">
        <f t="shared" si="24"/>
        <v>12</v>
      </c>
      <c r="D197" s="28">
        <f t="shared" si="28"/>
        <v>64</v>
      </c>
      <c r="F197" s="28">
        <f t="shared" si="31"/>
        <v>2050</v>
      </c>
      <c r="G197" s="28">
        <f t="shared" si="32"/>
        <v>4</v>
      </c>
      <c r="I197" s="28" t="str">
        <f t="shared" si="20"/>
        <v>2050/04</v>
      </c>
      <c r="J197" s="31">
        <f t="shared" si="21"/>
        <v>43435</v>
      </c>
      <c r="K197" s="33">
        <f>IF(ISERROR(VLOOKUP($J197,'1a_CarteraVigente'!$A$19:$B$5000,K$3,0))=TRUE,"",VLOOKUP($J197,'1a_CarteraVigente'!$A$19:$B$5000,K$3,0))</f>
        <v>4453621.8</v>
      </c>
      <c r="L197" s="48">
        <f t="shared" si="27"/>
        <v>192</v>
      </c>
      <c r="M197" s="31">
        <f>VALUE(CONCATENATE(VLOOKUP($G197,Parámetros!$F$4:$G$7,2,0),"/1/",'2_Fix'!$F197))</f>
        <v>55123</v>
      </c>
      <c r="N197" s="33" t="str">
        <f t="shared" si="22"/>
        <v/>
      </c>
      <c r="S197" s="33" t="str">
        <f>VLOOKUP($M197,J197:K772,2,0)</f>
        <v/>
      </c>
      <c r="W197" s="33" t="str">
        <f>IF(ISERROR(VLOOKUP($I197,'1b_PIB'!$A$4:$B$5000,2,0))=TRUE,"",VLOOKUP($I197,'1b_PIB'!$A$4:$B$5000,2,0))</f>
        <v/>
      </c>
    </row>
    <row r="198" spans="2:23" x14ac:dyDescent="0.45">
      <c r="B198" s="28">
        <f t="shared" si="23"/>
        <v>2019</v>
      </c>
      <c r="C198" s="28">
        <f t="shared" si="24"/>
        <v>1</v>
      </c>
      <c r="D198" s="28">
        <f t="shared" si="28"/>
        <v>65</v>
      </c>
      <c r="F198" s="28"/>
      <c r="G198" s="28"/>
      <c r="J198" s="31">
        <f t="shared" si="21"/>
        <v>43466</v>
      </c>
      <c r="K198" s="33">
        <f>IF(ISERROR(VLOOKUP($J198,'1a_CarteraVigente'!$A$19:$B$5000,K$3,0))=TRUE,"",VLOOKUP($J198,'1a_CarteraVigente'!$A$19:$B$5000,K$3,0))</f>
        <v>4440741.7</v>
      </c>
      <c r="N198" s="33"/>
      <c r="S198" s="33"/>
    </row>
    <row r="199" spans="2:23" x14ac:dyDescent="0.45">
      <c r="B199" s="28">
        <f t="shared" si="23"/>
        <v>2019</v>
      </c>
      <c r="C199" s="28">
        <f t="shared" si="24"/>
        <v>2</v>
      </c>
      <c r="D199" s="28">
        <f t="shared" si="28"/>
        <v>65</v>
      </c>
      <c r="F199" s="28"/>
      <c r="G199" s="28"/>
      <c r="J199" s="31">
        <f t="shared" ref="J199:J262" si="33">VALUE(CONCATENATE(C199,"/1/",B199))</f>
        <v>43497</v>
      </c>
      <c r="K199" s="33">
        <f>IF(ISERROR(VLOOKUP($J199,'1a_CarteraVigente'!$A$19:$B$5000,K$3,0))=TRUE,"",VLOOKUP($J199,'1a_CarteraVigente'!$A$19:$B$5000,K$3,0))</f>
        <v>4473446.7</v>
      </c>
      <c r="N199" s="33"/>
      <c r="S199" s="33"/>
    </row>
    <row r="200" spans="2:23" x14ac:dyDescent="0.45">
      <c r="B200" s="28">
        <f t="shared" ref="B200:B263" si="34">IF(C199=12,B199+1,B199)</f>
        <v>2019</v>
      </c>
      <c r="C200" s="28">
        <f t="shared" ref="C200:C263" si="35">IF(C199=12,1,C199+1)</f>
        <v>3</v>
      </c>
      <c r="D200" s="28">
        <f t="shared" si="28"/>
        <v>65</v>
      </c>
      <c r="F200" s="28"/>
      <c r="G200" s="28"/>
      <c r="J200" s="31">
        <f t="shared" si="33"/>
        <v>43525</v>
      </c>
      <c r="K200" s="33">
        <f>IF(ISERROR(VLOOKUP($J200,'1a_CarteraVigente'!$A$19:$B$5000,K$3,0))=TRUE,"",VLOOKUP($J200,'1a_CarteraVigente'!$A$19:$B$5000,K$3,0))</f>
        <v>4535136.0999999996</v>
      </c>
      <c r="N200" s="33"/>
      <c r="S200" s="33"/>
    </row>
    <row r="201" spans="2:23" x14ac:dyDescent="0.45">
      <c r="B201" s="28">
        <f t="shared" si="34"/>
        <v>2019</v>
      </c>
      <c r="C201" s="28">
        <f t="shared" si="35"/>
        <v>4</v>
      </c>
      <c r="D201" s="28">
        <f t="shared" si="28"/>
        <v>66</v>
      </c>
      <c r="F201" s="28"/>
      <c r="G201" s="28"/>
      <c r="J201" s="31">
        <f t="shared" si="33"/>
        <v>43556</v>
      </c>
      <c r="K201" s="33">
        <f>IF(ISERROR(VLOOKUP($J201,'1a_CarteraVigente'!$A$19:$B$5000,K$3,0))=TRUE,"",VLOOKUP($J201,'1a_CarteraVigente'!$A$19:$B$5000,K$3,0))</f>
        <v>4561389.8</v>
      </c>
      <c r="N201" s="33"/>
      <c r="S201" s="33"/>
    </row>
    <row r="202" spans="2:23" x14ac:dyDescent="0.45">
      <c r="B202" s="28">
        <f t="shared" si="34"/>
        <v>2019</v>
      </c>
      <c r="C202" s="28">
        <f t="shared" si="35"/>
        <v>5</v>
      </c>
      <c r="D202" s="28">
        <f t="shared" ref="D202:D265" si="36">D199+1</f>
        <v>66</v>
      </c>
      <c r="F202" s="28"/>
      <c r="G202" s="28"/>
      <c r="J202" s="31">
        <f t="shared" si="33"/>
        <v>43586</v>
      </c>
      <c r="K202" s="33">
        <f>IF(ISERROR(VLOOKUP($J202,'1a_CarteraVigente'!$A$19:$B$5000,K$3,0))=TRUE,"",VLOOKUP($J202,'1a_CarteraVigente'!$A$19:$B$5000,K$3,0))</f>
        <v>4605262.8</v>
      </c>
      <c r="N202" s="33"/>
      <c r="S202" s="33"/>
    </row>
    <row r="203" spans="2:23" x14ac:dyDescent="0.45">
      <c r="B203" s="28">
        <f t="shared" si="34"/>
        <v>2019</v>
      </c>
      <c r="C203" s="28">
        <f t="shared" si="35"/>
        <v>6</v>
      </c>
      <c r="D203" s="28">
        <f t="shared" si="36"/>
        <v>66</v>
      </c>
      <c r="J203" s="31">
        <f t="shared" si="33"/>
        <v>43617</v>
      </c>
      <c r="K203" s="33">
        <f>IF(ISERROR(VLOOKUP($J203,'1a_CarteraVigente'!$A$19:$B$5000,K$3,0))=TRUE,"",VLOOKUP($J203,'1a_CarteraVigente'!$A$19:$B$5000,K$3,0))</f>
        <v>4634484.5999999996</v>
      </c>
      <c r="N203" s="33"/>
      <c r="S203" s="33"/>
    </row>
    <row r="204" spans="2:23" x14ac:dyDescent="0.45">
      <c r="B204" s="28">
        <f t="shared" si="34"/>
        <v>2019</v>
      </c>
      <c r="C204" s="28">
        <f t="shared" si="35"/>
        <v>7</v>
      </c>
      <c r="D204" s="28">
        <f t="shared" si="36"/>
        <v>67</v>
      </c>
      <c r="J204" s="31">
        <f t="shared" si="33"/>
        <v>43647</v>
      </c>
      <c r="K204" s="33">
        <f>IF(ISERROR(VLOOKUP($J204,'1a_CarteraVigente'!$A$19:$B$5000,K$3,0))=TRUE,"",VLOOKUP($J204,'1a_CarteraVigente'!$A$19:$B$5000,K$3,0))</f>
        <v>4627396</v>
      </c>
      <c r="N204" s="33"/>
      <c r="S204" s="33"/>
    </row>
    <row r="205" spans="2:23" x14ac:dyDescent="0.45">
      <c r="B205" s="28">
        <f t="shared" si="34"/>
        <v>2019</v>
      </c>
      <c r="C205" s="28">
        <f t="shared" si="35"/>
        <v>8</v>
      </c>
      <c r="D205" s="28">
        <f t="shared" si="36"/>
        <v>67</v>
      </c>
      <c r="J205" s="31">
        <f t="shared" si="33"/>
        <v>43678</v>
      </c>
      <c r="K205" s="33">
        <f>IF(ISERROR(VLOOKUP($J205,'1a_CarteraVigente'!$A$19:$B$5000,K$3,0))=TRUE,"",VLOOKUP($J205,'1a_CarteraVigente'!$A$19:$B$5000,K$3,0))</f>
        <v>4688826.9000000004</v>
      </c>
      <c r="N205" s="33"/>
      <c r="S205" s="33"/>
    </row>
    <row r="206" spans="2:23" x14ac:dyDescent="0.45">
      <c r="B206" s="28">
        <f t="shared" si="34"/>
        <v>2019</v>
      </c>
      <c r="C206" s="28">
        <f t="shared" si="35"/>
        <v>9</v>
      </c>
      <c r="D206" s="28">
        <f t="shared" si="36"/>
        <v>67</v>
      </c>
      <c r="J206" s="31">
        <f t="shared" si="33"/>
        <v>43709</v>
      </c>
      <c r="K206" s="33">
        <f>IF(ISERROR(VLOOKUP($J206,'1a_CarteraVigente'!$A$19:$B$5000,K$3,0))=TRUE,"",VLOOKUP($J206,'1a_CarteraVigente'!$A$19:$B$5000,K$3,0))</f>
        <v>4663167.7</v>
      </c>
      <c r="N206" s="33"/>
      <c r="S206" s="33"/>
    </row>
    <row r="207" spans="2:23" x14ac:dyDescent="0.45">
      <c r="B207" s="28">
        <f t="shared" si="34"/>
        <v>2019</v>
      </c>
      <c r="C207" s="28">
        <f t="shared" si="35"/>
        <v>10</v>
      </c>
      <c r="D207" s="28">
        <f t="shared" si="36"/>
        <v>68</v>
      </c>
      <c r="J207" s="31">
        <f t="shared" si="33"/>
        <v>43739</v>
      </c>
      <c r="K207" s="33">
        <f>IF(ISERROR(VLOOKUP($J207,'1a_CarteraVigente'!$A$19:$B$5000,K$3,0))=TRUE,"",VLOOKUP($J207,'1a_CarteraVigente'!$A$19:$B$5000,K$3,0))</f>
        <v>4641863.4000000004</v>
      </c>
      <c r="N207" s="33"/>
      <c r="S207" s="33"/>
    </row>
    <row r="208" spans="2:23" x14ac:dyDescent="0.45">
      <c r="B208" s="28">
        <f t="shared" si="34"/>
        <v>2019</v>
      </c>
      <c r="C208" s="28">
        <f t="shared" si="35"/>
        <v>11</v>
      </c>
      <c r="D208" s="28">
        <f t="shared" si="36"/>
        <v>68</v>
      </c>
      <c r="J208" s="31">
        <f t="shared" si="33"/>
        <v>43770</v>
      </c>
      <c r="K208" s="33">
        <f>IF(ISERROR(VLOOKUP($J208,'1a_CarteraVigente'!$A$19:$B$5000,K$3,0))=TRUE,"",VLOOKUP($J208,'1a_CarteraVigente'!$A$19:$B$5000,K$3,0))</f>
        <v>4713995.4000000004</v>
      </c>
      <c r="N208" s="33"/>
      <c r="S208" s="33"/>
    </row>
    <row r="209" spans="2:19" x14ac:dyDescent="0.45">
      <c r="B209" s="28">
        <f t="shared" si="34"/>
        <v>2019</v>
      </c>
      <c r="C209" s="28">
        <f t="shared" si="35"/>
        <v>12</v>
      </c>
      <c r="D209" s="28">
        <f t="shared" si="36"/>
        <v>68</v>
      </c>
      <c r="J209" s="31">
        <f t="shared" si="33"/>
        <v>43800</v>
      </c>
      <c r="K209" s="33">
        <f>IF(ISERROR(VLOOKUP($J209,'1a_CarteraVigente'!$A$19:$B$5000,K$3,0))=TRUE,"",VLOOKUP($J209,'1a_CarteraVigente'!$A$19:$B$5000,K$3,0))</f>
        <v>4672518.7</v>
      </c>
      <c r="N209" s="33"/>
      <c r="S209" s="33"/>
    </row>
    <row r="210" spans="2:19" x14ac:dyDescent="0.45">
      <c r="B210" s="28">
        <f t="shared" si="34"/>
        <v>2020</v>
      </c>
      <c r="C210" s="28">
        <f t="shared" si="35"/>
        <v>1</v>
      </c>
      <c r="D210" s="28">
        <f t="shared" si="36"/>
        <v>69</v>
      </c>
      <c r="J210" s="31">
        <f t="shared" si="33"/>
        <v>43831</v>
      </c>
      <c r="K210" s="33">
        <f>IF(ISERROR(VLOOKUP($J210,'1a_CarteraVigente'!$A$19:$B$5000,K$3,0))=TRUE,"",VLOOKUP($J210,'1a_CarteraVigente'!$A$19:$B$5000,K$3,0))</f>
        <v>4671120.9000000004</v>
      </c>
      <c r="N210" s="33"/>
      <c r="S210" s="33"/>
    </row>
    <row r="211" spans="2:19" x14ac:dyDescent="0.45">
      <c r="B211" s="28">
        <f t="shared" si="34"/>
        <v>2020</v>
      </c>
      <c r="C211" s="28">
        <f t="shared" si="35"/>
        <v>2</v>
      </c>
      <c r="D211" s="28">
        <f t="shared" si="36"/>
        <v>69</v>
      </c>
      <c r="J211" s="31">
        <f t="shared" si="33"/>
        <v>43862</v>
      </c>
      <c r="K211" s="33">
        <f>IF(ISERROR(VLOOKUP($J211,'1a_CarteraVigente'!$A$19:$B$5000,K$3,0))=TRUE,"",VLOOKUP($J211,'1a_CarteraVigente'!$A$19:$B$5000,K$3,0))</f>
        <v>4712330</v>
      </c>
      <c r="N211" s="33"/>
      <c r="S211" s="33"/>
    </row>
    <row r="212" spans="2:19" x14ac:dyDescent="0.45">
      <c r="B212" s="28">
        <f t="shared" si="34"/>
        <v>2020</v>
      </c>
      <c r="C212" s="28">
        <f t="shared" si="35"/>
        <v>3</v>
      </c>
      <c r="D212" s="28">
        <f t="shared" si="36"/>
        <v>69</v>
      </c>
      <c r="J212" s="31">
        <f t="shared" si="33"/>
        <v>43891</v>
      </c>
      <c r="K212" s="33">
        <f>IF(ISERROR(VLOOKUP($J212,'1a_CarteraVigente'!$A$19:$B$5000,K$3,0))=TRUE,"",VLOOKUP($J212,'1a_CarteraVigente'!$A$19:$B$5000,K$3,0))</f>
        <v>5009360.8</v>
      </c>
      <c r="N212" s="33"/>
      <c r="S212" s="33"/>
    </row>
    <row r="213" spans="2:19" x14ac:dyDescent="0.45">
      <c r="B213" s="28">
        <f t="shared" si="34"/>
        <v>2020</v>
      </c>
      <c r="C213" s="28">
        <f t="shared" si="35"/>
        <v>4</v>
      </c>
      <c r="D213" s="28">
        <f t="shared" si="36"/>
        <v>70</v>
      </c>
      <c r="J213" s="31">
        <f t="shared" si="33"/>
        <v>43922</v>
      </c>
      <c r="K213" s="33">
        <f>IF(ISERROR(VLOOKUP($J213,'1a_CarteraVigente'!$A$19:$B$5000,K$3,0))=TRUE,"",VLOOKUP($J213,'1a_CarteraVigente'!$A$19:$B$5000,K$3,0))</f>
        <v>5070360.0999999996</v>
      </c>
      <c r="N213" s="33"/>
      <c r="S213" s="33"/>
    </row>
    <row r="214" spans="2:19" x14ac:dyDescent="0.45">
      <c r="B214" s="28">
        <f t="shared" si="34"/>
        <v>2020</v>
      </c>
      <c r="C214" s="28">
        <f t="shared" si="35"/>
        <v>5</v>
      </c>
      <c r="D214" s="28">
        <f t="shared" si="36"/>
        <v>70</v>
      </c>
      <c r="J214" s="31">
        <f t="shared" si="33"/>
        <v>43952</v>
      </c>
      <c r="K214" s="33">
        <f>IF(ISERROR(VLOOKUP($J214,'1a_CarteraVigente'!$A$19:$B$5000,K$3,0))=TRUE,"",VLOOKUP($J214,'1a_CarteraVigente'!$A$19:$B$5000,K$3,0))</f>
        <v>4985430.5999999996</v>
      </c>
      <c r="N214" s="33"/>
      <c r="S214" s="33"/>
    </row>
    <row r="215" spans="2:19" x14ac:dyDescent="0.45">
      <c r="B215" s="28">
        <f t="shared" si="34"/>
        <v>2020</v>
      </c>
      <c r="C215" s="28">
        <f t="shared" si="35"/>
        <v>6</v>
      </c>
      <c r="D215" s="28">
        <f t="shared" si="36"/>
        <v>70</v>
      </c>
      <c r="J215" s="31">
        <f t="shared" si="33"/>
        <v>43983</v>
      </c>
      <c r="K215" s="33">
        <f>IF(ISERROR(VLOOKUP($J215,'1a_CarteraVigente'!$A$19:$B$5000,K$3,0))=TRUE,"",VLOOKUP($J215,'1a_CarteraVigente'!$A$19:$B$5000,K$3,0))</f>
        <v>4931668</v>
      </c>
      <c r="N215" s="33"/>
      <c r="S215" s="33"/>
    </row>
    <row r="216" spans="2:19" x14ac:dyDescent="0.45">
      <c r="B216" s="28">
        <f t="shared" si="34"/>
        <v>2020</v>
      </c>
      <c r="C216" s="28">
        <f t="shared" si="35"/>
        <v>7</v>
      </c>
      <c r="D216" s="28">
        <f t="shared" si="36"/>
        <v>71</v>
      </c>
      <c r="J216" s="31">
        <f t="shared" si="33"/>
        <v>44013</v>
      </c>
      <c r="K216" s="33">
        <f>IF(ISERROR(VLOOKUP($J216,'1a_CarteraVigente'!$A$19:$B$5000,K$3,0))=TRUE,"",VLOOKUP($J216,'1a_CarteraVigente'!$A$19:$B$5000,K$3,0))</f>
        <v>4847943</v>
      </c>
      <c r="N216" s="33"/>
      <c r="S216" s="33"/>
    </row>
    <row r="217" spans="2:19" x14ac:dyDescent="0.45">
      <c r="B217" s="28">
        <f t="shared" si="34"/>
        <v>2020</v>
      </c>
      <c r="C217" s="28">
        <f t="shared" si="35"/>
        <v>8</v>
      </c>
      <c r="D217" s="28">
        <f t="shared" si="36"/>
        <v>71</v>
      </c>
      <c r="J217" s="31">
        <f t="shared" si="33"/>
        <v>44044</v>
      </c>
      <c r="K217" s="33">
        <f>IF(ISERROR(VLOOKUP($J217,'1a_CarteraVigente'!$A$19:$B$5000,K$3,0))=TRUE,"",VLOOKUP($J217,'1a_CarteraVigente'!$A$19:$B$5000,K$3,0))</f>
        <v>4809664.7</v>
      </c>
      <c r="N217" s="33"/>
      <c r="S217" s="33"/>
    </row>
    <row r="218" spans="2:19" x14ac:dyDescent="0.45">
      <c r="B218" s="28">
        <f t="shared" si="34"/>
        <v>2020</v>
      </c>
      <c r="C218" s="28">
        <f t="shared" si="35"/>
        <v>9</v>
      </c>
      <c r="D218" s="28">
        <f t="shared" si="36"/>
        <v>71</v>
      </c>
      <c r="J218" s="31">
        <f t="shared" si="33"/>
        <v>44075</v>
      </c>
      <c r="K218" s="33">
        <f>IF(ISERROR(VLOOKUP($J218,'1a_CarteraVigente'!$A$19:$B$5000,K$3,0))=TRUE,"",VLOOKUP($J218,'1a_CarteraVigente'!$A$19:$B$5000,K$3,0))</f>
        <v>4772050.3</v>
      </c>
      <c r="N218" s="33"/>
      <c r="S218" s="33"/>
    </row>
    <row r="219" spans="2:19" x14ac:dyDescent="0.45">
      <c r="B219" s="28">
        <f t="shared" si="34"/>
        <v>2020</v>
      </c>
      <c r="C219" s="28">
        <f t="shared" si="35"/>
        <v>10</v>
      </c>
      <c r="D219" s="28">
        <f t="shared" si="36"/>
        <v>72</v>
      </c>
      <c r="J219" s="31">
        <f t="shared" si="33"/>
        <v>44105</v>
      </c>
      <c r="K219" s="33">
        <f>IF(ISERROR(VLOOKUP($J219,'1a_CarteraVigente'!$A$19:$B$5000,K$3,0))=TRUE,"",VLOOKUP($J219,'1a_CarteraVigente'!$A$19:$B$5000,K$3,0))</f>
        <v>4710979.0999999996</v>
      </c>
      <c r="N219" s="33"/>
      <c r="S219" s="33"/>
    </row>
    <row r="220" spans="2:19" x14ac:dyDescent="0.45">
      <c r="B220" s="28">
        <f t="shared" si="34"/>
        <v>2020</v>
      </c>
      <c r="C220" s="28">
        <f t="shared" si="35"/>
        <v>11</v>
      </c>
      <c r="D220" s="28">
        <f t="shared" si="36"/>
        <v>72</v>
      </c>
      <c r="J220" s="31">
        <f t="shared" si="33"/>
        <v>44136</v>
      </c>
      <c r="K220" s="33">
        <f>IF(ISERROR(VLOOKUP($J220,'1a_CarteraVigente'!$A$19:$B$5000,K$3,0))=TRUE,"",VLOOKUP($J220,'1a_CarteraVigente'!$A$19:$B$5000,K$3,0))</f>
        <v>4668407.5</v>
      </c>
      <c r="N220" s="33"/>
      <c r="S220" s="33"/>
    </row>
    <row r="221" spans="2:19" x14ac:dyDescent="0.45">
      <c r="B221" s="28">
        <f t="shared" si="34"/>
        <v>2020</v>
      </c>
      <c r="C221" s="28">
        <f t="shared" si="35"/>
        <v>12</v>
      </c>
      <c r="D221" s="28">
        <f t="shared" si="36"/>
        <v>72</v>
      </c>
      <c r="J221" s="31">
        <f t="shared" si="33"/>
        <v>44166</v>
      </c>
      <c r="K221" s="33">
        <f>IF(ISERROR(VLOOKUP($J221,'1a_CarteraVigente'!$A$19:$B$5000,K$3,0))=TRUE,"",VLOOKUP($J221,'1a_CarteraVigente'!$A$19:$B$5000,K$3,0))</f>
        <v>4599995.9000000004</v>
      </c>
      <c r="N221" s="33"/>
      <c r="S221" s="33"/>
    </row>
    <row r="222" spans="2:19" x14ac:dyDescent="0.45">
      <c r="B222" s="28">
        <f t="shared" si="34"/>
        <v>2021</v>
      </c>
      <c r="C222" s="28">
        <f t="shared" si="35"/>
        <v>1</v>
      </c>
      <c r="D222" s="28">
        <f t="shared" si="36"/>
        <v>73</v>
      </c>
      <c r="J222" s="31">
        <f t="shared" si="33"/>
        <v>44197</v>
      </c>
      <c r="K222" s="33">
        <f>IF(ISERROR(VLOOKUP($J222,'1a_CarteraVigente'!$A$19:$B$5000,K$3,0))=TRUE,"",VLOOKUP($J222,'1a_CarteraVigente'!$A$19:$B$5000,K$3,0))</f>
        <v>4590735.5</v>
      </c>
      <c r="N222" s="33"/>
      <c r="S222" s="33"/>
    </row>
    <row r="223" spans="2:19" x14ac:dyDescent="0.45">
      <c r="B223" s="28">
        <f t="shared" si="34"/>
        <v>2021</v>
      </c>
      <c r="C223" s="28">
        <f t="shared" si="35"/>
        <v>2</v>
      </c>
      <c r="D223" s="28">
        <f t="shared" si="36"/>
        <v>73</v>
      </c>
      <c r="J223" s="31">
        <f t="shared" si="33"/>
        <v>44228</v>
      </c>
      <c r="K223" s="33">
        <f>IF(ISERROR(VLOOKUP($J223,'1a_CarteraVigente'!$A$19:$B$5000,K$3,0))=TRUE,"",VLOOKUP($J223,'1a_CarteraVigente'!$A$19:$B$5000,K$3,0))</f>
        <v>4596160.7</v>
      </c>
      <c r="N223" s="33"/>
      <c r="S223" s="33"/>
    </row>
    <row r="224" spans="2:19" x14ac:dyDescent="0.45">
      <c r="B224" s="28">
        <f t="shared" si="34"/>
        <v>2021</v>
      </c>
      <c r="C224" s="28">
        <f t="shared" si="35"/>
        <v>3</v>
      </c>
      <c r="D224" s="28">
        <f t="shared" si="36"/>
        <v>73</v>
      </c>
      <c r="J224" s="31">
        <f t="shared" si="33"/>
        <v>44256</v>
      </c>
      <c r="K224" s="33">
        <f>IF(ISERROR(VLOOKUP($J224,'1a_CarteraVigente'!$A$19:$B$5000,K$3,0))=TRUE,"",VLOOKUP($J224,'1a_CarteraVigente'!$A$19:$B$5000,K$3,0))</f>
        <v>4586448.5</v>
      </c>
      <c r="N224" s="33"/>
      <c r="S224" s="33"/>
    </row>
    <row r="225" spans="2:19" x14ac:dyDescent="0.45">
      <c r="B225" s="28">
        <f t="shared" si="34"/>
        <v>2021</v>
      </c>
      <c r="C225" s="28">
        <f t="shared" si="35"/>
        <v>4</v>
      </c>
      <c r="D225" s="28">
        <f t="shared" si="36"/>
        <v>74</v>
      </c>
      <c r="J225" s="31">
        <f t="shared" si="33"/>
        <v>44287</v>
      </c>
      <c r="K225" s="33" t="str">
        <f>IF(ISERROR(VLOOKUP($J225,'1a_CarteraVigente'!$A$19:$B$5000,K$3,0))=TRUE,"",VLOOKUP($J225,'1a_CarteraVigente'!$A$19:$B$5000,K$3,0))</f>
        <v/>
      </c>
      <c r="N225" s="33"/>
      <c r="S225" s="33"/>
    </row>
    <row r="226" spans="2:19" x14ac:dyDescent="0.45">
      <c r="B226" s="28">
        <f t="shared" si="34"/>
        <v>2021</v>
      </c>
      <c r="C226" s="28">
        <f t="shared" si="35"/>
        <v>5</v>
      </c>
      <c r="D226" s="28">
        <f t="shared" si="36"/>
        <v>74</v>
      </c>
      <c r="J226" s="31">
        <f t="shared" si="33"/>
        <v>44317</v>
      </c>
      <c r="K226" s="33" t="str">
        <f>IF(ISERROR(VLOOKUP($J226,'1a_CarteraVigente'!$A$19:$B$5000,K$3,0))=TRUE,"",VLOOKUP($J226,'1a_CarteraVigente'!$A$19:$B$5000,K$3,0))</f>
        <v/>
      </c>
      <c r="N226" s="33"/>
      <c r="S226" s="33"/>
    </row>
    <row r="227" spans="2:19" x14ac:dyDescent="0.45">
      <c r="B227" s="28">
        <f t="shared" si="34"/>
        <v>2021</v>
      </c>
      <c r="C227" s="28">
        <f t="shared" si="35"/>
        <v>6</v>
      </c>
      <c r="D227" s="28">
        <f t="shared" si="36"/>
        <v>74</v>
      </c>
      <c r="J227" s="31">
        <f t="shared" si="33"/>
        <v>44348</v>
      </c>
      <c r="K227" s="33" t="str">
        <f>IF(ISERROR(VLOOKUP($J227,'1a_CarteraVigente'!$A$19:$B$5000,K$3,0))=TRUE,"",VLOOKUP($J227,'1a_CarteraVigente'!$A$19:$B$5000,K$3,0))</f>
        <v/>
      </c>
      <c r="N227" s="33"/>
      <c r="S227" s="33"/>
    </row>
    <row r="228" spans="2:19" x14ac:dyDescent="0.45">
      <c r="B228" s="28">
        <f t="shared" si="34"/>
        <v>2021</v>
      </c>
      <c r="C228" s="28">
        <f t="shared" si="35"/>
        <v>7</v>
      </c>
      <c r="D228" s="28">
        <f t="shared" si="36"/>
        <v>75</v>
      </c>
      <c r="J228" s="31">
        <f t="shared" si="33"/>
        <v>44378</v>
      </c>
      <c r="K228" s="33" t="str">
        <f>IF(ISERROR(VLOOKUP($J228,'1a_CarteraVigente'!$A$19:$B$5000,K$3,0))=TRUE,"",VLOOKUP($J228,'1a_CarteraVigente'!$A$19:$B$5000,K$3,0))</f>
        <v/>
      </c>
      <c r="N228" s="33"/>
      <c r="S228" s="33"/>
    </row>
    <row r="229" spans="2:19" x14ac:dyDescent="0.45">
      <c r="B229" s="28">
        <f t="shared" si="34"/>
        <v>2021</v>
      </c>
      <c r="C229" s="28">
        <f t="shared" si="35"/>
        <v>8</v>
      </c>
      <c r="D229" s="28">
        <f t="shared" si="36"/>
        <v>75</v>
      </c>
      <c r="J229" s="31">
        <f t="shared" si="33"/>
        <v>44409</v>
      </c>
      <c r="K229" s="33" t="str">
        <f>IF(ISERROR(VLOOKUP($J229,'1a_CarteraVigente'!$A$19:$B$5000,K$3,0))=TRUE,"",VLOOKUP($J229,'1a_CarteraVigente'!$A$19:$B$5000,K$3,0))</f>
        <v/>
      </c>
      <c r="N229" s="33"/>
      <c r="S229" s="33"/>
    </row>
    <row r="230" spans="2:19" x14ac:dyDescent="0.45">
      <c r="B230" s="28">
        <f t="shared" si="34"/>
        <v>2021</v>
      </c>
      <c r="C230" s="28">
        <f t="shared" si="35"/>
        <v>9</v>
      </c>
      <c r="D230" s="28">
        <f t="shared" si="36"/>
        <v>75</v>
      </c>
      <c r="J230" s="31">
        <f t="shared" si="33"/>
        <v>44440</v>
      </c>
      <c r="K230" s="33" t="str">
        <f>IF(ISERROR(VLOOKUP($J230,'1a_CarteraVigente'!$A$19:$B$5000,K$3,0))=TRUE,"",VLOOKUP($J230,'1a_CarteraVigente'!$A$19:$B$5000,K$3,0))</f>
        <v/>
      </c>
      <c r="N230" s="33"/>
      <c r="S230" s="33"/>
    </row>
    <row r="231" spans="2:19" x14ac:dyDescent="0.45">
      <c r="B231" s="28">
        <f t="shared" si="34"/>
        <v>2021</v>
      </c>
      <c r="C231" s="28">
        <f t="shared" si="35"/>
        <v>10</v>
      </c>
      <c r="D231" s="28">
        <f t="shared" si="36"/>
        <v>76</v>
      </c>
      <c r="J231" s="31">
        <f t="shared" si="33"/>
        <v>44470</v>
      </c>
      <c r="K231" s="33" t="str">
        <f>IF(ISERROR(VLOOKUP($J231,'1a_CarteraVigente'!$A$19:$B$5000,K$3,0))=TRUE,"",VLOOKUP($J231,'1a_CarteraVigente'!$A$19:$B$5000,K$3,0))</f>
        <v/>
      </c>
      <c r="N231" s="33"/>
      <c r="S231" s="33"/>
    </row>
    <row r="232" spans="2:19" x14ac:dyDescent="0.45">
      <c r="B232" s="28">
        <f t="shared" si="34"/>
        <v>2021</v>
      </c>
      <c r="C232" s="28">
        <f t="shared" si="35"/>
        <v>11</v>
      </c>
      <c r="D232" s="28">
        <f t="shared" si="36"/>
        <v>76</v>
      </c>
      <c r="J232" s="31">
        <f t="shared" si="33"/>
        <v>44501</v>
      </c>
      <c r="K232" s="33" t="str">
        <f>IF(ISERROR(VLOOKUP($J232,'1a_CarteraVigente'!$A$19:$B$5000,K$3,0))=TRUE,"",VLOOKUP($J232,'1a_CarteraVigente'!$A$19:$B$5000,K$3,0))</f>
        <v/>
      </c>
      <c r="N232" s="33"/>
      <c r="S232" s="33"/>
    </row>
    <row r="233" spans="2:19" x14ac:dyDescent="0.45">
      <c r="B233" s="28">
        <f t="shared" si="34"/>
        <v>2021</v>
      </c>
      <c r="C233" s="28">
        <f t="shared" si="35"/>
        <v>12</v>
      </c>
      <c r="D233" s="28">
        <f t="shared" si="36"/>
        <v>76</v>
      </c>
      <c r="J233" s="31">
        <f t="shared" si="33"/>
        <v>44531</v>
      </c>
      <c r="K233" s="33" t="str">
        <f>IF(ISERROR(VLOOKUP($J233,'1a_CarteraVigente'!$A$19:$B$5000,K$3,0))=TRUE,"",VLOOKUP($J233,'1a_CarteraVigente'!$A$19:$B$5000,K$3,0))</f>
        <v/>
      </c>
      <c r="N233" s="33"/>
      <c r="S233" s="33"/>
    </row>
    <row r="234" spans="2:19" x14ac:dyDescent="0.45">
      <c r="B234" s="28">
        <f t="shared" si="34"/>
        <v>2022</v>
      </c>
      <c r="C234" s="28">
        <f t="shared" si="35"/>
        <v>1</v>
      </c>
      <c r="D234" s="28">
        <f t="shared" si="36"/>
        <v>77</v>
      </c>
      <c r="J234" s="31">
        <f t="shared" si="33"/>
        <v>44562</v>
      </c>
      <c r="K234" s="33" t="str">
        <f>IF(ISERROR(VLOOKUP($J234,'1a_CarteraVigente'!$A$19:$B$5000,K$3,0))=TRUE,"",VLOOKUP($J234,'1a_CarteraVigente'!$A$19:$B$5000,K$3,0))</f>
        <v/>
      </c>
      <c r="N234" s="33"/>
      <c r="S234" s="33"/>
    </row>
    <row r="235" spans="2:19" x14ac:dyDescent="0.45">
      <c r="B235" s="28">
        <f t="shared" si="34"/>
        <v>2022</v>
      </c>
      <c r="C235" s="28">
        <f t="shared" si="35"/>
        <v>2</v>
      </c>
      <c r="D235" s="28">
        <f t="shared" si="36"/>
        <v>77</v>
      </c>
      <c r="J235" s="31">
        <f t="shared" si="33"/>
        <v>44593</v>
      </c>
      <c r="K235" s="33" t="str">
        <f>IF(ISERROR(VLOOKUP($J235,'1a_CarteraVigente'!$A$19:$B$5000,K$3,0))=TRUE,"",VLOOKUP($J235,'1a_CarteraVigente'!$A$19:$B$5000,K$3,0))</f>
        <v/>
      </c>
      <c r="N235" s="33"/>
      <c r="S235" s="33"/>
    </row>
    <row r="236" spans="2:19" x14ac:dyDescent="0.45">
      <c r="B236" s="28">
        <f t="shared" si="34"/>
        <v>2022</v>
      </c>
      <c r="C236" s="28">
        <f t="shared" si="35"/>
        <v>3</v>
      </c>
      <c r="D236" s="28">
        <f t="shared" si="36"/>
        <v>77</v>
      </c>
      <c r="J236" s="31">
        <f t="shared" si="33"/>
        <v>44621</v>
      </c>
      <c r="K236" s="33" t="str">
        <f>IF(ISERROR(VLOOKUP($J236,'1a_CarteraVigente'!$A$19:$B$5000,K$3,0))=TRUE,"",VLOOKUP($J236,'1a_CarteraVigente'!$A$19:$B$5000,K$3,0))</f>
        <v/>
      </c>
      <c r="N236" s="33"/>
      <c r="S236" s="33"/>
    </row>
    <row r="237" spans="2:19" x14ac:dyDescent="0.45">
      <c r="B237" s="28">
        <f t="shared" si="34"/>
        <v>2022</v>
      </c>
      <c r="C237" s="28">
        <f t="shared" si="35"/>
        <v>4</v>
      </c>
      <c r="D237" s="28">
        <f t="shared" si="36"/>
        <v>78</v>
      </c>
      <c r="J237" s="31">
        <f t="shared" si="33"/>
        <v>44652</v>
      </c>
      <c r="K237" s="33" t="str">
        <f>IF(ISERROR(VLOOKUP($J237,'1a_CarteraVigente'!$A$19:$B$5000,K$3,0))=TRUE,"",VLOOKUP($J237,'1a_CarteraVigente'!$A$19:$B$5000,K$3,0))</f>
        <v/>
      </c>
      <c r="N237" s="33"/>
      <c r="S237" s="33"/>
    </row>
    <row r="238" spans="2:19" x14ac:dyDescent="0.45">
      <c r="B238" s="28">
        <f t="shared" si="34"/>
        <v>2022</v>
      </c>
      <c r="C238" s="28">
        <f t="shared" si="35"/>
        <v>5</v>
      </c>
      <c r="D238" s="28">
        <f t="shared" si="36"/>
        <v>78</v>
      </c>
      <c r="J238" s="31">
        <f t="shared" si="33"/>
        <v>44682</v>
      </c>
      <c r="K238" s="33" t="str">
        <f>IF(ISERROR(VLOOKUP($J238,'1a_CarteraVigente'!$A$19:$B$5000,K$3,0))=TRUE,"",VLOOKUP($J238,'1a_CarteraVigente'!$A$19:$B$5000,K$3,0))</f>
        <v/>
      </c>
      <c r="N238" s="33"/>
      <c r="S238" s="33"/>
    </row>
    <row r="239" spans="2:19" x14ac:dyDescent="0.45">
      <c r="B239" s="28">
        <f t="shared" si="34"/>
        <v>2022</v>
      </c>
      <c r="C239" s="28">
        <f t="shared" si="35"/>
        <v>6</v>
      </c>
      <c r="D239" s="28">
        <f t="shared" si="36"/>
        <v>78</v>
      </c>
      <c r="J239" s="31">
        <f t="shared" si="33"/>
        <v>44713</v>
      </c>
      <c r="K239" s="33" t="str">
        <f>IF(ISERROR(VLOOKUP($J239,'1a_CarteraVigente'!$A$19:$B$5000,K$3,0))=TRUE,"",VLOOKUP($J239,'1a_CarteraVigente'!$A$19:$B$5000,K$3,0))</f>
        <v/>
      </c>
      <c r="N239" s="33"/>
      <c r="S239" s="33"/>
    </row>
    <row r="240" spans="2:19" x14ac:dyDescent="0.45">
      <c r="B240" s="28">
        <f t="shared" si="34"/>
        <v>2022</v>
      </c>
      <c r="C240" s="28">
        <f t="shared" si="35"/>
        <v>7</v>
      </c>
      <c r="D240" s="28">
        <f t="shared" si="36"/>
        <v>79</v>
      </c>
      <c r="J240" s="31">
        <f t="shared" si="33"/>
        <v>44743</v>
      </c>
      <c r="K240" s="33" t="str">
        <f>IF(ISERROR(VLOOKUP($J240,'1a_CarteraVigente'!$A$19:$B$5000,K$3,0))=TRUE,"",VLOOKUP($J240,'1a_CarteraVigente'!$A$19:$B$5000,K$3,0))</f>
        <v/>
      </c>
      <c r="N240" s="33"/>
      <c r="S240" s="33"/>
    </row>
    <row r="241" spans="2:19" x14ac:dyDescent="0.45">
      <c r="B241" s="28">
        <f t="shared" si="34"/>
        <v>2022</v>
      </c>
      <c r="C241" s="28">
        <f t="shared" si="35"/>
        <v>8</v>
      </c>
      <c r="D241" s="28">
        <f t="shared" si="36"/>
        <v>79</v>
      </c>
      <c r="J241" s="31">
        <f t="shared" si="33"/>
        <v>44774</v>
      </c>
      <c r="K241" s="33" t="str">
        <f>IF(ISERROR(VLOOKUP($J241,'1a_CarteraVigente'!$A$19:$B$5000,K$3,0))=TRUE,"",VLOOKUP($J241,'1a_CarteraVigente'!$A$19:$B$5000,K$3,0))</f>
        <v/>
      </c>
      <c r="N241" s="33"/>
      <c r="S241" s="33"/>
    </row>
    <row r="242" spans="2:19" x14ac:dyDescent="0.45">
      <c r="B242" s="28">
        <f t="shared" si="34"/>
        <v>2022</v>
      </c>
      <c r="C242" s="28">
        <f t="shared" si="35"/>
        <v>9</v>
      </c>
      <c r="D242" s="28">
        <f t="shared" si="36"/>
        <v>79</v>
      </c>
      <c r="J242" s="31">
        <f t="shared" si="33"/>
        <v>44805</v>
      </c>
      <c r="K242" s="33" t="str">
        <f>IF(ISERROR(VLOOKUP($J242,'1a_CarteraVigente'!$A$19:$B$5000,K$3,0))=TRUE,"",VLOOKUP($J242,'1a_CarteraVigente'!$A$19:$B$5000,K$3,0))</f>
        <v/>
      </c>
      <c r="N242" s="33"/>
      <c r="S242" s="33"/>
    </row>
    <row r="243" spans="2:19" x14ac:dyDescent="0.45">
      <c r="B243" s="28">
        <f t="shared" si="34"/>
        <v>2022</v>
      </c>
      <c r="C243" s="28">
        <f t="shared" si="35"/>
        <v>10</v>
      </c>
      <c r="D243" s="28">
        <f t="shared" si="36"/>
        <v>80</v>
      </c>
      <c r="J243" s="31">
        <f t="shared" si="33"/>
        <v>44835</v>
      </c>
      <c r="K243" s="33" t="str">
        <f>IF(ISERROR(VLOOKUP($J243,'1a_CarteraVigente'!$A$19:$B$5000,K$3,0))=TRUE,"",VLOOKUP($J243,'1a_CarteraVigente'!$A$19:$B$5000,K$3,0))</f>
        <v/>
      </c>
      <c r="N243" s="33"/>
      <c r="S243" s="33"/>
    </row>
    <row r="244" spans="2:19" x14ac:dyDescent="0.45">
      <c r="B244" s="28">
        <f t="shared" si="34"/>
        <v>2022</v>
      </c>
      <c r="C244" s="28">
        <f t="shared" si="35"/>
        <v>11</v>
      </c>
      <c r="D244" s="28">
        <f t="shared" si="36"/>
        <v>80</v>
      </c>
      <c r="J244" s="31">
        <f t="shared" si="33"/>
        <v>44866</v>
      </c>
      <c r="K244" s="33" t="str">
        <f>IF(ISERROR(VLOOKUP($J244,'1a_CarteraVigente'!$A$19:$B$5000,K$3,0))=TRUE,"",VLOOKUP($J244,'1a_CarteraVigente'!$A$19:$B$5000,K$3,0))</f>
        <v/>
      </c>
      <c r="N244" s="33"/>
      <c r="S244" s="33"/>
    </row>
    <row r="245" spans="2:19" x14ac:dyDescent="0.45">
      <c r="B245" s="28">
        <f t="shared" si="34"/>
        <v>2022</v>
      </c>
      <c r="C245" s="28">
        <f t="shared" si="35"/>
        <v>12</v>
      </c>
      <c r="D245" s="28">
        <f t="shared" si="36"/>
        <v>80</v>
      </c>
      <c r="J245" s="31">
        <f t="shared" si="33"/>
        <v>44896</v>
      </c>
      <c r="K245" s="33" t="str">
        <f>IF(ISERROR(VLOOKUP($J245,'1a_CarteraVigente'!$A$19:$B$5000,K$3,0))=TRUE,"",VLOOKUP($J245,'1a_CarteraVigente'!$A$19:$B$5000,K$3,0))</f>
        <v/>
      </c>
      <c r="N245" s="33"/>
      <c r="S245" s="33"/>
    </row>
    <row r="246" spans="2:19" x14ac:dyDescent="0.45">
      <c r="B246" s="28">
        <f t="shared" si="34"/>
        <v>2023</v>
      </c>
      <c r="C246" s="28">
        <f t="shared" si="35"/>
        <v>1</v>
      </c>
      <c r="D246" s="28">
        <f t="shared" si="36"/>
        <v>81</v>
      </c>
      <c r="J246" s="31">
        <f t="shared" si="33"/>
        <v>44927</v>
      </c>
      <c r="K246" s="33" t="str">
        <f>IF(ISERROR(VLOOKUP($J246,'1a_CarteraVigente'!$A$19:$B$5000,K$3,0))=TRUE,"",VLOOKUP($J246,'1a_CarteraVigente'!$A$19:$B$5000,K$3,0))</f>
        <v/>
      </c>
      <c r="N246" s="33"/>
      <c r="S246" s="33"/>
    </row>
    <row r="247" spans="2:19" x14ac:dyDescent="0.45">
      <c r="B247" s="28">
        <f t="shared" si="34"/>
        <v>2023</v>
      </c>
      <c r="C247" s="28">
        <f t="shared" si="35"/>
        <v>2</v>
      </c>
      <c r="D247" s="28">
        <f t="shared" si="36"/>
        <v>81</v>
      </c>
      <c r="J247" s="31">
        <f t="shared" si="33"/>
        <v>44958</v>
      </c>
      <c r="K247" s="33" t="str">
        <f>IF(ISERROR(VLOOKUP($J247,'1a_CarteraVigente'!$A$19:$B$5000,K$3,0))=TRUE,"",VLOOKUP($J247,'1a_CarteraVigente'!$A$19:$B$5000,K$3,0))</f>
        <v/>
      </c>
      <c r="N247" s="33"/>
      <c r="S247" s="33"/>
    </row>
    <row r="248" spans="2:19" x14ac:dyDescent="0.45">
      <c r="B248" s="28">
        <f t="shared" si="34"/>
        <v>2023</v>
      </c>
      <c r="C248" s="28">
        <f t="shared" si="35"/>
        <v>3</v>
      </c>
      <c r="D248" s="28">
        <f t="shared" si="36"/>
        <v>81</v>
      </c>
      <c r="J248" s="31">
        <f t="shared" si="33"/>
        <v>44986</v>
      </c>
      <c r="K248" s="33" t="str">
        <f>IF(ISERROR(VLOOKUP($J248,'1a_CarteraVigente'!$A$19:$B$5000,K$3,0))=TRUE,"",VLOOKUP($J248,'1a_CarteraVigente'!$A$19:$B$5000,K$3,0))</f>
        <v/>
      </c>
      <c r="N248" s="33"/>
      <c r="S248" s="33"/>
    </row>
    <row r="249" spans="2:19" x14ac:dyDescent="0.45">
      <c r="B249" s="28">
        <f t="shared" si="34"/>
        <v>2023</v>
      </c>
      <c r="C249" s="28">
        <f t="shared" si="35"/>
        <v>4</v>
      </c>
      <c r="D249" s="28">
        <f t="shared" si="36"/>
        <v>82</v>
      </c>
      <c r="J249" s="31">
        <f t="shared" si="33"/>
        <v>45017</v>
      </c>
      <c r="K249" s="33" t="str">
        <f>IF(ISERROR(VLOOKUP($J249,'1a_CarteraVigente'!$A$19:$B$5000,K$3,0))=TRUE,"",VLOOKUP($J249,'1a_CarteraVigente'!$A$19:$B$5000,K$3,0))</f>
        <v/>
      </c>
      <c r="N249" s="33"/>
      <c r="S249" s="33"/>
    </row>
    <row r="250" spans="2:19" x14ac:dyDescent="0.45">
      <c r="B250" s="28">
        <f t="shared" si="34"/>
        <v>2023</v>
      </c>
      <c r="C250" s="28">
        <f t="shared" si="35"/>
        <v>5</v>
      </c>
      <c r="D250" s="28">
        <f t="shared" si="36"/>
        <v>82</v>
      </c>
      <c r="J250" s="31">
        <f t="shared" si="33"/>
        <v>45047</v>
      </c>
      <c r="K250" s="33" t="str">
        <f>IF(ISERROR(VLOOKUP($J250,'1a_CarteraVigente'!$A$19:$B$5000,K$3,0))=TRUE,"",VLOOKUP($J250,'1a_CarteraVigente'!$A$19:$B$5000,K$3,0))</f>
        <v/>
      </c>
      <c r="N250" s="33"/>
      <c r="S250" s="33"/>
    </row>
    <row r="251" spans="2:19" x14ac:dyDescent="0.45">
      <c r="B251" s="28">
        <f t="shared" si="34"/>
        <v>2023</v>
      </c>
      <c r="C251" s="28">
        <f t="shared" si="35"/>
        <v>6</v>
      </c>
      <c r="D251" s="28">
        <f t="shared" si="36"/>
        <v>82</v>
      </c>
      <c r="J251" s="31">
        <f t="shared" si="33"/>
        <v>45078</v>
      </c>
      <c r="K251" s="33" t="str">
        <f>IF(ISERROR(VLOOKUP($J251,'1a_CarteraVigente'!$A$19:$B$5000,K$3,0))=TRUE,"",VLOOKUP($J251,'1a_CarteraVigente'!$A$19:$B$5000,K$3,0))</f>
        <v/>
      </c>
      <c r="N251" s="33"/>
      <c r="S251" s="33"/>
    </row>
    <row r="252" spans="2:19" x14ac:dyDescent="0.45">
      <c r="B252" s="28">
        <f t="shared" si="34"/>
        <v>2023</v>
      </c>
      <c r="C252" s="28">
        <f t="shared" si="35"/>
        <v>7</v>
      </c>
      <c r="D252" s="28">
        <f t="shared" si="36"/>
        <v>83</v>
      </c>
      <c r="J252" s="31">
        <f t="shared" si="33"/>
        <v>45108</v>
      </c>
      <c r="K252" s="33" t="str">
        <f>IF(ISERROR(VLOOKUP($J252,'1a_CarteraVigente'!$A$19:$B$5000,K$3,0))=TRUE,"",VLOOKUP($J252,'1a_CarteraVigente'!$A$19:$B$5000,K$3,0))</f>
        <v/>
      </c>
      <c r="N252" s="33"/>
      <c r="S252" s="33"/>
    </row>
    <row r="253" spans="2:19" x14ac:dyDescent="0.45">
      <c r="B253" s="28">
        <f t="shared" si="34"/>
        <v>2023</v>
      </c>
      <c r="C253" s="28">
        <f t="shared" si="35"/>
        <v>8</v>
      </c>
      <c r="D253" s="28">
        <f t="shared" si="36"/>
        <v>83</v>
      </c>
      <c r="J253" s="31">
        <f t="shared" si="33"/>
        <v>45139</v>
      </c>
      <c r="K253" s="33" t="str">
        <f>IF(ISERROR(VLOOKUP($J253,'1a_CarteraVigente'!$A$19:$B$5000,K$3,0))=TRUE,"",VLOOKUP($J253,'1a_CarteraVigente'!$A$19:$B$5000,K$3,0))</f>
        <v/>
      </c>
      <c r="N253" s="33"/>
      <c r="S253" s="33"/>
    </row>
    <row r="254" spans="2:19" x14ac:dyDescent="0.45">
      <c r="B254" s="28">
        <f t="shared" si="34"/>
        <v>2023</v>
      </c>
      <c r="C254" s="28">
        <f t="shared" si="35"/>
        <v>9</v>
      </c>
      <c r="D254" s="28">
        <f t="shared" si="36"/>
        <v>83</v>
      </c>
      <c r="J254" s="31">
        <f t="shared" si="33"/>
        <v>45170</v>
      </c>
      <c r="K254" s="33" t="str">
        <f>IF(ISERROR(VLOOKUP($J254,'1a_CarteraVigente'!$A$19:$B$5000,K$3,0))=TRUE,"",VLOOKUP($J254,'1a_CarteraVigente'!$A$19:$B$5000,K$3,0))</f>
        <v/>
      </c>
      <c r="N254" s="33"/>
      <c r="S254" s="33"/>
    </row>
    <row r="255" spans="2:19" x14ac:dyDescent="0.45">
      <c r="B255" s="28">
        <f t="shared" si="34"/>
        <v>2023</v>
      </c>
      <c r="C255" s="28">
        <f t="shared" si="35"/>
        <v>10</v>
      </c>
      <c r="D255" s="28">
        <f t="shared" si="36"/>
        <v>84</v>
      </c>
      <c r="J255" s="31">
        <f t="shared" si="33"/>
        <v>45200</v>
      </c>
      <c r="K255" s="33" t="str">
        <f>IF(ISERROR(VLOOKUP($J255,'1a_CarteraVigente'!$A$19:$B$5000,K$3,0))=TRUE,"",VLOOKUP($J255,'1a_CarteraVigente'!$A$19:$B$5000,K$3,0))</f>
        <v/>
      </c>
      <c r="N255" s="33"/>
      <c r="S255" s="33"/>
    </row>
    <row r="256" spans="2:19" x14ac:dyDescent="0.45">
      <c r="B256" s="28">
        <f t="shared" si="34"/>
        <v>2023</v>
      </c>
      <c r="C256" s="28">
        <f t="shared" si="35"/>
        <v>11</v>
      </c>
      <c r="D256" s="28">
        <f t="shared" si="36"/>
        <v>84</v>
      </c>
      <c r="J256" s="31">
        <f t="shared" si="33"/>
        <v>45231</v>
      </c>
      <c r="K256" s="33" t="str">
        <f>IF(ISERROR(VLOOKUP($J256,'1a_CarteraVigente'!$A$19:$B$5000,K$3,0))=TRUE,"",VLOOKUP($J256,'1a_CarteraVigente'!$A$19:$B$5000,K$3,0))</f>
        <v/>
      </c>
      <c r="N256" s="33"/>
      <c r="S256" s="33"/>
    </row>
    <row r="257" spans="2:19" x14ac:dyDescent="0.45">
      <c r="B257" s="28">
        <f t="shared" si="34"/>
        <v>2023</v>
      </c>
      <c r="C257" s="28">
        <f t="shared" si="35"/>
        <v>12</v>
      </c>
      <c r="D257" s="28">
        <f t="shared" si="36"/>
        <v>84</v>
      </c>
      <c r="J257" s="31">
        <f t="shared" si="33"/>
        <v>45261</v>
      </c>
      <c r="K257" s="33" t="str">
        <f>IF(ISERROR(VLOOKUP($J257,'1a_CarteraVigente'!$A$19:$B$5000,K$3,0))=TRUE,"",VLOOKUP($J257,'1a_CarteraVigente'!$A$19:$B$5000,K$3,0))</f>
        <v/>
      </c>
      <c r="N257" s="33"/>
      <c r="S257" s="33"/>
    </row>
    <row r="258" spans="2:19" x14ac:dyDescent="0.45">
      <c r="B258" s="28">
        <f t="shared" si="34"/>
        <v>2024</v>
      </c>
      <c r="C258" s="28">
        <f t="shared" si="35"/>
        <v>1</v>
      </c>
      <c r="D258" s="28">
        <f t="shared" si="36"/>
        <v>85</v>
      </c>
      <c r="J258" s="31">
        <f t="shared" si="33"/>
        <v>45292</v>
      </c>
      <c r="K258" s="33" t="str">
        <f>IF(ISERROR(VLOOKUP($J258,'1a_CarteraVigente'!$A$19:$B$5000,K$3,0))=TRUE,"",VLOOKUP($J258,'1a_CarteraVigente'!$A$19:$B$5000,K$3,0))</f>
        <v/>
      </c>
      <c r="N258" s="33"/>
      <c r="S258" s="33"/>
    </row>
    <row r="259" spans="2:19" x14ac:dyDescent="0.45">
      <c r="B259" s="28">
        <f t="shared" si="34"/>
        <v>2024</v>
      </c>
      <c r="C259" s="28">
        <f t="shared" si="35"/>
        <v>2</v>
      </c>
      <c r="D259" s="28">
        <f t="shared" si="36"/>
        <v>85</v>
      </c>
      <c r="J259" s="31">
        <f t="shared" si="33"/>
        <v>45323</v>
      </c>
      <c r="K259" s="33" t="str">
        <f>IF(ISERROR(VLOOKUP($J259,'1a_CarteraVigente'!$A$19:$B$5000,K$3,0))=TRUE,"",VLOOKUP($J259,'1a_CarteraVigente'!$A$19:$B$5000,K$3,0))</f>
        <v/>
      </c>
      <c r="N259" s="33"/>
      <c r="S259" s="33"/>
    </row>
    <row r="260" spans="2:19" x14ac:dyDescent="0.45">
      <c r="B260" s="28">
        <f t="shared" si="34"/>
        <v>2024</v>
      </c>
      <c r="C260" s="28">
        <f t="shared" si="35"/>
        <v>3</v>
      </c>
      <c r="D260" s="28">
        <f t="shared" si="36"/>
        <v>85</v>
      </c>
      <c r="J260" s="31">
        <f t="shared" si="33"/>
        <v>45352</v>
      </c>
      <c r="K260" s="33" t="str">
        <f>IF(ISERROR(VLOOKUP($J260,'1a_CarteraVigente'!$A$19:$B$5000,K$3,0))=TRUE,"",VLOOKUP($J260,'1a_CarteraVigente'!$A$19:$B$5000,K$3,0))</f>
        <v/>
      </c>
      <c r="N260" s="33"/>
      <c r="S260" s="33"/>
    </row>
    <row r="261" spans="2:19" x14ac:dyDescent="0.45">
      <c r="B261" s="28">
        <f t="shared" si="34"/>
        <v>2024</v>
      </c>
      <c r="C261" s="28">
        <f t="shared" si="35"/>
        <v>4</v>
      </c>
      <c r="D261" s="28">
        <f t="shared" si="36"/>
        <v>86</v>
      </c>
      <c r="J261" s="31">
        <f t="shared" si="33"/>
        <v>45383</v>
      </c>
      <c r="K261" s="33" t="str">
        <f>IF(ISERROR(VLOOKUP($J261,'1a_CarteraVigente'!$A$19:$B$5000,K$3,0))=TRUE,"",VLOOKUP($J261,'1a_CarteraVigente'!$A$19:$B$5000,K$3,0))</f>
        <v/>
      </c>
      <c r="N261" s="33"/>
      <c r="S261" s="33"/>
    </row>
    <row r="262" spans="2:19" x14ac:dyDescent="0.45">
      <c r="B262" s="28">
        <f t="shared" si="34"/>
        <v>2024</v>
      </c>
      <c r="C262" s="28">
        <f t="shared" si="35"/>
        <v>5</v>
      </c>
      <c r="D262" s="28">
        <f t="shared" si="36"/>
        <v>86</v>
      </c>
      <c r="J262" s="31">
        <f t="shared" si="33"/>
        <v>45413</v>
      </c>
      <c r="K262" s="33" t="str">
        <f>IF(ISERROR(VLOOKUP($J262,'1a_CarteraVigente'!$A$19:$B$5000,K$3,0))=TRUE,"",VLOOKUP($J262,'1a_CarteraVigente'!$A$19:$B$5000,K$3,0))</f>
        <v/>
      </c>
      <c r="N262" s="33"/>
      <c r="S262" s="33"/>
    </row>
    <row r="263" spans="2:19" x14ac:dyDescent="0.45">
      <c r="B263" s="28">
        <f t="shared" si="34"/>
        <v>2024</v>
      </c>
      <c r="C263" s="28">
        <f t="shared" si="35"/>
        <v>6</v>
      </c>
      <c r="D263" s="28">
        <f t="shared" si="36"/>
        <v>86</v>
      </c>
      <c r="J263" s="31">
        <f t="shared" ref="J263:J326" si="37">VALUE(CONCATENATE(C263,"/1/",B263))</f>
        <v>45444</v>
      </c>
      <c r="K263" s="33" t="str">
        <f>IF(ISERROR(VLOOKUP($J263,'1a_CarteraVigente'!$A$19:$B$5000,K$3,0))=TRUE,"",VLOOKUP($J263,'1a_CarteraVigente'!$A$19:$B$5000,K$3,0))</f>
        <v/>
      </c>
      <c r="N263" s="33"/>
      <c r="S263" s="33"/>
    </row>
    <row r="264" spans="2:19" x14ac:dyDescent="0.45">
      <c r="B264" s="28">
        <f t="shared" ref="B264:B327" si="38">IF(C263=12,B263+1,B263)</f>
        <v>2024</v>
      </c>
      <c r="C264" s="28">
        <f t="shared" ref="C264:C327" si="39">IF(C263=12,1,C263+1)</f>
        <v>7</v>
      </c>
      <c r="D264" s="28">
        <f t="shared" si="36"/>
        <v>87</v>
      </c>
      <c r="J264" s="31">
        <f t="shared" si="37"/>
        <v>45474</v>
      </c>
      <c r="K264" s="33" t="str">
        <f>IF(ISERROR(VLOOKUP($J264,'1a_CarteraVigente'!$A$19:$B$5000,K$3,0))=TRUE,"",VLOOKUP($J264,'1a_CarteraVigente'!$A$19:$B$5000,K$3,0))</f>
        <v/>
      </c>
      <c r="N264" s="33"/>
      <c r="S264" s="33"/>
    </row>
    <row r="265" spans="2:19" x14ac:dyDescent="0.45">
      <c r="B265" s="28">
        <f t="shared" si="38"/>
        <v>2024</v>
      </c>
      <c r="C265" s="28">
        <f t="shared" si="39"/>
        <v>8</v>
      </c>
      <c r="D265" s="28">
        <f t="shared" si="36"/>
        <v>87</v>
      </c>
      <c r="J265" s="31">
        <f t="shared" si="37"/>
        <v>45505</v>
      </c>
      <c r="K265" s="33" t="str">
        <f>IF(ISERROR(VLOOKUP($J265,'1a_CarteraVigente'!$A$19:$B$5000,K$3,0))=TRUE,"",VLOOKUP($J265,'1a_CarteraVigente'!$A$19:$B$5000,K$3,0))</f>
        <v/>
      </c>
      <c r="N265" s="33"/>
      <c r="S265" s="33"/>
    </row>
    <row r="266" spans="2:19" x14ac:dyDescent="0.45">
      <c r="B266" s="28">
        <f t="shared" si="38"/>
        <v>2024</v>
      </c>
      <c r="C266" s="28">
        <f t="shared" si="39"/>
        <v>9</v>
      </c>
      <c r="D266" s="28">
        <f t="shared" ref="D266:D329" si="40">D263+1</f>
        <v>87</v>
      </c>
      <c r="J266" s="31">
        <f t="shared" si="37"/>
        <v>45536</v>
      </c>
      <c r="K266" s="33" t="str">
        <f>IF(ISERROR(VLOOKUP($J266,'1a_CarteraVigente'!$A$19:$B$5000,K$3,0))=TRUE,"",VLOOKUP($J266,'1a_CarteraVigente'!$A$19:$B$5000,K$3,0))</f>
        <v/>
      </c>
      <c r="N266" s="33"/>
      <c r="S266" s="33"/>
    </row>
    <row r="267" spans="2:19" x14ac:dyDescent="0.45">
      <c r="B267" s="28">
        <f t="shared" si="38"/>
        <v>2024</v>
      </c>
      <c r="C267" s="28">
        <f t="shared" si="39"/>
        <v>10</v>
      </c>
      <c r="D267" s="28">
        <f t="shared" si="40"/>
        <v>88</v>
      </c>
      <c r="J267" s="31">
        <f t="shared" si="37"/>
        <v>45566</v>
      </c>
      <c r="K267" s="33" t="str">
        <f>IF(ISERROR(VLOOKUP($J267,'1a_CarteraVigente'!$A$19:$B$5000,K$3,0))=TRUE,"",VLOOKUP($J267,'1a_CarteraVigente'!$A$19:$B$5000,K$3,0))</f>
        <v/>
      </c>
      <c r="N267" s="33"/>
      <c r="S267" s="33"/>
    </row>
    <row r="268" spans="2:19" x14ac:dyDescent="0.45">
      <c r="B268" s="28">
        <f t="shared" si="38"/>
        <v>2024</v>
      </c>
      <c r="C268" s="28">
        <f t="shared" si="39"/>
        <v>11</v>
      </c>
      <c r="D268" s="28">
        <f t="shared" si="40"/>
        <v>88</v>
      </c>
      <c r="J268" s="31">
        <f t="shared" si="37"/>
        <v>45597</v>
      </c>
      <c r="K268" s="33" t="str">
        <f>IF(ISERROR(VLOOKUP($J268,'1a_CarteraVigente'!$A$19:$B$5000,K$3,0))=TRUE,"",VLOOKUP($J268,'1a_CarteraVigente'!$A$19:$B$5000,K$3,0))</f>
        <v/>
      </c>
      <c r="N268" s="33"/>
      <c r="S268" s="33"/>
    </row>
    <row r="269" spans="2:19" x14ac:dyDescent="0.45">
      <c r="B269" s="28">
        <f t="shared" si="38"/>
        <v>2024</v>
      </c>
      <c r="C269" s="28">
        <f t="shared" si="39"/>
        <v>12</v>
      </c>
      <c r="D269" s="28">
        <f t="shared" si="40"/>
        <v>88</v>
      </c>
      <c r="J269" s="31">
        <f t="shared" si="37"/>
        <v>45627</v>
      </c>
      <c r="K269" s="33" t="str">
        <f>IF(ISERROR(VLOOKUP($J269,'1a_CarteraVigente'!$A$19:$B$5000,K$3,0))=TRUE,"",VLOOKUP($J269,'1a_CarteraVigente'!$A$19:$B$5000,K$3,0))</f>
        <v/>
      </c>
      <c r="N269" s="33"/>
      <c r="S269" s="33"/>
    </row>
    <row r="270" spans="2:19" x14ac:dyDescent="0.45">
      <c r="B270" s="28">
        <f t="shared" si="38"/>
        <v>2025</v>
      </c>
      <c r="C270" s="28">
        <f t="shared" si="39"/>
        <v>1</v>
      </c>
      <c r="D270" s="28">
        <f t="shared" si="40"/>
        <v>89</v>
      </c>
      <c r="J270" s="31">
        <f t="shared" si="37"/>
        <v>45658</v>
      </c>
      <c r="K270" s="33" t="str">
        <f>IF(ISERROR(VLOOKUP($J270,'1a_CarteraVigente'!$A$19:$B$5000,K$3,0))=TRUE,"",VLOOKUP($J270,'1a_CarteraVigente'!$A$19:$B$5000,K$3,0))</f>
        <v/>
      </c>
      <c r="N270" s="33"/>
      <c r="S270" s="33"/>
    </row>
    <row r="271" spans="2:19" x14ac:dyDescent="0.45">
      <c r="B271" s="28">
        <f t="shared" si="38"/>
        <v>2025</v>
      </c>
      <c r="C271" s="28">
        <f t="shared" si="39"/>
        <v>2</v>
      </c>
      <c r="D271" s="28">
        <f t="shared" si="40"/>
        <v>89</v>
      </c>
      <c r="J271" s="31">
        <f t="shared" si="37"/>
        <v>45689</v>
      </c>
      <c r="K271" s="33" t="str">
        <f>IF(ISERROR(VLOOKUP($J271,'1a_CarteraVigente'!$A$19:$B$5000,K$3,0))=TRUE,"",VLOOKUP($J271,'1a_CarteraVigente'!$A$19:$B$5000,K$3,0))</f>
        <v/>
      </c>
      <c r="N271" s="33"/>
      <c r="S271" s="33"/>
    </row>
    <row r="272" spans="2:19" x14ac:dyDescent="0.45">
      <c r="B272" s="28">
        <f t="shared" si="38"/>
        <v>2025</v>
      </c>
      <c r="C272" s="28">
        <f t="shared" si="39"/>
        <v>3</v>
      </c>
      <c r="D272" s="28">
        <f t="shared" si="40"/>
        <v>89</v>
      </c>
      <c r="J272" s="31">
        <f t="shared" si="37"/>
        <v>45717</v>
      </c>
      <c r="K272" s="33" t="str">
        <f>IF(ISERROR(VLOOKUP($J272,'1a_CarteraVigente'!$A$19:$B$5000,K$3,0))=TRUE,"",VLOOKUP($J272,'1a_CarteraVigente'!$A$19:$B$5000,K$3,0))</f>
        <v/>
      </c>
      <c r="N272" s="33"/>
      <c r="S272" s="33"/>
    </row>
    <row r="273" spans="2:19" x14ac:dyDescent="0.45">
      <c r="B273" s="28">
        <f t="shared" si="38"/>
        <v>2025</v>
      </c>
      <c r="C273" s="28">
        <f t="shared" si="39"/>
        <v>4</v>
      </c>
      <c r="D273" s="28">
        <f t="shared" si="40"/>
        <v>90</v>
      </c>
      <c r="J273" s="31">
        <f t="shared" si="37"/>
        <v>45748</v>
      </c>
      <c r="K273" s="33" t="str">
        <f>IF(ISERROR(VLOOKUP($J273,'1a_CarteraVigente'!$A$19:$B$5000,K$3,0))=TRUE,"",VLOOKUP($J273,'1a_CarteraVigente'!$A$19:$B$5000,K$3,0))</f>
        <v/>
      </c>
      <c r="N273" s="33"/>
      <c r="S273" s="33"/>
    </row>
    <row r="274" spans="2:19" x14ac:dyDescent="0.45">
      <c r="B274" s="28">
        <f t="shared" si="38"/>
        <v>2025</v>
      </c>
      <c r="C274" s="28">
        <f t="shared" si="39"/>
        <v>5</v>
      </c>
      <c r="D274" s="28">
        <f t="shared" si="40"/>
        <v>90</v>
      </c>
      <c r="J274" s="31">
        <f t="shared" si="37"/>
        <v>45778</v>
      </c>
      <c r="K274" s="33" t="str">
        <f>IF(ISERROR(VLOOKUP($J274,'1a_CarteraVigente'!$A$19:$B$5000,K$3,0))=TRUE,"",VLOOKUP($J274,'1a_CarteraVigente'!$A$19:$B$5000,K$3,0))</f>
        <v/>
      </c>
      <c r="N274" s="33"/>
      <c r="S274" s="33"/>
    </row>
    <row r="275" spans="2:19" x14ac:dyDescent="0.45">
      <c r="B275" s="28">
        <f t="shared" si="38"/>
        <v>2025</v>
      </c>
      <c r="C275" s="28">
        <f t="shared" si="39"/>
        <v>6</v>
      </c>
      <c r="D275" s="28">
        <f t="shared" si="40"/>
        <v>90</v>
      </c>
      <c r="J275" s="31">
        <f t="shared" si="37"/>
        <v>45809</v>
      </c>
      <c r="K275" s="33" t="str">
        <f>IF(ISERROR(VLOOKUP($J275,'1a_CarteraVigente'!$A$19:$B$5000,K$3,0))=TRUE,"",VLOOKUP($J275,'1a_CarteraVigente'!$A$19:$B$5000,K$3,0))</f>
        <v/>
      </c>
      <c r="N275" s="33"/>
      <c r="S275" s="33"/>
    </row>
    <row r="276" spans="2:19" x14ac:dyDescent="0.45">
      <c r="B276" s="28">
        <f t="shared" si="38"/>
        <v>2025</v>
      </c>
      <c r="C276" s="28">
        <f t="shared" si="39"/>
        <v>7</v>
      </c>
      <c r="D276" s="28">
        <f t="shared" si="40"/>
        <v>91</v>
      </c>
      <c r="J276" s="31">
        <f t="shared" si="37"/>
        <v>45839</v>
      </c>
      <c r="K276" s="33" t="str">
        <f>IF(ISERROR(VLOOKUP($J276,'1a_CarteraVigente'!$A$19:$B$5000,K$3,0))=TRUE,"",VLOOKUP($J276,'1a_CarteraVigente'!$A$19:$B$5000,K$3,0))</f>
        <v/>
      </c>
      <c r="N276" s="33"/>
      <c r="S276" s="33"/>
    </row>
    <row r="277" spans="2:19" x14ac:dyDescent="0.45">
      <c r="B277" s="28">
        <f t="shared" si="38"/>
        <v>2025</v>
      </c>
      <c r="C277" s="28">
        <f t="shared" si="39"/>
        <v>8</v>
      </c>
      <c r="D277" s="28">
        <f t="shared" si="40"/>
        <v>91</v>
      </c>
      <c r="J277" s="31">
        <f t="shared" si="37"/>
        <v>45870</v>
      </c>
      <c r="K277" s="33" t="str">
        <f>IF(ISERROR(VLOOKUP($J277,'1a_CarteraVigente'!$A$19:$B$5000,K$3,0))=TRUE,"",VLOOKUP($J277,'1a_CarteraVigente'!$A$19:$B$5000,K$3,0))</f>
        <v/>
      </c>
      <c r="N277" s="33"/>
      <c r="S277" s="33"/>
    </row>
    <row r="278" spans="2:19" x14ac:dyDescent="0.45">
      <c r="B278" s="28">
        <f t="shared" si="38"/>
        <v>2025</v>
      </c>
      <c r="C278" s="28">
        <f t="shared" si="39"/>
        <v>9</v>
      </c>
      <c r="D278" s="28">
        <f t="shared" si="40"/>
        <v>91</v>
      </c>
      <c r="J278" s="31">
        <f t="shared" si="37"/>
        <v>45901</v>
      </c>
      <c r="K278" s="33" t="str">
        <f>IF(ISERROR(VLOOKUP($J278,'1a_CarteraVigente'!$A$19:$B$5000,K$3,0))=TRUE,"",VLOOKUP($J278,'1a_CarteraVigente'!$A$19:$B$5000,K$3,0))</f>
        <v/>
      </c>
      <c r="N278" s="33"/>
      <c r="S278" s="33"/>
    </row>
    <row r="279" spans="2:19" x14ac:dyDescent="0.45">
      <c r="B279" s="28">
        <f t="shared" si="38"/>
        <v>2025</v>
      </c>
      <c r="C279" s="28">
        <f t="shared" si="39"/>
        <v>10</v>
      </c>
      <c r="D279" s="28">
        <f t="shared" si="40"/>
        <v>92</v>
      </c>
      <c r="J279" s="31">
        <f t="shared" si="37"/>
        <v>45931</v>
      </c>
      <c r="K279" s="33" t="str">
        <f>IF(ISERROR(VLOOKUP($J279,'1a_CarteraVigente'!$A$19:$B$5000,K$3,0))=TRUE,"",VLOOKUP($J279,'1a_CarteraVigente'!$A$19:$B$5000,K$3,0))</f>
        <v/>
      </c>
      <c r="N279" s="33"/>
      <c r="S279" s="33"/>
    </row>
    <row r="280" spans="2:19" x14ac:dyDescent="0.45">
      <c r="B280" s="28">
        <f t="shared" si="38"/>
        <v>2025</v>
      </c>
      <c r="C280" s="28">
        <f t="shared" si="39"/>
        <v>11</v>
      </c>
      <c r="D280" s="28">
        <f t="shared" si="40"/>
        <v>92</v>
      </c>
      <c r="J280" s="31">
        <f t="shared" si="37"/>
        <v>45962</v>
      </c>
      <c r="K280" s="33" t="str">
        <f>IF(ISERROR(VLOOKUP($J280,'1a_CarteraVigente'!$A$19:$B$5000,K$3,0))=TRUE,"",VLOOKUP($J280,'1a_CarteraVigente'!$A$19:$B$5000,K$3,0))</f>
        <v/>
      </c>
      <c r="N280" s="33"/>
      <c r="S280" s="33"/>
    </row>
    <row r="281" spans="2:19" x14ac:dyDescent="0.45">
      <c r="B281" s="28">
        <f t="shared" si="38"/>
        <v>2025</v>
      </c>
      <c r="C281" s="28">
        <f t="shared" si="39"/>
        <v>12</v>
      </c>
      <c r="D281" s="28">
        <f t="shared" si="40"/>
        <v>92</v>
      </c>
      <c r="J281" s="31">
        <f t="shared" si="37"/>
        <v>45992</v>
      </c>
      <c r="K281" s="33" t="str">
        <f>IF(ISERROR(VLOOKUP($J281,'1a_CarteraVigente'!$A$19:$B$5000,K$3,0))=TRUE,"",VLOOKUP($J281,'1a_CarteraVigente'!$A$19:$B$5000,K$3,0))</f>
        <v/>
      </c>
      <c r="N281" s="33"/>
      <c r="S281" s="33"/>
    </row>
    <row r="282" spans="2:19" x14ac:dyDescent="0.45">
      <c r="B282" s="28">
        <f t="shared" si="38"/>
        <v>2026</v>
      </c>
      <c r="C282" s="28">
        <f t="shared" si="39"/>
        <v>1</v>
      </c>
      <c r="D282" s="28">
        <f t="shared" si="40"/>
        <v>93</v>
      </c>
      <c r="J282" s="31">
        <f t="shared" si="37"/>
        <v>46023</v>
      </c>
      <c r="K282" s="33" t="str">
        <f>IF(ISERROR(VLOOKUP($J282,'1a_CarteraVigente'!$A$19:$B$5000,K$3,0))=TRUE,"",VLOOKUP($J282,'1a_CarteraVigente'!$A$19:$B$5000,K$3,0))</f>
        <v/>
      </c>
      <c r="N282" s="33"/>
      <c r="S282" s="33"/>
    </row>
    <row r="283" spans="2:19" x14ac:dyDescent="0.45">
      <c r="B283" s="28">
        <f t="shared" si="38"/>
        <v>2026</v>
      </c>
      <c r="C283" s="28">
        <f t="shared" si="39"/>
        <v>2</v>
      </c>
      <c r="D283" s="28">
        <f t="shared" si="40"/>
        <v>93</v>
      </c>
      <c r="J283" s="31">
        <f t="shared" si="37"/>
        <v>46054</v>
      </c>
      <c r="K283" s="33" t="str">
        <f>IF(ISERROR(VLOOKUP($J283,'1a_CarteraVigente'!$A$19:$B$5000,K$3,0))=TRUE,"",VLOOKUP($J283,'1a_CarteraVigente'!$A$19:$B$5000,K$3,0))</f>
        <v/>
      </c>
      <c r="N283" s="33"/>
      <c r="S283" s="33"/>
    </row>
    <row r="284" spans="2:19" x14ac:dyDescent="0.45">
      <c r="B284" s="28">
        <f t="shared" si="38"/>
        <v>2026</v>
      </c>
      <c r="C284" s="28">
        <f t="shared" si="39"/>
        <v>3</v>
      </c>
      <c r="D284" s="28">
        <f t="shared" si="40"/>
        <v>93</v>
      </c>
      <c r="J284" s="31">
        <f t="shared" si="37"/>
        <v>46082</v>
      </c>
      <c r="K284" s="33" t="str">
        <f>IF(ISERROR(VLOOKUP($J284,'1a_CarteraVigente'!$A$19:$B$5000,K$3,0))=TRUE,"",VLOOKUP($J284,'1a_CarteraVigente'!$A$19:$B$5000,K$3,0))</f>
        <v/>
      </c>
      <c r="N284" s="33"/>
      <c r="S284" s="33"/>
    </row>
    <row r="285" spans="2:19" x14ac:dyDescent="0.45">
      <c r="B285" s="28">
        <f t="shared" si="38"/>
        <v>2026</v>
      </c>
      <c r="C285" s="28">
        <f t="shared" si="39"/>
        <v>4</v>
      </c>
      <c r="D285" s="28">
        <f t="shared" si="40"/>
        <v>94</v>
      </c>
      <c r="J285" s="31">
        <f t="shared" si="37"/>
        <v>46113</v>
      </c>
      <c r="K285" s="33" t="str">
        <f>IF(ISERROR(VLOOKUP($J285,'1a_CarteraVigente'!$A$19:$B$5000,K$3,0))=TRUE,"",VLOOKUP($J285,'1a_CarteraVigente'!$A$19:$B$5000,K$3,0))</f>
        <v/>
      </c>
      <c r="N285" s="33"/>
      <c r="S285" s="33"/>
    </row>
    <row r="286" spans="2:19" x14ac:dyDescent="0.45">
      <c r="B286" s="28">
        <f t="shared" si="38"/>
        <v>2026</v>
      </c>
      <c r="C286" s="28">
        <f t="shared" si="39"/>
        <v>5</v>
      </c>
      <c r="D286" s="28">
        <f t="shared" si="40"/>
        <v>94</v>
      </c>
      <c r="J286" s="31">
        <f t="shared" si="37"/>
        <v>46143</v>
      </c>
      <c r="K286" s="33" t="str">
        <f>IF(ISERROR(VLOOKUP($J286,'1a_CarteraVigente'!$A$19:$B$5000,K$3,0))=TRUE,"",VLOOKUP($J286,'1a_CarteraVigente'!$A$19:$B$5000,K$3,0))</f>
        <v/>
      </c>
      <c r="N286" s="33"/>
      <c r="S286" s="33"/>
    </row>
    <row r="287" spans="2:19" x14ac:dyDescent="0.45">
      <c r="B287" s="28">
        <f t="shared" si="38"/>
        <v>2026</v>
      </c>
      <c r="C287" s="28">
        <f t="shared" si="39"/>
        <v>6</v>
      </c>
      <c r="D287" s="28">
        <f t="shared" si="40"/>
        <v>94</v>
      </c>
      <c r="J287" s="31">
        <f t="shared" si="37"/>
        <v>46174</v>
      </c>
      <c r="K287" s="33" t="str">
        <f>IF(ISERROR(VLOOKUP($J287,'1a_CarteraVigente'!$A$19:$B$5000,K$3,0))=TRUE,"",VLOOKUP($J287,'1a_CarteraVigente'!$A$19:$B$5000,K$3,0))</f>
        <v/>
      </c>
      <c r="N287" s="33"/>
      <c r="S287" s="33"/>
    </row>
    <row r="288" spans="2:19" x14ac:dyDescent="0.45">
      <c r="B288" s="28">
        <f t="shared" si="38"/>
        <v>2026</v>
      </c>
      <c r="C288" s="28">
        <f t="shared" si="39"/>
        <v>7</v>
      </c>
      <c r="D288" s="28">
        <f t="shared" si="40"/>
        <v>95</v>
      </c>
      <c r="J288" s="31">
        <f t="shared" si="37"/>
        <v>46204</v>
      </c>
      <c r="K288" s="33" t="str">
        <f>IF(ISERROR(VLOOKUP($J288,'1a_CarteraVigente'!$A$19:$B$5000,K$3,0))=TRUE,"",VLOOKUP($J288,'1a_CarteraVigente'!$A$19:$B$5000,K$3,0))</f>
        <v/>
      </c>
      <c r="N288" s="33"/>
      <c r="S288" s="33"/>
    </row>
    <row r="289" spans="2:19" x14ac:dyDescent="0.45">
      <c r="B289" s="28">
        <f t="shared" si="38"/>
        <v>2026</v>
      </c>
      <c r="C289" s="28">
        <f t="shared" si="39"/>
        <v>8</v>
      </c>
      <c r="D289" s="28">
        <f t="shared" si="40"/>
        <v>95</v>
      </c>
      <c r="J289" s="31">
        <f t="shared" si="37"/>
        <v>46235</v>
      </c>
      <c r="K289" s="33" t="str">
        <f>IF(ISERROR(VLOOKUP($J289,'1a_CarteraVigente'!$A$19:$B$5000,K$3,0))=TRUE,"",VLOOKUP($J289,'1a_CarteraVigente'!$A$19:$B$5000,K$3,0))</f>
        <v/>
      </c>
      <c r="N289" s="33"/>
      <c r="S289" s="33"/>
    </row>
    <row r="290" spans="2:19" x14ac:dyDescent="0.45">
      <c r="B290" s="28">
        <f t="shared" si="38"/>
        <v>2026</v>
      </c>
      <c r="C290" s="28">
        <f t="shared" si="39"/>
        <v>9</v>
      </c>
      <c r="D290" s="28">
        <f t="shared" si="40"/>
        <v>95</v>
      </c>
      <c r="J290" s="31">
        <f t="shared" si="37"/>
        <v>46266</v>
      </c>
      <c r="K290" s="33" t="str">
        <f>IF(ISERROR(VLOOKUP($J290,'1a_CarteraVigente'!$A$19:$B$5000,K$3,0))=TRUE,"",VLOOKUP($J290,'1a_CarteraVigente'!$A$19:$B$5000,K$3,0))</f>
        <v/>
      </c>
      <c r="N290" s="33"/>
      <c r="S290" s="33"/>
    </row>
    <row r="291" spans="2:19" x14ac:dyDescent="0.45">
      <c r="B291" s="28">
        <f t="shared" si="38"/>
        <v>2026</v>
      </c>
      <c r="C291" s="28">
        <f t="shared" si="39"/>
        <v>10</v>
      </c>
      <c r="D291" s="28">
        <f t="shared" si="40"/>
        <v>96</v>
      </c>
      <c r="J291" s="31">
        <f t="shared" si="37"/>
        <v>46296</v>
      </c>
      <c r="K291" s="33" t="str">
        <f>IF(ISERROR(VLOOKUP($J291,'1a_CarteraVigente'!$A$19:$B$5000,K$3,0))=TRUE,"",VLOOKUP($J291,'1a_CarteraVigente'!$A$19:$B$5000,K$3,0))</f>
        <v/>
      </c>
      <c r="N291" s="33"/>
      <c r="S291" s="33"/>
    </row>
    <row r="292" spans="2:19" x14ac:dyDescent="0.45">
      <c r="B292" s="28">
        <f t="shared" si="38"/>
        <v>2026</v>
      </c>
      <c r="C292" s="28">
        <f t="shared" si="39"/>
        <v>11</v>
      </c>
      <c r="D292" s="28">
        <f t="shared" si="40"/>
        <v>96</v>
      </c>
      <c r="J292" s="31">
        <f t="shared" si="37"/>
        <v>46327</v>
      </c>
      <c r="K292" s="33" t="str">
        <f>IF(ISERROR(VLOOKUP($J292,'1a_CarteraVigente'!$A$19:$B$5000,K$3,0))=TRUE,"",VLOOKUP($J292,'1a_CarteraVigente'!$A$19:$B$5000,K$3,0))</f>
        <v/>
      </c>
      <c r="N292" s="33"/>
      <c r="S292" s="33"/>
    </row>
    <row r="293" spans="2:19" x14ac:dyDescent="0.45">
      <c r="B293" s="28">
        <f t="shared" si="38"/>
        <v>2026</v>
      </c>
      <c r="C293" s="28">
        <f t="shared" si="39"/>
        <v>12</v>
      </c>
      <c r="D293" s="28">
        <f t="shared" si="40"/>
        <v>96</v>
      </c>
      <c r="J293" s="31">
        <f t="shared" si="37"/>
        <v>46357</v>
      </c>
      <c r="K293" s="33" t="str">
        <f>IF(ISERROR(VLOOKUP($J293,'1a_CarteraVigente'!$A$19:$B$5000,K$3,0))=TRUE,"",VLOOKUP($J293,'1a_CarteraVigente'!$A$19:$B$5000,K$3,0))</f>
        <v/>
      </c>
      <c r="N293" s="33"/>
      <c r="S293" s="33"/>
    </row>
    <row r="294" spans="2:19" x14ac:dyDescent="0.45">
      <c r="B294" s="28">
        <f t="shared" si="38"/>
        <v>2027</v>
      </c>
      <c r="C294" s="28">
        <f t="shared" si="39"/>
        <v>1</v>
      </c>
      <c r="D294" s="28">
        <f t="shared" si="40"/>
        <v>97</v>
      </c>
      <c r="J294" s="31">
        <f t="shared" si="37"/>
        <v>46388</v>
      </c>
      <c r="K294" s="33" t="str">
        <f>IF(ISERROR(VLOOKUP($J294,'1a_CarteraVigente'!$A$19:$B$5000,K$3,0))=TRUE,"",VLOOKUP($J294,'1a_CarteraVigente'!$A$19:$B$5000,K$3,0))</f>
        <v/>
      </c>
      <c r="N294" s="33"/>
      <c r="S294" s="33"/>
    </row>
    <row r="295" spans="2:19" x14ac:dyDescent="0.45">
      <c r="B295" s="28">
        <f t="shared" si="38"/>
        <v>2027</v>
      </c>
      <c r="C295" s="28">
        <f t="shared" si="39"/>
        <v>2</v>
      </c>
      <c r="D295" s="28">
        <f t="shared" si="40"/>
        <v>97</v>
      </c>
      <c r="J295" s="31">
        <f t="shared" si="37"/>
        <v>46419</v>
      </c>
      <c r="K295" s="33" t="str">
        <f>IF(ISERROR(VLOOKUP($J295,'1a_CarteraVigente'!$A$19:$B$5000,K$3,0))=TRUE,"",VLOOKUP($J295,'1a_CarteraVigente'!$A$19:$B$5000,K$3,0))</f>
        <v/>
      </c>
      <c r="N295" s="33"/>
      <c r="S295" s="33"/>
    </row>
    <row r="296" spans="2:19" x14ac:dyDescent="0.45">
      <c r="B296" s="28">
        <f t="shared" si="38"/>
        <v>2027</v>
      </c>
      <c r="C296" s="28">
        <f t="shared" si="39"/>
        <v>3</v>
      </c>
      <c r="D296" s="28">
        <f t="shared" si="40"/>
        <v>97</v>
      </c>
      <c r="J296" s="31">
        <f t="shared" si="37"/>
        <v>46447</v>
      </c>
      <c r="K296" s="33" t="str">
        <f>IF(ISERROR(VLOOKUP($J296,'1a_CarteraVigente'!$A$19:$B$5000,K$3,0))=TRUE,"",VLOOKUP($J296,'1a_CarteraVigente'!$A$19:$B$5000,K$3,0))</f>
        <v/>
      </c>
      <c r="N296" s="33"/>
      <c r="S296" s="33"/>
    </row>
    <row r="297" spans="2:19" x14ac:dyDescent="0.45">
      <c r="B297" s="28">
        <f t="shared" si="38"/>
        <v>2027</v>
      </c>
      <c r="C297" s="28">
        <f t="shared" si="39"/>
        <v>4</v>
      </c>
      <c r="D297" s="28">
        <f t="shared" si="40"/>
        <v>98</v>
      </c>
      <c r="J297" s="31">
        <f t="shared" si="37"/>
        <v>46478</v>
      </c>
      <c r="K297" s="33" t="str">
        <f>IF(ISERROR(VLOOKUP($J297,'1a_CarteraVigente'!$A$19:$B$5000,K$3,0))=TRUE,"",VLOOKUP($J297,'1a_CarteraVigente'!$A$19:$B$5000,K$3,0))</f>
        <v/>
      </c>
      <c r="N297" s="33"/>
      <c r="S297" s="33"/>
    </row>
    <row r="298" spans="2:19" x14ac:dyDescent="0.45">
      <c r="B298" s="28">
        <f t="shared" si="38"/>
        <v>2027</v>
      </c>
      <c r="C298" s="28">
        <f t="shared" si="39"/>
        <v>5</v>
      </c>
      <c r="D298" s="28">
        <f t="shared" si="40"/>
        <v>98</v>
      </c>
      <c r="J298" s="31">
        <f t="shared" si="37"/>
        <v>46508</v>
      </c>
      <c r="K298" s="33" t="str">
        <f>IF(ISERROR(VLOOKUP($J298,'1a_CarteraVigente'!$A$19:$B$5000,K$3,0))=TRUE,"",VLOOKUP($J298,'1a_CarteraVigente'!$A$19:$B$5000,K$3,0))</f>
        <v/>
      </c>
      <c r="N298" s="33"/>
      <c r="S298" s="33"/>
    </row>
    <row r="299" spans="2:19" x14ac:dyDescent="0.45">
      <c r="B299" s="28">
        <f t="shared" si="38"/>
        <v>2027</v>
      </c>
      <c r="C299" s="28">
        <f t="shared" si="39"/>
        <v>6</v>
      </c>
      <c r="D299" s="28">
        <f t="shared" si="40"/>
        <v>98</v>
      </c>
      <c r="J299" s="31">
        <f t="shared" si="37"/>
        <v>46539</v>
      </c>
      <c r="K299" s="33" t="str">
        <f>IF(ISERROR(VLOOKUP($J299,'1a_CarteraVigente'!$A$19:$B$5000,K$3,0))=TRUE,"",VLOOKUP($J299,'1a_CarteraVigente'!$A$19:$B$5000,K$3,0))</f>
        <v/>
      </c>
      <c r="N299" s="33"/>
      <c r="S299" s="33"/>
    </row>
    <row r="300" spans="2:19" x14ac:dyDescent="0.45">
      <c r="B300" s="28">
        <f t="shared" si="38"/>
        <v>2027</v>
      </c>
      <c r="C300" s="28">
        <f t="shared" si="39"/>
        <v>7</v>
      </c>
      <c r="D300" s="28">
        <f t="shared" si="40"/>
        <v>99</v>
      </c>
      <c r="J300" s="31">
        <f t="shared" si="37"/>
        <v>46569</v>
      </c>
      <c r="K300" s="33" t="str">
        <f>IF(ISERROR(VLOOKUP($J300,'1a_CarteraVigente'!$A$19:$B$5000,K$3,0))=TRUE,"",VLOOKUP($J300,'1a_CarteraVigente'!$A$19:$B$5000,K$3,0))</f>
        <v/>
      </c>
      <c r="N300" s="33"/>
      <c r="S300" s="33"/>
    </row>
    <row r="301" spans="2:19" x14ac:dyDescent="0.45">
      <c r="B301" s="28">
        <f t="shared" si="38"/>
        <v>2027</v>
      </c>
      <c r="C301" s="28">
        <f t="shared" si="39"/>
        <v>8</v>
      </c>
      <c r="D301" s="28">
        <f t="shared" si="40"/>
        <v>99</v>
      </c>
      <c r="J301" s="31">
        <f t="shared" si="37"/>
        <v>46600</v>
      </c>
      <c r="K301" s="33" t="str">
        <f>IF(ISERROR(VLOOKUP($J301,'1a_CarteraVigente'!$A$19:$B$5000,K$3,0))=TRUE,"",VLOOKUP($J301,'1a_CarteraVigente'!$A$19:$B$5000,K$3,0))</f>
        <v/>
      </c>
      <c r="N301" s="33"/>
      <c r="S301" s="33"/>
    </row>
    <row r="302" spans="2:19" x14ac:dyDescent="0.45">
      <c r="B302" s="28">
        <f t="shared" si="38"/>
        <v>2027</v>
      </c>
      <c r="C302" s="28">
        <f t="shared" si="39"/>
        <v>9</v>
      </c>
      <c r="D302" s="28">
        <f t="shared" si="40"/>
        <v>99</v>
      </c>
      <c r="J302" s="31">
        <f t="shared" si="37"/>
        <v>46631</v>
      </c>
      <c r="K302" s="33" t="str">
        <f>IF(ISERROR(VLOOKUP($J302,'1a_CarteraVigente'!$A$19:$B$5000,K$3,0))=TRUE,"",VLOOKUP($J302,'1a_CarteraVigente'!$A$19:$B$5000,K$3,0))</f>
        <v/>
      </c>
      <c r="N302" s="33"/>
      <c r="S302" s="33"/>
    </row>
    <row r="303" spans="2:19" x14ac:dyDescent="0.45">
      <c r="B303" s="28">
        <f t="shared" si="38"/>
        <v>2027</v>
      </c>
      <c r="C303" s="28">
        <f t="shared" si="39"/>
        <v>10</v>
      </c>
      <c r="D303" s="28">
        <f t="shared" si="40"/>
        <v>100</v>
      </c>
      <c r="J303" s="31">
        <f t="shared" si="37"/>
        <v>46661</v>
      </c>
      <c r="K303" s="33" t="str">
        <f>IF(ISERROR(VLOOKUP($J303,'1a_CarteraVigente'!$A$19:$B$5000,K$3,0))=TRUE,"",VLOOKUP($J303,'1a_CarteraVigente'!$A$19:$B$5000,K$3,0))</f>
        <v/>
      </c>
      <c r="N303" s="33"/>
      <c r="S303" s="33"/>
    </row>
    <row r="304" spans="2:19" x14ac:dyDescent="0.45">
      <c r="B304" s="28">
        <f t="shared" si="38"/>
        <v>2027</v>
      </c>
      <c r="C304" s="28">
        <f t="shared" si="39"/>
        <v>11</v>
      </c>
      <c r="D304" s="28">
        <f t="shared" si="40"/>
        <v>100</v>
      </c>
      <c r="J304" s="31">
        <f t="shared" si="37"/>
        <v>46692</v>
      </c>
      <c r="K304" s="33" t="str">
        <f>IF(ISERROR(VLOOKUP($J304,'1a_CarteraVigente'!$A$19:$B$5000,K$3,0))=TRUE,"",VLOOKUP($J304,'1a_CarteraVigente'!$A$19:$B$5000,K$3,0))</f>
        <v/>
      </c>
      <c r="N304" s="33"/>
      <c r="S304" s="33"/>
    </row>
    <row r="305" spans="2:19" x14ac:dyDescent="0.45">
      <c r="B305" s="28">
        <f t="shared" si="38"/>
        <v>2027</v>
      </c>
      <c r="C305" s="28">
        <f t="shared" si="39"/>
        <v>12</v>
      </c>
      <c r="D305" s="28">
        <f t="shared" si="40"/>
        <v>100</v>
      </c>
      <c r="J305" s="31">
        <f t="shared" si="37"/>
        <v>46722</v>
      </c>
      <c r="K305" s="33" t="str">
        <f>IF(ISERROR(VLOOKUP($J305,'1a_CarteraVigente'!$A$19:$B$5000,K$3,0))=TRUE,"",VLOOKUP($J305,'1a_CarteraVigente'!$A$19:$B$5000,K$3,0))</f>
        <v/>
      </c>
      <c r="N305" s="33"/>
      <c r="S305" s="33"/>
    </row>
    <row r="306" spans="2:19" x14ac:dyDescent="0.45">
      <c r="B306" s="28">
        <f t="shared" si="38"/>
        <v>2028</v>
      </c>
      <c r="C306" s="28">
        <f t="shared" si="39"/>
        <v>1</v>
      </c>
      <c r="D306" s="28">
        <f t="shared" si="40"/>
        <v>101</v>
      </c>
      <c r="J306" s="31">
        <f t="shared" si="37"/>
        <v>46753</v>
      </c>
      <c r="K306" s="33" t="str">
        <f>IF(ISERROR(VLOOKUP($J306,'1a_CarteraVigente'!$A$19:$B$5000,K$3,0))=TRUE,"",VLOOKUP($J306,'1a_CarteraVigente'!$A$19:$B$5000,K$3,0))</f>
        <v/>
      </c>
      <c r="N306" s="33"/>
      <c r="S306" s="33"/>
    </row>
    <row r="307" spans="2:19" x14ac:dyDescent="0.45">
      <c r="B307" s="28">
        <f t="shared" si="38"/>
        <v>2028</v>
      </c>
      <c r="C307" s="28">
        <f t="shared" si="39"/>
        <v>2</v>
      </c>
      <c r="D307" s="28">
        <f t="shared" si="40"/>
        <v>101</v>
      </c>
      <c r="J307" s="31">
        <f t="shared" si="37"/>
        <v>46784</v>
      </c>
      <c r="K307" s="33" t="str">
        <f>IF(ISERROR(VLOOKUP($J307,'1a_CarteraVigente'!$A$19:$B$5000,K$3,0))=TRUE,"",VLOOKUP($J307,'1a_CarteraVigente'!$A$19:$B$5000,K$3,0))</f>
        <v/>
      </c>
      <c r="N307" s="33"/>
      <c r="S307" s="33"/>
    </row>
    <row r="308" spans="2:19" x14ac:dyDescent="0.45">
      <c r="B308" s="28">
        <f t="shared" si="38"/>
        <v>2028</v>
      </c>
      <c r="C308" s="28">
        <f t="shared" si="39"/>
        <v>3</v>
      </c>
      <c r="D308" s="28">
        <f t="shared" si="40"/>
        <v>101</v>
      </c>
      <c r="J308" s="31">
        <f t="shared" si="37"/>
        <v>46813</v>
      </c>
      <c r="K308" s="33" t="str">
        <f>IF(ISERROR(VLOOKUP($J308,'1a_CarteraVigente'!$A$19:$B$5000,K$3,0))=TRUE,"",VLOOKUP($J308,'1a_CarteraVigente'!$A$19:$B$5000,K$3,0))</f>
        <v/>
      </c>
      <c r="N308" s="33"/>
      <c r="S308" s="33"/>
    </row>
    <row r="309" spans="2:19" x14ac:dyDescent="0.45">
      <c r="B309" s="28">
        <f t="shared" si="38"/>
        <v>2028</v>
      </c>
      <c r="C309" s="28">
        <f t="shared" si="39"/>
        <v>4</v>
      </c>
      <c r="D309" s="28">
        <f t="shared" si="40"/>
        <v>102</v>
      </c>
      <c r="J309" s="31">
        <f t="shared" si="37"/>
        <v>46844</v>
      </c>
      <c r="K309" s="33" t="str">
        <f>IF(ISERROR(VLOOKUP($J309,'1a_CarteraVigente'!$A$19:$B$5000,K$3,0))=TRUE,"",VLOOKUP($J309,'1a_CarteraVigente'!$A$19:$B$5000,K$3,0))</f>
        <v/>
      </c>
      <c r="N309" s="33"/>
      <c r="S309" s="33"/>
    </row>
    <row r="310" spans="2:19" x14ac:dyDescent="0.45">
      <c r="B310" s="28">
        <f t="shared" si="38"/>
        <v>2028</v>
      </c>
      <c r="C310" s="28">
        <f t="shared" si="39"/>
        <v>5</v>
      </c>
      <c r="D310" s="28">
        <f t="shared" si="40"/>
        <v>102</v>
      </c>
      <c r="J310" s="31">
        <f t="shared" si="37"/>
        <v>46874</v>
      </c>
      <c r="K310" s="33" t="str">
        <f>IF(ISERROR(VLOOKUP($J310,'1a_CarteraVigente'!$A$19:$B$5000,K$3,0))=TRUE,"",VLOOKUP($J310,'1a_CarteraVigente'!$A$19:$B$5000,K$3,0))</f>
        <v/>
      </c>
      <c r="N310" s="33"/>
      <c r="S310" s="33"/>
    </row>
    <row r="311" spans="2:19" x14ac:dyDescent="0.45">
      <c r="B311" s="28">
        <f t="shared" si="38"/>
        <v>2028</v>
      </c>
      <c r="C311" s="28">
        <f t="shared" si="39"/>
        <v>6</v>
      </c>
      <c r="D311" s="28">
        <f t="shared" si="40"/>
        <v>102</v>
      </c>
      <c r="J311" s="31">
        <f t="shared" si="37"/>
        <v>46905</v>
      </c>
      <c r="K311" s="33" t="str">
        <f>IF(ISERROR(VLOOKUP($J311,'1a_CarteraVigente'!$A$19:$B$5000,K$3,0))=TRUE,"",VLOOKUP($J311,'1a_CarteraVigente'!$A$19:$B$5000,K$3,0))</f>
        <v/>
      </c>
      <c r="N311" s="33"/>
      <c r="S311" s="33"/>
    </row>
    <row r="312" spans="2:19" x14ac:dyDescent="0.45">
      <c r="B312" s="28">
        <f t="shared" si="38"/>
        <v>2028</v>
      </c>
      <c r="C312" s="28">
        <f t="shared" si="39"/>
        <v>7</v>
      </c>
      <c r="D312" s="28">
        <f t="shared" si="40"/>
        <v>103</v>
      </c>
      <c r="J312" s="31">
        <f t="shared" si="37"/>
        <v>46935</v>
      </c>
      <c r="K312" s="33" t="str">
        <f>IF(ISERROR(VLOOKUP($J312,'1a_CarteraVigente'!$A$19:$B$5000,K$3,0))=TRUE,"",VLOOKUP($J312,'1a_CarteraVigente'!$A$19:$B$5000,K$3,0))</f>
        <v/>
      </c>
      <c r="N312" s="33"/>
      <c r="S312" s="33"/>
    </row>
    <row r="313" spans="2:19" x14ac:dyDescent="0.45">
      <c r="B313" s="28">
        <f t="shared" si="38"/>
        <v>2028</v>
      </c>
      <c r="C313" s="28">
        <f t="shared" si="39"/>
        <v>8</v>
      </c>
      <c r="D313" s="28">
        <f t="shared" si="40"/>
        <v>103</v>
      </c>
      <c r="J313" s="31">
        <f t="shared" si="37"/>
        <v>46966</v>
      </c>
      <c r="K313" s="33" t="str">
        <f>IF(ISERROR(VLOOKUP($J313,'1a_CarteraVigente'!$A$19:$B$5000,K$3,0))=TRUE,"",VLOOKUP($J313,'1a_CarteraVigente'!$A$19:$B$5000,K$3,0))</f>
        <v/>
      </c>
      <c r="N313" s="33"/>
      <c r="S313" s="33"/>
    </row>
    <row r="314" spans="2:19" x14ac:dyDescent="0.45">
      <c r="B314" s="28">
        <f t="shared" si="38"/>
        <v>2028</v>
      </c>
      <c r="C314" s="28">
        <f t="shared" si="39"/>
        <v>9</v>
      </c>
      <c r="D314" s="28">
        <f t="shared" si="40"/>
        <v>103</v>
      </c>
      <c r="J314" s="31">
        <f t="shared" si="37"/>
        <v>46997</v>
      </c>
      <c r="K314" s="33" t="str">
        <f>IF(ISERROR(VLOOKUP($J314,'1a_CarteraVigente'!$A$19:$B$5000,K$3,0))=TRUE,"",VLOOKUP($J314,'1a_CarteraVigente'!$A$19:$B$5000,K$3,0))</f>
        <v/>
      </c>
      <c r="N314" s="33"/>
      <c r="S314" s="33"/>
    </row>
    <row r="315" spans="2:19" x14ac:dyDescent="0.45">
      <c r="B315" s="28">
        <f t="shared" si="38"/>
        <v>2028</v>
      </c>
      <c r="C315" s="28">
        <f t="shared" si="39"/>
        <v>10</v>
      </c>
      <c r="D315" s="28">
        <f t="shared" si="40"/>
        <v>104</v>
      </c>
      <c r="J315" s="31">
        <f t="shared" si="37"/>
        <v>47027</v>
      </c>
      <c r="K315" s="33" t="str">
        <f>IF(ISERROR(VLOOKUP($J315,'1a_CarteraVigente'!$A$19:$B$5000,K$3,0))=TRUE,"",VLOOKUP($J315,'1a_CarteraVigente'!$A$19:$B$5000,K$3,0))</f>
        <v/>
      </c>
      <c r="N315" s="33"/>
      <c r="S315" s="33"/>
    </row>
    <row r="316" spans="2:19" x14ac:dyDescent="0.45">
      <c r="B316" s="28">
        <f t="shared" si="38"/>
        <v>2028</v>
      </c>
      <c r="C316" s="28">
        <f t="shared" si="39"/>
        <v>11</v>
      </c>
      <c r="D316" s="28">
        <f t="shared" si="40"/>
        <v>104</v>
      </c>
      <c r="J316" s="31">
        <f t="shared" si="37"/>
        <v>47058</v>
      </c>
      <c r="K316" s="33" t="str">
        <f>IF(ISERROR(VLOOKUP($J316,'1a_CarteraVigente'!$A$19:$B$5000,K$3,0))=TRUE,"",VLOOKUP($J316,'1a_CarteraVigente'!$A$19:$B$5000,K$3,0))</f>
        <v/>
      </c>
      <c r="N316" s="33"/>
      <c r="S316" s="33"/>
    </row>
    <row r="317" spans="2:19" x14ac:dyDescent="0.45">
      <c r="B317" s="28">
        <f t="shared" si="38"/>
        <v>2028</v>
      </c>
      <c r="C317" s="28">
        <f t="shared" si="39"/>
        <v>12</v>
      </c>
      <c r="D317" s="28">
        <f t="shared" si="40"/>
        <v>104</v>
      </c>
      <c r="J317" s="31">
        <f t="shared" si="37"/>
        <v>47088</v>
      </c>
      <c r="K317" s="33" t="str">
        <f>IF(ISERROR(VLOOKUP($J317,'1a_CarteraVigente'!$A$19:$B$5000,K$3,0))=TRUE,"",VLOOKUP($J317,'1a_CarteraVigente'!$A$19:$B$5000,K$3,0))</f>
        <v/>
      </c>
      <c r="N317" s="33"/>
      <c r="S317" s="33"/>
    </row>
    <row r="318" spans="2:19" x14ac:dyDescent="0.45">
      <c r="B318" s="28">
        <f t="shared" si="38"/>
        <v>2029</v>
      </c>
      <c r="C318" s="28">
        <f t="shared" si="39"/>
        <v>1</v>
      </c>
      <c r="D318" s="28">
        <f t="shared" si="40"/>
        <v>105</v>
      </c>
      <c r="J318" s="31">
        <f t="shared" si="37"/>
        <v>47119</v>
      </c>
      <c r="K318" s="33" t="str">
        <f>IF(ISERROR(VLOOKUP($J318,'1a_CarteraVigente'!$A$19:$B$5000,K$3,0))=TRUE,"",VLOOKUP($J318,'1a_CarteraVigente'!$A$19:$B$5000,K$3,0))</f>
        <v/>
      </c>
      <c r="N318" s="33"/>
      <c r="S318" s="33"/>
    </row>
    <row r="319" spans="2:19" x14ac:dyDescent="0.45">
      <c r="B319" s="28">
        <f t="shared" si="38"/>
        <v>2029</v>
      </c>
      <c r="C319" s="28">
        <f t="shared" si="39"/>
        <v>2</v>
      </c>
      <c r="D319" s="28">
        <f t="shared" si="40"/>
        <v>105</v>
      </c>
      <c r="J319" s="31">
        <f t="shared" si="37"/>
        <v>47150</v>
      </c>
      <c r="K319" s="33" t="str">
        <f>IF(ISERROR(VLOOKUP($J319,'1a_CarteraVigente'!$A$19:$B$5000,K$3,0))=TRUE,"",VLOOKUP($J319,'1a_CarteraVigente'!$A$19:$B$5000,K$3,0))</f>
        <v/>
      </c>
      <c r="N319" s="33"/>
      <c r="S319" s="33"/>
    </row>
    <row r="320" spans="2:19" x14ac:dyDescent="0.45">
      <c r="B320" s="28">
        <f t="shared" si="38"/>
        <v>2029</v>
      </c>
      <c r="C320" s="28">
        <f t="shared" si="39"/>
        <v>3</v>
      </c>
      <c r="D320" s="28">
        <f t="shared" si="40"/>
        <v>105</v>
      </c>
      <c r="J320" s="31">
        <f t="shared" si="37"/>
        <v>47178</v>
      </c>
      <c r="K320" s="33" t="str">
        <f>IF(ISERROR(VLOOKUP($J320,'1a_CarteraVigente'!$A$19:$B$5000,K$3,0))=TRUE,"",VLOOKUP($J320,'1a_CarteraVigente'!$A$19:$B$5000,K$3,0))</f>
        <v/>
      </c>
      <c r="N320" s="33"/>
      <c r="S320" s="33"/>
    </row>
    <row r="321" spans="2:19" x14ac:dyDescent="0.45">
      <c r="B321" s="28">
        <f t="shared" si="38"/>
        <v>2029</v>
      </c>
      <c r="C321" s="28">
        <f t="shared" si="39"/>
        <v>4</v>
      </c>
      <c r="D321" s="28">
        <f t="shared" si="40"/>
        <v>106</v>
      </c>
      <c r="J321" s="31">
        <f t="shared" si="37"/>
        <v>47209</v>
      </c>
      <c r="K321" s="33" t="str">
        <f>IF(ISERROR(VLOOKUP($J321,'1a_CarteraVigente'!$A$19:$B$5000,K$3,0))=TRUE,"",VLOOKUP($J321,'1a_CarteraVigente'!$A$19:$B$5000,K$3,0))</f>
        <v/>
      </c>
      <c r="N321" s="33"/>
      <c r="S321" s="33"/>
    </row>
    <row r="322" spans="2:19" x14ac:dyDescent="0.45">
      <c r="B322" s="28">
        <f t="shared" si="38"/>
        <v>2029</v>
      </c>
      <c r="C322" s="28">
        <f t="shared" si="39"/>
        <v>5</v>
      </c>
      <c r="D322" s="28">
        <f t="shared" si="40"/>
        <v>106</v>
      </c>
      <c r="J322" s="31">
        <f t="shared" si="37"/>
        <v>47239</v>
      </c>
      <c r="K322" s="33" t="str">
        <f>IF(ISERROR(VLOOKUP($J322,'1a_CarteraVigente'!$A$19:$B$5000,K$3,0))=TRUE,"",VLOOKUP($J322,'1a_CarteraVigente'!$A$19:$B$5000,K$3,0))</f>
        <v/>
      </c>
      <c r="N322" s="33"/>
      <c r="S322" s="33"/>
    </row>
    <row r="323" spans="2:19" x14ac:dyDescent="0.45">
      <c r="B323" s="28">
        <f t="shared" si="38"/>
        <v>2029</v>
      </c>
      <c r="C323" s="28">
        <f t="shared" si="39"/>
        <v>6</v>
      </c>
      <c r="D323" s="28">
        <f t="shared" si="40"/>
        <v>106</v>
      </c>
      <c r="J323" s="31">
        <f t="shared" si="37"/>
        <v>47270</v>
      </c>
      <c r="K323" s="33" t="str">
        <f>IF(ISERROR(VLOOKUP($J323,'1a_CarteraVigente'!$A$19:$B$5000,K$3,0))=TRUE,"",VLOOKUP($J323,'1a_CarteraVigente'!$A$19:$B$5000,K$3,0))</f>
        <v/>
      </c>
      <c r="N323" s="33"/>
      <c r="S323" s="33"/>
    </row>
    <row r="324" spans="2:19" x14ac:dyDescent="0.45">
      <c r="B324" s="28">
        <f t="shared" si="38"/>
        <v>2029</v>
      </c>
      <c r="C324" s="28">
        <f t="shared" si="39"/>
        <v>7</v>
      </c>
      <c r="D324" s="28">
        <f t="shared" si="40"/>
        <v>107</v>
      </c>
      <c r="J324" s="31">
        <f t="shared" si="37"/>
        <v>47300</v>
      </c>
      <c r="K324" s="33" t="str">
        <f>IF(ISERROR(VLOOKUP($J324,'1a_CarteraVigente'!$A$19:$B$5000,K$3,0))=TRUE,"",VLOOKUP($J324,'1a_CarteraVigente'!$A$19:$B$5000,K$3,0))</f>
        <v/>
      </c>
      <c r="N324" s="33"/>
      <c r="S324" s="33"/>
    </row>
    <row r="325" spans="2:19" x14ac:dyDescent="0.45">
      <c r="B325" s="28">
        <f t="shared" si="38"/>
        <v>2029</v>
      </c>
      <c r="C325" s="28">
        <f t="shared" si="39"/>
        <v>8</v>
      </c>
      <c r="D325" s="28">
        <f t="shared" si="40"/>
        <v>107</v>
      </c>
      <c r="J325" s="31">
        <f t="shared" si="37"/>
        <v>47331</v>
      </c>
      <c r="K325" s="33" t="str">
        <f>IF(ISERROR(VLOOKUP($J325,'1a_CarteraVigente'!$A$19:$B$5000,K$3,0))=TRUE,"",VLOOKUP($J325,'1a_CarteraVigente'!$A$19:$B$5000,K$3,0))</f>
        <v/>
      </c>
      <c r="N325" s="33"/>
      <c r="S325" s="33"/>
    </row>
    <row r="326" spans="2:19" x14ac:dyDescent="0.45">
      <c r="B326" s="28">
        <f t="shared" si="38"/>
        <v>2029</v>
      </c>
      <c r="C326" s="28">
        <f t="shared" si="39"/>
        <v>9</v>
      </c>
      <c r="D326" s="28">
        <f t="shared" si="40"/>
        <v>107</v>
      </c>
      <c r="J326" s="31">
        <f t="shared" si="37"/>
        <v>47362</v>
      </c>
      <c r="K326" s="33" t="str">
        <f>IF(ISERROR(VLOOKUP($J326,'1a_CarteraVigente'!$A$19:$B$5000,K$3,0))=TRUE,"",VLOOKUP($J326,'1a_CarteraVigente'!$A$19:$B$5000,K$3,0))</f>
        <v/>
      </c>
      <c r="N326" s="33"/>
      <c r="S326" s="33"/>
    </row>
    <row r="327" spans="2:19" x14ac:dyDescent="0.45">
      <c r="B327" s="28">
        <f t="shared" si="38"/>
        <v>2029</v>
      </c>
      <c r="C327" s="28">
        <f t="shared" si="39"/>
        <v>10</v>
      </c>
      <c r="D327" s="28">
        <f t="shared" si="40"/>
        <v>108</v>
      </c>
      <c r="J327" s="31">
        <f t="shared" ref="J327:J390" si="41">VALUE(CONCATENATE(C327,"/1/",B327))</f>
        <v>47392</v>
      </c>
      <c r="K327" s="33" t="str">
        <f>IF(ISERROR(VLOOKUP($J327,'1a_CarteraVigente'!$A$19:$B$5000,K$3,0))=TRUE,"",VLOOKUP($J327,'1a_CarteraVigente'!$A$19:$B$5000,K$3,0))</f>
        <v/>
      </c>
      <c r="N327" s="33"/>
      <c r="S327" s="33"/>
    </row>
    <row r="328" spans="2:19" x14ac:dyDescent="0.45">
      <c r="B328" s="28">
        <f t="shared" ref="B328:B391" si="42">IF(C327=12,B327+1,B327)</f>
        <v>2029</v>
      </c>
      <c r="C328" s="28">
        <f t="shared" ref="C328:C391" si="43">IF(C327=12,1,C327+1)</f>
        <v>11</v>
      </c>
      <c r="D328" s="28">
        <f t="shared" si="40"/>
        <v>108</v>
      </c>
      <c r="J328" s="31">
        <f t="shared" si="41"/>
        <v>47423</v>
      </c>
      <c r="K328" s="33" t="str">
        <f>IF(ISERROR(VLOOKUP($J328,'1a_CarteraVigente'!$A$19:$B$5000,K$3,0))=TRUE,"",VLOOKUP($J328,'1a_CarteraVigente'!$A$19:$B$5000,K$3,0))</f>
        <v/>
      </c>
      <c r="N328" s="33"/>
      <c r="S328" s="33"/>
    </row>
    <row r="329" spans="2:19" x14ac:dyDescent="0.45">
      <c r="B329" s="28">
        <f t="shared" si="42"/>
        <v>2029</v>
      </c>
      <c r="C329" s="28">
        <f t="shared" si="43"/>
        <v>12</v>
      </c>
      <c r="D329" s="28">
        <f t="shared" si="40"/>
        <v>108</v>
      </c>
      <c r="J329" s="31">
        <f t="shared" si="41"/>
        <v>47453</v>
      </c>
      <c r="K329" s="33" t="str">
        <f>IF(ISERROR(VLOOKUP($J329,'1a_CarteraVigente'!$A$19:$B$5000,K$3,0))=TRUE,"",VLOOKUP($J329,'1a_CarteraVigente'!$A$19:$B$5000,K$3,0))</f>
        <v/>
      </c>
      <c r="N329" s="33"/>
      <c r="S329" s="33"/>
    </row>
    <row r="330" spans="2:19" x14ac:dyDescent="0.45">
      <c r="B330" s="28">
        <f t="shared" si="42"/>
        <v>2030</v>
      </c>
      <c r="C330" s="28">
        <f t="shared" si="43"/>
        <v>1</v>
      </c>
      <c r="D330" s="28">
        <f t="shared" ref="D330:D393" si="44">D327+1</f>
        <v>109</v>
      </c>
      <c r="J330" s="31">
        <f t="shared" si="41"/>
        <v>47484</v>
      </c>
      <c r="K330" s="33" t="str">
        <f>IF(ISERROR(VLOOKUP($J330,'1a_CarteraVigente'!$A$19:$B$5000,K$3,0))=TRUE,"",VLOOKUP($J330,'1a_CarteraVigente'!$A$19:$B$5000,K$3,0))</f>
        <v/>
      </c>
      <c r="N330" s="33"/>
      <c r="S330" s="33"/>
    </row>
    <row r="331" spans="2:19" x14ac:dyDescent="0.45">
      <c r="B331" s="28">
        <f t="shared" si="42"/>
        <v>2030</v>
      </c>
      <c r="C331" s="28">
        <f t="shared" si="43"/>
        <v>2</v>
      </c>
      <c r="D331" s="28">
        <f t="shared" si="44"/>
        <v>109</v>
      </c>
      <c r="J331" s="31">
        <f t="shared" si="41"/>
        <v>47515</v>
      </c>
      <c r="K331" s="33" t="str">
        <f>IF(ISERROR(VLOOKUP($J331,'1a_CarteraVigente'!$A$19:$B$5000,K$3,0))=TRUE,"",VLOOKUP($J331,'1a_CarteraVigente'!$A$19:$B$5000,K$3,0))</f>
        <v/>
      </c>
      <c r="N331" s="33"/>
      <c r="S331" s="33"/>
    </row>
    <row r="332" spans="2:19" x14ac:dyDescent="0.45">
      <c r="B332" s="28">
        <f t="shared" si="42"/>
        <v>2030</v>
      </c>
      <c r="C332" s="28">
        <f t="shared" si="43"/>
        <v>3</v>
      </c>
      <c r="D332" s="28">
        <f t="shared" si="44"/>
        <v>109</v>
      </c>
      <c r="J332" s="31">
        <f t="shared" si="41"/>
        <v>47543</v>
      </c>
      <c r="K332" s="33" t="str">
        <f>IF(ISERROR(VLOOKUP($J332,'1a_CarteraVigente'!$A$19:$B$5000,K$3,0))=TRUE,"",VLOOKUP($J332,'1a_CarteraVigente'!$A$19:$B$5000,K$3,0))</f>
        <v/>
      </c>
      <c r="N332" s="33"/>
      <c r="S332" s="33"/>
    </row>
    <row r="333" spans="2:19" x14ac:dyDescent="0.45">
      <c r="B333" s="28">
        <f t="shared" si="42"/>
        <v>2030</v>
      </c>
      <c r="C333" s="28">
        <f t="shared" si="43"/>
        <v>4</v>
      </c>
      <c r="D333" s="28">
        <f t="shared" si="44"/>
        <v>110</v>
      </c>
      <c r="J333" s="31">
        <f t="shared" si="41"/>
        <v>47574</v>
      </c>
      <c r="K333" s="33" t="str">
        <f>IF(ISERROR(VLOOKUP($J333,'1a_CarteraVigente'!$A$19:$B$5000,K$3,0))=TRUE,"",VLOOKUP($J333,'1a_CarteraVigente'!$A$19:$B$5000,K$3,0))</f>
        <v/>
      </c>
      <c r="N333" s="33"/>
      <c r="S333" s="33"/>
    </row>
    <row r="334" spans="2:19" x14ac:dyDescent="0.45">
      <c r="B334" s="28">
        <f t="shared" si="42"/>
        <v>2030</v>
      </c>
      <c r="C334" s="28">
        <f t="shared" si="43"/>
        <v>5</v>
      </c>
      <c r="D334" s="28">
        <f t="shared" si="44"/>
        <v>110</v>
      </c>
      <c r="J334" s="31">
        <f t="shared" si="41"/>
        <v>47604</v>
      </c>
      <c r="K334" s="33" t="str">
        <f>IF(ISERROR(VLOOKUP($J334,'1a_CarteraVigente'!$A$19:$B$5000,K$3,0))=TRUE,"",VLOOKUP($J334,'1a_CarteraVigente'!$A$19:$B$5000,K$3,0))</f>
        <v/>
      </c>
      <c r="N334" s="33"/>
      <c r="S334" s="33"/>
    </row>
    <row r="335" spans="2:19" x14ac:dyDescent="0.45">
      <c r="B335" s="28">
        <f t="shared" si="42"/>
        <v>2030</v>
      </c>
      <c r="C335" s="28">
        <f t="shared" si="43"/>
        <v>6</v>
      </c>
      <c r="D335" s="28">
        <f t="shared" si="44"/>
        <v>110</v>
      </c>
      <c r="J335" s="31">
        <f t="shared" si="41"/>
        <v>47635</v>
      </c>
      <c r="K335" s="33" t="str">
        <f>IF(ISERROR(VLOOKUP($J335,'1a_CarteraVigente'!$A$19:$B$5000,K$3,0))=TRUE,"",VLOOKUP($J335,'1a_CarteraVigente'!$A$19:$B$5000,K$3,0))</f>
        <v/>
      </c>
      <c r="N335" s="33"/>
      <c r="S335" s="33"/>
    </row>
    <row r="336" spans="2:19" x14ac:dyDescent="0.45">
      <c r="B336" s="28">
        <f t="shared" si="42"/>
        <v>2030</v>
      </c>
      <c r="C336" s="28">
        <f t="shared" si="43"/>
        <v>7</v>
      </c>
      <c r="D336" s="28">
        <f t="shared" si="44"/>
        <v>111</v>
      </c>
      <c r="J336" s="31">
        <f t="shared" si="41"/>
        <v>47665</v>
      </c>
      <c r="K336" s="33" t="str">
        <f>IF(ISERROR(VLOOKUP($J336,'1a_CarteraVigente'!$A$19:$B$5000,K$3,0))=TRUE,"",VLOOKUP($J336,'1a_CarteraVigente'!$A$19:$B$5000,K$3,0))</f>
        <v/>
      </c>
      <c r="N336" s="33"/>
      <c r="S336" s="33"/>
    </row>
    <row r="337" spans="2:19" x14ac:dyDescent="0.45">
      <c r="B337" s="28">
        <f t="shared" si="42"/>
        <v>2030</v>
      </c>
      <c r="C337" s="28">
        <f t="shared" si="43"/>
        <v>8</v>
      </c>
      <c r="D337" s="28">
        <f t="shared" si="44"/>
        <v>111</v>
      </c>
      <c r="J337" s="31">
        <f t="shared" si="41"/>
        <v>47696</v>
      </c>
      <c r="K337" s="33" t="str">
        <f>IF(ISERROR(VLOOKUP($J337,'1a_CarteraVigente'!$A$19:$B$5000,K$3,0))=TRUE,"",VLOOKUP($J337,'1a_CarteraVigente'!$A$19:$B$5000,K$3,0))</f>
        <v/>
      </c>
      <c r="N337" s="33"/>
      <c r="S337" s="33"/>
    </row>
    <row r="338" spans="2:19" x14ac:dyDescent="0.45">
      <c r="B338" s="28">
        <f t="shared" si="42"/>
        <v>2030</v>
      </c>
      <c r="C338" s="28">
        <f t="shared" si="43"/>
        <v>9</v>
      </c>
      <c r="D338" s="28">
        <f t="shared" si="44"/>
        <v>111</v>
      </c>
      <c r="J338" s="31">
        <f t="shared" si="41"/>
        <v>47727</v>
      </c>
      <c r="K338" s="33" t="str">
        <f>IF(ISERROR(VLOOKUP($J338,'1a_CarteraVigente'!$A$19:$B$5000,K$3,0))=TRUE,"",VLOOKUP($J338,'1a_CarteraVigente'!$A$19:$B$5000,K$3,0))</f>
        <v/>
      </c>
      <c r="N338" s="33"/>
      <c r="S338" s="33"/>
    </row>
    <row r="339" spans="2:19" x14ac:dyDescent="0.45">
      <c r="B339" s="28">
        <f t="shared" si="42"/>
        <v>2030</v>
      </c>
      <c r="C339" s="28">
        <f t="shared" si="43"/>
        <v>10</v>
      </c>
      <c r="D339" s="28">
        <f t="shared" si="44"/>
        <v>112</v>
      </c>
      <c r="J339" s="31">
        <f t="shared" si="41"/>
        <v>47757</v>
      </c>
      <c r="K339" s="33" t="str">
        <f>IF(ISERROR(VLOOKUP($J339,'1a_CarteraVigente'!$A$19:$B$5000,K$3,0))=TRUE,"",VLOOKUP($J339,'1a_CarteraVigente'!$A$19:$B$5000,K$3,0))</f>
        <v/>
      </c>
      <c r="N339" s="33"/>
      <c r="S339" s="33"/>
    </row>
    <row r="340" spans="2:19" x14ac:dyDescent="0.45">
      <c r="B340" s="28">
        <f t="shared" si="42"/>
        <v>2030</v>
      </c>
      <c r="C340" s="28">
        <f t="shared" si="43"/>
        <v>11</v>
      </c>
      <c r="D340" s="28">
        <f t="shared" si="44"/>
        <v>112</v>
      </c>
      <c r="J340" s="31">
        <f t="shared" si="41"/>
        <v>47788</v>
      </c>
      <c r="K340" s="33" t="str">
        <f>IF(ISERROR(VLOOKUP($J340,'1a_CarteraVigente'!$A$19:$B$5000,K$3,0))=TRUE,"",VLOOKUP($J340,'1a_CarteraVigente'!$A$19:$B$5000,K$3,0))</f>
        <v/>
      </c>
      <c r="N340" s="33"/>
      <c r="S340" s="33"/>
    </row>
    <row r="341" spans="2:19" x14ac:dyDescent="0.45">
      <c r="B341" s="28">
        <f t="shared" si="42"/>
        <v>2030</v>
      </c>
      <c r="C341" s="28">
        <f t="shared" si="43"/>
        <v>12</v>
      </c>
      <c r="D341" s="28">
        <f t="shared" si="44"/>
        <v>112</v>
      </c>
      <c r="J341" s="31">
        <f t="shared" si="41"/>
        <v>47818</v>
      </c>
      <c r="K341" s="33" t="str">
        <f>IF(ISERROR(VLOOKUP($J341,'1a_CarteraVigente'!$A$19:$B$5000,K$3,0))=TRUE,"",VLOOKUP($J341,'1a_CarteraVigente'!$A$19:$B$5000,K$3,0))</f>
        <v/>
      </c>
      <c r="N341" s="33"/>
      <c r="S341" s="33"/>
    </row>
    <row r="342" spans="2:19" x14ac:dyDescent="0.45">
      <c r="B342" s="28">
        <f t="shared" si="42"/>
        <v>2031</v>
      </c>
      <c r="C342" s="28">
        <f t="shared" si="43"/>
        <v>1</v>
      </c>
      <c r="D342" s="28">
        <f t="shared" si="44"/>
        <v>113</v>
      </c>
      <c r="J342" s="31">
        <f t="shared" si="41"/>
        <v>47849</v>
      </c>
      <c r="K342" s="33" t="str">
        <f>IF(ISERROR(VLOOKUP($J342,'1a_CarteraVigente'!$A$19:$B$5000,K$3,0))=TRUE,"",VLOOKUP($J342,'1a_CarteraVigente'!$A$19:$B$5000,K$3,0))</f>
        <v/>
      </c>
      <c r="N342" s="33"/>
      <c r="S342" s="33"/>
    </row>
    <row r="343" spans="2:19" x14ac:dyDescent="0.45">
      <c r="B343" s="28">
        <f t="shared" si="42"/>
        <v>2031</v>
      </c>
      <c r="C343" s="28">
        <f t="shared" si="43"/>
        <v>2</v>
      </c>
      <c r="D343" s="28">
        <f t="shared" si="44"/>
        <v>113</v>
      </c>
      <c r="J343" s="31">
        <f t="shared" si="41"/>
        <v>47880</v>
      </c>
      <c r="K343" s="33" t="str">
        <f>IF(ISERROR(VLOOKUP($J343,'1a_CarteraVigente'!$A$19:$B$5000,K$3,0))=TRUE,"",VLOOKUP($J343,'1a_CarteraVigente'!$A$19:$B$5000,K$3,0))</f>
        <v/>
      </c>
      <c r="N343" s="33"/>
      <c r="S343" s="33"/>
    </row>
    <row r="344" spans="2:19" x14ac:dyDescent="0.45">
      <c r="B344" s="28">
        <f t="shared" si="42"/>
        <v>2031</v>
      </c>
      <c r="C344" s="28">
        <f t="shared" si="43"/>
        <v>3</v>
      </c>
      <c r="D344" s="28">
        <f t="shared" si="44"/>
        <v>113</v>
      </c>
      <c r="J344" s="31">
        <f t="shared" si="41"/>
        <v>47908</v>
      </c>
      <c r="K344" s="33" t="str">
        <f>IF(ISERROR(VLOOKUP($J344,'1a_CarteraVigente'!$A$19:$B$5000,K$3,0))=TRUE,"",VLOOKUP($J344,'1a_CarteraVigente'!$A$19:$B$5000,K$3,0))</f>
        <v/>
      </c>
      <c r="N344" s="33"/>
      <c r="S344" s="33"/>
    </row>
    <row r="345" spans="2:19" x14ac:dyDescent="0.45">
      <c r="B345" s="28">
        <f t="shared" si="42"/>
        <v>2031</v>
      </c>
      <c r="C345" s="28">
        <f t="shared" si="43"/>
        <v>4</v>
      </c>
      <c r="D345" s="28">
        <f t="shared" si="44"/>
        <v>114</v>
      </c>
      <c r="J345" s="31">
        <f t="shared" si="41"/>
        <v>47939</v>
      </c>
      <c r="K345" s="33" t="str">
        <f>IF(ISERROR(VLOOKUP($J345,'1a_CarteraVigente'!$A$19:$B$5000,K$3,0))=TRUE,"",VLOOKUP($J345,'1a_CarteraVigente'!$A$19:$B$5000,K$3,0))</f>
        <v/>
      </c>
      <c r="N345" s="33"/>
      <c r="S345" s="33"/>
    </row>
    <row r="346" spans="2:19" x14ac:dyDescent="0.45">
      <c r="B346" s="28">
        <f t="shared" si="42"/>
        <v>2031</v>
      </c>
      <c r="C346" s="28">
        <f t="shared" si="43"/>
        <v>5</v>
      </c>
      <c r="D346" s="28">
        <f t="shared" si="44"/>
        <v>114</v>
      </c>
      <c r="J346" s="31">
        <f t="shared" si="41"/>
        <v>47969</v>
      </c>
      <c r="K346" s="33" t="str">
        <f>IF(ISERROR(VLOOKUP($J346,'1a_CarteraVigente'!$A$19:$B$5000,K$3,0))=TRUE,"",VLOOKUP($J346,'1a_CarteraVigente'!$A$19:$B$5000,K$3,0))</f>
        <v/>
      </c>
      <c r="N346" s="33"/>
      <c r="S346" s="33"/>
    </row>
    <row r="347" spans="2:19" x14ac:dyDescent="0.45">
      <c r="B347" s="28">
        <f t="shared" si="42"/>
        <v>2031</v>
      </c>
      <c r="C347" s="28">
        <f t="shared" si="43"/>
        <v>6</v>
      </c>
      <c r="D347" s="28">
        <f t="shared" si="44"/>
        <v>114</v>
      </c>
      <c r="J347" s="31">
        <f t="shared" si="41"/>
        <v>48000</v>
      </c>
      <c r="K347" s="33" t="str">
        <f>IF(ISERROR(VLOOKUP($J347,'1a_CarteraVigente'!$A$19:$B$5000,K$3,0))=TRUE,"",VLOOKUP($J347,'1a_CarteraVigente'!$A$19:$B$5000,K$3,0))</f>
        <v/>
      </c>
      <c r="N347" s="33"/>
      <c r="S347" s="33"/>
    </row>
    <row r="348" spans="2:19" x14ac:dyDescent="0.45">
      <c r="B348" s="28">
        <f t="shared" si="42"/>
        <v>2031</v>
      </c>
      <c r="C348" s="28">
        <f t="shared" si="43"/>
        <v>7</v>
      </c>
      <c r="D348" s="28">
        <f t="shared" si="44"/>
        <v>115</v>
      </c>
      <c r="J348" s="31">
        <f t="shared" si="41"/>
        <v>48030</v>
      </c>
      <c r="K348" s="33" t="str">
        <f>IF(ISERROR(VLOOKUP($J348,'1a_CarteraVigente'!$A$19:$B$5000,K$3,0))=TRUE,"",VLOOKUP($J348,'1a_CarteraVigente'!$A$19:$B$5000,K$3,0))</f>
        <v/>
      </c>
      <c r="N348" s="33"/>
      <c r="S348" s="33"/>
    </row>
    <row r="349" spans="2:19" x14ac:dyDescent="0.45">
      <c r="B349" s="28">
        <f t="shared" si="42"/>
        <v>2031</v>
      </c>
      <c r="C349" s="28">
        <f t="shared" si="43"/>
        <v>8</v>
      </c>
      <c r="D349" s="28">
        <f t="shared" si="44"/>
        <v>115</v>
      </c>
      <c r="J349" s="31">
        <f t="shared" si="41"/>
        <v>48061</v>
      </c>
      <c r="K349" s="33" t="str">
        <f>IF(ISERROR(VLOOKUP($J349,'1a_CarteraVigente'!$A$19:$B$5000,K$3,0))=TRUE,"",VLOOKUP($J349,'1a_CarteraVigente'!$A$19:$B$5000,K$3,0))</f>
        <v/>
      </c>
      <c r="N349" s="33"/>
      <c r="S349" s="33"/>
    </row>
    <row r="350" spans="2:19" x14ac:dyDescent="0.45">
      <c r="B350" s="28">
        <f t="shared" si="42"/>
        <v>2031</v>
      </c>
      <c r="C350" s="28">
        <f t="shared" si="43"/>
        <v>9</v>
      </c>
      <c r="D350" s="28">
        <f t="shared" si="44"/>
        <v>115</v>
      </c>
      <c r="J350" s="31">
        <f t="shared" si="41"/>
        <v>48092</v>
      </c>
      <c r="K350" s="33" t="str">
        <f>IF(ISERROR(VLOOKUP($J350,'1a_CarteraVigente'!$A$19:$B$5000,K$3,0))=TRUE,"",VLOOKUP($J350,'1a_CarteraVigente'!$A$19:$B$5000,K$3,0))</f>
        <v/>
      </c>
      <c r="N350" s="33"/>
      <c r="S350" s="33"/>
    </row>
    <row r="351" spans="2:19" x14ac:dyDescent="0.45">
      <c r="B351" s="28">
        <f t="shared" si="42"/>
        <v>2031</v>
      </c>
      <c r="C351" s="28">
        <f t="shared" si="43"/>
        <v>10</v>
      </c>
      <c r="D351" s="28">
        <f t="shared" si="44"/>
        <v>116</v>
      </c>
      <c r="J351" s="31">
        <f t="shared" si="41"/>
        <v>48122</v>
      </c>
      <c r="K351" s="33" t="str">
        <f>IF(ISERROR(VLOOKUP($J351,'1a_CarteraVigente'!$A$19:$B$5000,K$3,0))=TRUE,"",VLOOKUP($J351,'1a_CarteraVigente'!$A$19:$B$5000,K$3,0))</f>
        <v/>
      </c>
      <c r="N351" s="33"/>
      <c r="S351" s="33"/>
    </row>
    <row r="352" spans="2:19" x14ac:dyDescent="0.45">
      <c r="B352" s="28">
        <f t="shared" si="42"/>
        <v>2031</v>
      </c>
      <c r="C352" s="28">
        <f t="shared" si="43"/>
        <v>11</v>
      </c>
      <c r="D352" s="28">
        <f t="shared" si="44"/>
        <v>116</v>
      </c>
      <c r="J352" s="31">
        <f t="shared" si="41"/>
        <v>48153</v>
      </c>
      <c r="K352" s="33" t="str">
        <f>IF(ISERROR(VLOOKUP($J352,'1a_CarteraVigente'!$A$19:$B$5000,K$3,0))=TRUE,"",VLOOKUP($J352,'1a_CarteraVigente'!$A$19:$B$5000,K$3,0))</f>
        <v/>
      </c>
      <c r="N352" s="33"/>
      <c r="S352" s="33"/>
    </row>
    <row r="353" spans="2:19" x14ac:dyDescent="0.45">
      <c r="B353" s="28">
        <f t="shared" si="42"/>
        <v>2031</v>
      </c>
      <c r="C353" s="28">
        <f t="shared" si="43"/>
        <v>12</v>
      </c>
      <c r="D353" s="28">
        <f t="shared" si="44"/>
        <v>116</v>
      </c>
      <c r="J353" s="31">
        <f t="shared" si="41"/>
        <v>48183</v>
      </c>
      <c r="K353" s="33" t="str">
        <f>IF(ISERROR(VLOOKUP($J353,'1a_CarteraVigente'!$A$19:$B$5000,K$3,0))=TRUE,"",VLOOKUP($J353,'1a_CarteraVigente'!$A$19:$B$5000,K$3,0))</f>
        <v/>
      </c>
      <c r="N353" s="33"/>
      <c r="S353" s="33"/>
    </row>
    <row r="354" spans="2:19" x14ac:dyDescent="0.45">
      <c r="B354" s="28">
        <f t="shared" si="42"/>
        <v>2032</v>
      </c>
      <c r="C354" s="28">
        <f t="shared" si="43"/>
        <v>1</v>
      </c>
      <c r="D354" s="28">
        <f t="shared" si="44"/>
        <v>117</v>
      </c>
      <c r="J354" s="31">
        <f t="shared" si="41"/>
        <v>48214</v>
      </c>
      <c r="K354" s="33" t="str">
        <f>IF(ISERROR(VLOOKUP($J354,'1a_CarteraVigente'!$A$19:$B$5000,K$3,0))=TRUE,"",VLOOKUP($J354,'1a_CarteraVigente'!$A$19:$B$5000,K$3,0))</f>
        <v/>
      </c>
      <c r="N354" s="33"/>
      <c r="S354" s="33"/>
    </row>
    <row r="355" spans="2:19" x14ac:dyDescent="0.45">
      <c r="B355" s="28">
        <f t="shared" si="42"/>
        <v>2032</v>
      </c>
      <c r="C355" s="28">
        <f t="shared" si="43"/>
        <v>2</v>
      </c>
      <c r="D355" s="28">
        <f t="shared" si="44"/>
        <v>117</v>
      </c>
      <c r="J355" s="31">
        <f t="shared" si="41"/>
        <v>48245</v>
      </c>
      <c r="K355" s="33" t="str">
        <f>IF(ISERROR(VLOOKUP($J355,'1a_CarteraVigente'!$A$19:$B$5000,K$3,0))=TRUE,"",VLOOKUP($J355,'1a_CarteraVigente'!$A$19:$B$5000,K$3,0))</f>
        <v/>
      </c>
      <c r="N355" s="33"/>
      <c r="S355" s="33"/>
    </row>
    <row r="356" spans="2:19" x14ac:dyDescent="0.45">
      <c r="B356" s="28">
        <f t="shared" si="42"/>
        <v>2032</v>
      </c>
      <c r="C356" s="28">
        <f t="shared" si="43"/>
        <v>3</v>
      </c>
      <c r="D356" s="28">
        <f t="shared" si="44"/>
        <v>117</v>
      </c>
      <c r="J356" s="31">
        <f t="shared" si="41"/>
        <v>48274</v>
      </c>
      <c r="K356" s="33" t="str">
        <f>IF(ISERROR(VLOOKUP($J356,'1a_CarteraVigente'!$A$19:$B$5000,K$3,0))=TRUE,"",VLOOKUP($J356,'1a_CarteraVigente'!$A$19:$B$5000,K$3,0))</f>
        <v/>
      </c>
      <c r="N356" s="33"/>
      <c r="S356" s="33"/>
    </row>
    <row r="357" spans="2:19" x14ac:dyDescent="0.45">
      <c r="B357" s="28">
        <f t="shared" si="42"/>
        <v>2032</v>
      </c>
      <c r="C357" s="28">
        <f t="shared" si="43"/>
        <v>4</v>
      </c>
      <c r="D357" s="28">
        <f t="shared" si="44"/>
        <v>118</v>
      </c>
      <c r="J357" s="31">
        <f t="shared" si="41"/>
        <v>48305</v>
      </c>
      <c r="K357" s="33" t="str">
        <f>IF(ISERROR(VLOOKUP($J357,'1a_CarteraVigente'!$A$19:$B$5000,K$3,0))=TRUE,"",VLOOKUP($J357,'1a_CarteraVigente'!$A$19:$B$5000,K$3,0))</f>
        <v/>
      </c>
      <c r="N357" s="33"/>
      <c r="S357" s="33"/>
    </row>
    <row r="358" spans="2:19" x14ac:dyDescent="0.45">
      <c r="B358" s="28">
        <f t="shared" si="42"/>
        <v>2032</v>
      </c>
      <c r="C358" s="28">
        <f t="shared" si="43"/>
        <v>5</v>
      </c>
      <c r="D358" s="28">
        <f t="shared" si="44"/>
        <v>118</v>
      </c>
      <c r="J358" s="31">
        <f t="shared" si="41"/>
        <v>48335</v>
      </c>
      <c r="K358" s="33" t="str">
        <f>IF(ISERROR(VLOOKUP($J358,'1a_CarteraVigente'!$A$19:$B$5000,K$3,0))=TRUE,"",VLOOKUP($J358,'1a_CarteraVigente'!$A$19:$B$5000,K$3,0))</f>
        <v/>
      </c>
      <c r="N358" s="33"/>
      <c r="S358" s="33"/>
    </row>
    <row r="359" spans="2:19" x14ac:dyDescent="0.45">
      <c r="B359" s="28">
        <f t="shared" si="42"/>
        <v>2032</v>
      </c>
      <c r="C359" s="28">
        <f t="shared" si="43"/>
        <v>6</v>
      </c>
      <c r="D359" s="28">
        <f t="shared" si="44"/>
        <v>118</v>
      </c>
      <c r="J359" s="31">
        <f t="shared" si="41"/>
        <v>48366</v>
      </c>
      <c r="K359" s="33" t="str">
        <f>IF(ISERROR(VLOOKUP($J359,'1a_CarteraVigente'!$A$19:$B$5000,K$3,0))=TRUE,"",VLOOKUP($J359,'1a_CarteraVigente'!$A$19:$B$5000,K$3,0))</f>
        <v/>
      </c>
      <c r="N359" s="33"/>
      <c r="S359" s="33"/>
    </row>
    <row r="360" spans="2:19" x14ac:dyDescent="0.45">
      <c r="B360" s="28">
        <f t="shared" si="42"/>
        <v>2032</v>
      </c>
      <c r="C360" s="28">
        <f t="shared" si="43"/>
        <v>7</v>
      </c>
      <c r="D360" s="28">
        <f t="shared" si="44"/>
        <v>119</v>
      </c>
      <c r="J360" s="31">
        <f t="shared" si="41"/>
        <v>48396</v>
      </c>
      <c r="K360" s="33" t="str">
        <f>IF(ISERROR(VLOOKUP($J360,'1a_CarteraVigente'!$A$19:$B$5000,K$3,0))=TRUE,"",VLOOKUP($J360,'1a_CarteraVigente'!$A$19:$B$5000,K$3,0))</f>
        <v/>
      </c>
      <c r="N360" s="33"/>
      <c r="S360" s="33"/>
    </row>
    <row r="361" spans="2:19" x14ac:dyDescent="0.45">
      <c r="B361" s="28">
        <f t="shared" si="42"/>
        <v>2032</v>
      </c>
      <c r="C361" s="28">
        <f t="shared" si="43"/>
        <v>8</v>
      </c>
      <c r="D361" s="28">
        <f t="shared" si="44"/>
        <v>119</v>
      </c>
      <c r="J361" s="31">
        <f t="shared" si="41"/>
        <v>48427</v>
      </c>
      <c r="K361" s="33" t="str">
        <f>IF(ISERROR(VLOOKUP($J361,'1a_CarteraVigente'!$A$19:$B$5000,K$3,0))=TRUE,"",VLOOKUP($J361,'1a_CarteraVigente'!$A$19:$B$5000,K$3,0))</f>
        <v/>
      </c>
      <c r="N361" s="33"/>
      <c r="S361" s="33"/>
    </row>
    <row r="362" spans="2:19" x14ac:dyDescent="0.45">
      <c r="B362" s="28">
        <f t="shared" si="42"/>
        <v>2032</v>
      </c>
      <c r="C362" s="28">
        <f t="shared" si="43"/>
        <v>9</v>
      </c>
      <c r="D362" s="28">
        <f t="shared" si="44"/>
        <v>119</v>
      </c>
      <c r="J362" s="31">
        <f t="shared" si="41"/>
        <v>48458</v>
      </c>
      <c r="K362" s="33" t="str">
        <f>IF(ISERROR(VLOOKUP($J362,'1a_CarteraVigente'!$A$19:$B$5000,K$3,0))=TRUE,"",VLOOKUP($J362,'1a_CarteraVigente'!$A$19:$B$5000,K$3,0))</f>
        <v/>
      </c>
      <c r="N362" s="33"/>
      <c r="S362" s="33"/>
    </row>
    <row r="363" spans="2:19" x14ac:dyDescent="0.45">
      <c r="B363" s="28">
        <f t="shared" si="42"/>
        <v>2032</v>
      </c>
      <c r="C363" s="28">
        <f t="shared" si="43"/>
        <v>10</v>
      </c>
      <c r="D363" s="28">
        <f t="shared" si="44"/>
        <v>120</v>
      </c>
      <c r="J363" s="31">
        <f t="shared" si="41"/>
        <v>48488</v>
      </c>
      <c r="K363" s="33" t="str">
        <f>IF(ISERROR(VLOOKUP($J363,'1a_CarteraVigente'!$A$19:$B$5000,K$3,0))=TRUE,"",VLOOKUP($J363,'1a_CarteraVigente'!$A$19:$B$5000,K$3,0))</f>
        <v/>
      </c>
      <c r="N363" s="33"/>
      <c r="S363" s="33"/>
    </row>
    <row r="364" spans="2:19" x14ac:dyDescent="0.45">
      <c r="B364" s="28">
        <f t="shared" si="42"/>
        <v>2032</v>
      </c>
      <c r="C364" s="28">
        <f t="shared" si="43"/>
        <v>11</v>
      </c>
      <c r="D364" s="28">
        <f t="shared" si="44"/>
        <v>120</v>
      </c>
      <c r="J364" s="31">
        <f t="shared" si="41"/>
        <v>48519</v>
      </c>
      <c r="K364" s="33" t="str">
        <f>IF(ISERROR(VLOOKUP($J364,'1a_CarteraVigente'!$A$19:$B$5000,K$3,0))=TRUE,"",VLOOKUP($J364,'1a_CarteraVigente'!$A$19:$B$5000,K$3,0))</f>
        <v/>
      </c>
      <c r="N364" s="33"/>
      <c r="S364" s="33"/>
    </row>
    <row r="365" spans="2:19" x14ac:dyDescent="0.45">
      <c r="B365" s="28">
        <f t="shared" si="42"/>
        <v>2032</v>
      </c>
      <c r="C365" s="28">
        <f t="shared" si="43"/>
        <v>12</v>
      </c>
      <c r="D365" s="28">
        <f t="shared" si="44"/>
        <v>120</v>
      </c>
      <c r="J365" s="31">
        <f t="shared" si="41"/>
        <v>48549</v>
      </c>
      <c r="K365" s="33" t="str">
        <f>IF(ISERROR(VLOOKUP($J365,'1a_CarteraVigente'!$A$19:$B$5000,K$3,0))=TRUE,"",VLOOKUP($J365,'1a_CarteraVigente'!$A$19:$B$5000,K$3,0))</f>
        <v/>
      </c>
      <c r="N365" s="33"/>
      <c r="S365" s="33"/>
    </row>
    <row r="366" spans="2:19" x14ac:dyDescent="0.45">
      <c r="B366" s="28">
        <f t="shared" si="42"/>
        <v>2033</v>
      </c>
      <c r="C366" s="28">
        <f t="shared" si="43"/>
        <v>1</v>
      </c>
      <c r="D366" s="28">
        <f t="shared" si="44"/>
        <v>121</v>
      </c>
      <c r="J366" s="31">
        <f t="shared" si="41"/>
        <v>48580</v>
      </c>
      <c r="K366" s="33" t="str">
        <f>IF(ISERROR(VLOOKUP($J366,'1a_CarteraVigente'!$A$19:$B$5000,K$3,0))=TRUE,"",VLOOKUP($J366,'1a_CarteraVigente'!$A$19:$B$5000,K$3,0))</f>
        <v/>
      </c>
      <c r="N366" s="33"/>
      <c r="S366" s="33"/>
    </row>
    <row r="367" spans="2:19" x14ac:dyDescent="0.45">
      <c r="B367" s="28">
        <f t="shared" si="42"/>
        <v>2033</v>
      </c>
      <c r="C367" s="28">
        <f t="shared" si="43"/>
        <v>2</v>
      </c>
      <c r="D367" s="28">
        <f t="shared" si="44"/>
        <v>121</v>
      </c>
      <c r="J367" s="31">
        <f t="shared" si="41"/>
        <v>48611</v>
      </c>
      <c r="K367" s="33" t="str">
        <f>IF(ISERROR(VLOOKUP($J367,'1a_CarteraVigente'!$A$19:$B$5000,K$3,0))=TRUE,"",VLOOKUP($J367,'1a_CarteraVigente'!$A$19:$B$5000,K$3,0))</f>
        <v/>
      </c>
      <c r="N367" s="33"/>
      <c r="S367" s="33"/>
    </row>
    <row r="368" spans="2:19" x14ac:dyDescent="0.45">
      <c r="B368" s="28">
        <f t="shared" si="42"/>
        <v>2033</v>
      </c>
      <c r="C368" s="28">
        <f t="shared" si="43"/>
        <v>3</v>
      </c>
      <c r="D368" s="28">
        <f t="shared" si="44"/>
        <v>121</v>
      </c>
      <c r="J368" s="31">
        <f t="shared" si="41"/>
        <v>48639</v>
      </c>
      <c r="K368" s="33" t="str">
        <f>IF(ISERROR(VLOOKUP($J368,'1a_CarteraVigente'!$A$19:$B$5000,K$3,0))=TRUE,"",VLOOKUP($J368,'1a_CarteraVigente'!$A$19:$B$5000,K$3,0))</f>
        <v/>
      </c>
      <c r="N368" s="33"/>
      <c r="S368" s="33"/>
    </row>
    <row r="369" spans="2:19" x14ac:dyDescent="0.45">
      <c r="B369" s="28">
        <f t="shared" si="42"/>
        <v>2033</v>
      </c>
      <c r="C369" s="28">
        <f t="shared" si="43"/>
        <v>4</v>
      </c>
      <c r="D369" s="28">
        <f t="shared" si="44"/>
        <v>122</v>
      </c>
      <c r="J369" s="31">
        <f t="shared" si="41"/>
        <v>48670</v>
      </c>
      <c r="K369" s="33" t="str">
        <f>IF(ISERROR(VLOOKUP($J369,'1a_CarteraVigente'!$A$19:$B$5000,K$3,0))=TRUE,"",VLOOKUP($J369,'1a_CarteraVigente'!$A$19:$B$5000,K$3,0))</f>
        <v/>
      </c>
      <c r="N369" s="33"/>
      <c r="S369" s="33"/>
    </row>
    <row r="370" spans="2:19" x14ac:dyDescent="0.45">
      <c r="B370" s="28">
        <f t="shared" si="42"/>
        <v>2033</v>
      </c>
      <c r="C370" s="28">
        <f t="shared" si="43"/>
        <v>5</v>
      </c>
      <c r="D370" s="28">
        <f t="shared" si="44"/>
        <v>122</v>
      </c>
      <c r="J370" s="31">
        <f t="shared" si="41"/>
        <v>48700</v>
      </c>
      <c r="K370" s="33" t="str">
        <f>IF(ISERROR(VLOOKUP($J370,'1a_CarteraVigente'!$A$19:$B$5000,K$3,0))=TRUE,"",VLOOKUP($J370,'1a_CarteraVigente'!$A$19:$B$5000,K$3,0))</f>
        <v/>
      </c>
      <c r="N370" s="33"/>
      <c r="S370" s="33"/>
    </row>
    <row r="371" spans="2:19" x14ac:dyDescent="0.45">
      <c r="B371" s="28">
        <f t="shared" si="42"/>
        <v>2033</v>
      </c>
      <c r="C371" s="28">
        <f t="shared" si="43"/>
        <v>6</v>
      </c>
      <c r="D371" s="28">
        <f t="shared" si="44"/>
        <v>122</v>
      </c>
      <c r="J371" s="31">
        <f t="shared" si="41"/>
        <v>48731</v>
      </c>
      <c r="K371" s="33" t="str">
        <f>IF(ISERROR(VLOOKUP($J371,'1a_CarteraVigente'!$A$19:$B$5000,K$3,0))=TRUE,"",VLOOKUP($J371,'1a_CarteraVigente'!$A$19:$B$5000,K$3,0))</f>
        <v/>
      </c>
      <c r="N371" s="33"/>
      <c r="S371" s="33"/>
    </row>
    <row r="372" spans="2:19" x14ac:dyDescent="0.45">
      <c r="B372" s="28">
        <f t="shared" si="42"/>
        <v>2033</v>
      </c>
      <c r="C372" s="28">
        <f t="shared" si="43"/>
        <v>7</v>
      </c>
      <c r="D372" s="28">
        <f t="shared" si="44"/>
        <v>123</v>
      </c>
      <c r="J372" s="31">
        <f t="shared" si="41"/>
        <v>48761</v>
      </c>
      <c r="K372" s="33" t="str">
        <f>IF(ISERROR(VLOOKUP($J372,'1a_CarteraVigente'!$A$19:$B$5000,K$3,0))=TRUE,"",VLOOKUP($J372,'1a_CarteraVigente'!$A$19:$B$5000,K$3,0))</f>
        <v/>
      </c>
      <c r="N372" s="33"/>
      <c r="S372" s="33"/>
    </row>
    <row r="373" spans="2:19" x14ac:dyDescent="0.45">
      <c r="B373" s="28">
        <f t="shared" si="42"/>
        <v>2033</v>
      </c>
      <c r="C373" s="28">
        <f t="shared" si="43"/>
        <v>8</v>
      </c>
      <c r="D373" s="28">
        <f t="shared" si="44"/>
        <v>123</v>
      </c>
      <c r="J373" s="31">
        <f t="shared" si="41"/>
        <v>48792</v>
      </c>
      <c r="K373" s="33" t="str">
        <f>IF(ISERROR(VLOOKUP($J373,'1a_CarteraVigente'!$A$19:$B$5000,K$3,0))=TRUE,"",VLOOKUP($J373,'1a_CarteraVigente'!$A$19:$B$5000,K$3,0))</f>
        <v/>
      </c>
      <c r="N373" s="33"/>
      <c r="S373" s="33"/>
    </row>
    <row r="374" spans="2:19" x14ac:dyDescent="0.45">
      <c r="B374" s="28">
        <f t="shared" si="42"/>
        <v>2033</v>
      </c>
      <c r="C374" s="28">
        <f t="shared" si="43"/>
        <v>9</v>
      </c>
      <c r="D374" s="28">
        <f t="shared" si="44"/>
        <v>123</v>
      </c>
      <c r="J374" s="31">
        <f t="shared" si="41"/>
        <v>48823</v>
      </c>
      <c r="K374" s="33" t="str">
        <f>IF(ISERROR(VLOOKUP($J374,'1a_CarteraVigente'!$A$19:$B$5000,K$3,0))=TRUE,"",VLOOKUP($J374,'1a_CarteraVigente'!$A$19:$B$5000,K$3,0))</f>
        <v/>
      </c>
      <c r="N374" s="33"/>
      <c r="S374" s="33"/>
    </row>
    <row r="375" spans="2:19" x14ac:dyDescent="0.45">
      <c r="B375" s="28">
        <f t="shared" si="42"/>
        <v>2033</v>
      </c>
      <c r="C375" s="28">
        <f t="shared" si="43"/>
        <v>10</v>
      </c>
      <c r="D375" s="28">
        <f t="shared" si="44"/>
        <v>124</v>
      </c>
      <c r="J375" s="31">
        <f t="shared" si="41"/>
        <v>48853</v>
      </c>
      <c r="K375" s="33" t="str">
        <f>IF(ISERROR(VLOOKUP($J375,'1a_CarteraVigente'!$A$19:$B$5000,K$3,0))=TRUE,"",VLOOKUP($J375,'1a_CarteraVigente'!$A$19:$B$5000,K$3,0))</f>
        <v/>
      </c>
      <c r="N375" s="33"/>
      <c r="S375" s="33"/>
    </row>
    <row r="376" spans="2:19" x14ac:dyDescent="0.45">
      <c r="B376" s="28">
        <f t="shared" si="42"/>
        <v>2033</v>
      </c>
      <c r="C376" s="28">
        <f t="shared" si="43"/>
        <v>11</v>
      </c>
      <c r="D376" s="28">
        <f t="shared" si="44"/>
        <v>124</v>
      </c>
      <c r="J376" s="31">
        <f t="shared" si="41"/>
        <v>48884</v>
      </c>
      <c r="K376" s="33" t="str">
        <f>IF(ISERROR(VLOOKUP($J376,'1a_CarteraVigente'!$A$19:$B$5000,K$3,0))=TRUE,"",VLOOKUP($J376,'1a_CarteraVigente'!$A$19:$B$5000,K$3,0))</f>
        <v/>
      </c>
      <c r="N376" s="33"/>
      <c r="S376" s="33"/>
    </row>
    <row r="377" spans="2:19" x14ac:dyDescent="0.45">
      <c r="B377" s="28">
        <f t="shared" si="42"/>
        <v>2033</v>
      </c>
      <c r="C377" s="28">
        <f t="shared" si="43"/>
        <v>12</v>
      </c>
      <c r="D377" s="28">
        <f t="shared" si="44"/>
        <v>124</v>
      </c>
      <c r="J377" s="31">
        <f t="shared" si="41"/>
        <v>48914</v>
      </c>
      <c r="K377" s="33" t="str">
        <f>IF(ISERROR(VLOOKUP($J377,'1a_CarteraVigente'!$A$19:$B$5000,K$3,0))=TRUE,"",VLOOKUP($J377,'1a_CarteraVigente'!$A$19:$B$5000,K$3,0))</f>
        <v/>
      </c>
      <c r="N377" s="33"/>
      <c r="S377" s="33"/>
    </row>
    <row r="378" spans="2:19" x14ac:dyDescent="0.45">
      <c r="B378" s="28">
        <f t="shared" si="42"/>
        <v>2034</v>
      </c>
      <c r="C378" s="28">
        <f t="shared" si="43"/>
        <v>1</v>
      </c>
      <c r="D378" s="28">
        <f t="shared" si="44"/>
        <v>125</v>
      </c>
      <c r="J378" s="31">
        <f t="shared" si="41"/>
        <v>48945</v>
      </c>
      <c r="K378" s="33" t="str">
        <f>IF(ISERROR(VLOOKUP($J378,'1a_CarteraVigente'!$A$19:$B$5000,K$3,0))=TRUE,"",VLOOKUP($J378,'1a_CarteraVigente'!$A$19:$B$5000,K$3,0))</f>
        <v/>
      </c>
      <c r="N378" s="33"/>
      <c r="S378" s="33"/>
    </row>
    <row r="379" spans="2:19" x14ac:dyDescent="0.45">
      <c r="B379" s="28">
        <f t="shared" si="42"/>
        <v>2034</v>
      </c>
      <c r="C379" s="28">
        <f t="shared" si="43"/>
        <v>2</v>
      </c>
      <c r="D379" s="28">
        <f t="shared" si="44"/>
        <v>125</v>
      </c>
      <c r="J379" s="31">
        <f t="shared" si="41"/>
        <v>48976</v>
      </c>
      <c r="K379" s="33" t="str">
        <f>IF(ISERROR(VLOOKUP($J379,'1a_CarteraVigente'!$A$19:$B$5000,K$3,0))=TRUE,"",VLOOKUP($J379,'1a_CarteraVigente'!$A$19:$B$5000,K$3,0))</f>
        <v/>
      </c>
      <c r="N379" s="33"/>
      <c r="S379" s="33"/>
    </row>
    <row r="380" spans="2:19" x14ac:dyDescent="0.45">
      <c r="B380" s="28">
        <f t="shared" si="42"/>
        <v>2034</v>
      </c>
      <c r="C380" s="28">
        <f t="shared" si="43"/>
        <v>3</v>
      </c>
      <c r="D380" s="28">
        <f t="shared" si="44"/>
        <v>125</v>
      </c>
      <c r="J380" s="31">
        <f t="shared" si="41"/>
        <v>49004</v>
      </c>
      <c r="K380" s="33" t="str">
        <f>IF(ISERROR(VLOOKUP($J380,'1a_CarteraVigente'!$A$19:$B$5000,K$3,0))=TRUE,"",VLOOKUP($J380,'1a_CarteraVigente'!$A$19:$B$5000,K$3,0))</f>
        <v/>
      </c>
      <c r="N380" s="33"/>
      <c r="S380" s="33"/>
    </row>
    <row r="381" spans="2:19" x14ac:dyDescent="0.45">
      <c r="B381" s="28">
        <f t="shared" si="42"/>
        <v>2034</v>
      </c>
      <c r="C381" s="28">
        <f t="shared" si="43"/>
        <v>4</v>
      </c>
      <c r="D381" s="28">
        <f t="shared" si="44"/>
        <v>126</v>
      </c>
      <c r="J381" s="31">
        <f t="shared" si="41"/>
        <v>49035</v>
      </c>
      <c r="K381" s="33" t="str">
        <f>IF(ISERROR(VLOOKUP($J381,'1a_CarteraVigente'!$A$19:$B$5000,K$3,0))=TRUE,"",VLOOKUP($J381,'1a_CarteraVigente'!$A$19:$B$5000,K$3,0))</f>
        <v/>
      </c>
      <c r="N381" s="33"/>
      <c r="S381" s="33"/>
    </row>
    <row r="382" spans="2:19" x14ac:dyDescent="0.45">
      <c r="B382" s="28">
        <f t="shared" si="42"/>
        <v>2034</v>
      </c>
      <c r="C382" s="28">
        <f t="shared" si="43"/>
        <v>5</v>
      </c>
      <c r="D382" s="28">
        <f t="shared" si="44"/>
        <v>126</v>
      </c>
      <c r="J382" s="31">
        <f t="shared" si="41"/>
        <v>49065</v>
      </c>
      <c r="K382" s="33" t="str">
        <f>IF(ISERROR(VLOOKUP($J382,'1a_CarteraVigente'!$A$19:$B$5000,K$3,0))=TRUE,"",VLOOKUP($J382,'1a_CarteraVigente'!$A$19:$B$5000,K$3,0))</f>
        <v/>
      </c>
      <c r="N382" s="33"/>
      <c r="S382" s="33"/>
    </row>
    <row r="383" spans="2:19" x14ac:dyDescent="0.45">
      <c r="B383" s="28">
        <f t="shared" si="42"/>
        <v>2034</v>
      </c>
      <c r="C383" s="28">
        <f t="shared" si="43"/>
        <v>6</v>
      </c>
      <c r="D383" s="28">
        <f t="shared" si="44"/>
        <v>126</v>
      </c>
      <c r="J383" s="31">
        <f t="shared" si="41"/>
        <v>49096</v>
      </c>
      <c r="K383" s="33" t="str">
        <f>IF(ISERROR(VLOOKUP($J383,'1a_CarteraVigente'!$A$19:$B$5000,K$3,0))=TRUE,"",VLOOKUP($J383,'1a_CarteraVigente'!$A$19:$B$5000,K$3,0))</f>
        <v/>
      </c>
      <c r="N383" s="33"/>
      <c r="S383" s="33"/>
    </row>
    <row r="384" spans="2:19" x14ac:dyDescent="0.45">
      <c r="B384" s="28">
        <f t="shared" si="42"/>
        <v>2034</v>
      </c>
      <c r="C384" s="28">
        <f t="shared" si="43"/>
        <v>7</v>
      </c>
      <c r="D384" s="28">
        <f t="shared" si="44"/>
        <v>127</v>
      </c>
      <c r="J384" s="31">
        <f t="shared" si="41"/>
        <v>49126</v>
      </c>
      <c r="K384" s="33" t="str">
        <f>IF(ISERROR(VLOOKUP($J384,'1a_CarteraVigente'!$A$19:$B$5000,K$3,0))=TRUE,"",VLOOKUP($J384,'1a_CarteraVigente'!$A$19:$B$5000,K$3,0))</f>
        <v/>
      </c>
      <c r="N384" s="33"/>
      <c r="S384" s="33"/>
    </row>
    <row r="385" spans="2:19" x14ac:dyDescent="0.45">
      <c r="B385" s="28">
        <f t="shared" si="42"/>
        <v>2034</v>
      </c>
      <c r="C385" s="28">
        <f t="shared" si="43"/>
        <v>8</v>
      </c>
      <c r="D385" s="28">
        <f t="shared" si="44"/>
        <v>127</v>
      </c>
      <c r="J385" s="31">
        <f t="shared" si="41"/>
        <v>49157</v>
      </c>
      <c r="K385" s="33" t="str">
        <f>IF(ISERROR(VLOOKUP($J385,'1a_CarteraVigente'!$A$19:$B$5000,K$3,0))=TRUE,"",VLOOKUP($J385,'1a_CarteraVigente'!$A$19:$B$5000,K$3,0))</f>
        <v/>
      </c>
      <c r="N385" s="33"/>
      <c r="S385" s="33"/>
    </row>
    <row r="386" spans="2:19" x14ac:dyDescent="0.45">
      <c r="B386" s="28">
        <f t="shared" si="42"/>
        <v>2034</v>
      </c>
      <c r="C386" s="28">
        <f t="shared" si="43"/>
        <v>9</v>
      </c>
      <c r="D386" s="28">
        <f t="shared" si="44"/>
        <v>127</v>
      </c>
      <c r="J386" s="31">
        <f t="shared" si="41"/>
        <v>49188</v>
      </c>
      <c r="K386" s="33" t="str">
        <f>IF(ISERROR(VLOOKUP($J386,'1a_CarteraVigente'!$A$19:$B$5000,K$3,0))=TRUE,"",VLOOKUP($J386,'1a_CarteraVigente'!$A$19:$B$5000,K$3,0))</f>
        <v/>
      </c>
      <c r="N386" s="33"/>
      <c r="S386" s="33"/>
    </row>
    <row r="387" spans="2:19" x14ac:dyDescent="0.45">
      <c r="B387" s="28">
        <f t="shared" si="42"/>
        <v>2034</v>
      </c>
      <c r="C387" s="28">
        <f t="shared" si="43"/>
        <v>10</v>
      </c>
      <c r="D387" s="28">
        <f t="shared" si="44"/>
        <v>128</v>
      </c>
      <c r="J387" s="31">
        <f t="shared" si="41"/>
        <v>49218</v>
      </c>
      <c r="K387" s="33" t="str">
        <f>IF(ISERROR(VLOOKUP($J387,'1a_CarteraVigente'!$A$19:$B$5000,K$3,0))=TRUE,"",VLOOKUP($J387,'1a_CarteraVigente'!$A$19:$B$5000,K$3,0))</f>
        <v/>
      </c>
      <c r="N387" s="33"/>
      <c r="S387" s="33"/>
    </row>
    <row r="388" spans="2:19" x14ac:dyDescent="0.45">
      <c r="B388" s="28">
        <f t="shared" si="42"/>
        <v>2034</v>
      </c>
      <c r="C388" s="28">
        <f t="shared" si="43"/>
        <v>11</v>
      </c>
      <c r="D388" s="28">
        <f t="shared" si="44"/>
        <v>128</v>
      </c>
      <c r="J388" s="31">
        <f t="shared" si="41"/>
        <v>49249</v>
      </c>
      <c r="K388" s="33" t="str">
        <f>IF(ISERROR(VLOOKUP($J388,'1a_CarteraVigente'!$A$19:$B$5000,K$3,0))=TRUE,"",VLOOKUP($J388,'1a_CarteraVigente'!$A$19:$B$5000,K$3,0))</f>
        <v/>
      </c>
      <c r="N388" s="33"/>
      <c r="S388" s="33"/>
    </row>
    <row r="389" spans="2:19" x14ac:dyDescent="0.45">
      <c r="B389" s="28">
        <f t="shared" si="42"/>
        <v>2034</v>
      </c>
      <c r="C389" s="28">
        <f t="shared" si="43"/>
        <v>12</v>
      </c>
      <c r="D389" s="28">
        <f t="shared" si="44"/>
        <v>128</v>
      </c>
      <c r="J389" s="31">
        <f t="shared" si="41"/>
        <v>49279</v>
      </c>
      <c r="K389" s="33" t="str">
        <f>IF(ISERROR(VLOOKUP($J389,'1a_CarteraVigente'!$A$19:$B$5000,K$3,0))=TRUE,"",VLOOKUP($J389,'1a_CarteraVigente'!$A$19:$B$5000,K$3,0))</f>
        <v/>
      </c>
      <c r="N389" s="33"/>
      <c r="S389" s="33"/>
    </row>
    <row r="390" spans="2:19" x14ac:dyDescent="0.45">
      <c r="B390" s="28">
        <f t="shared" si="42"/>
        <v>2035</v>
      </c>
      <c r="C390" s="28">
        <f t="shared" si="43"/>
        <v>1</v>
      </c>
      <c r="D390" s="28">
        <f t="shared" si="44"/>
        <v>129</v>
      </c>
      <c r="J390" s="31">
        <f t="shared" si="41"/>
        <v>49310</v>
      </c>
      <c r="K390" s="33" t="str">
        <f>IF(ISERROR(VLOOKUP($J390,'1a_CarteraVigente'!$A$19:$B$5000,K$3,0))=TRUE,"",VLOOKUP($J390,'1a_CarteraVigente'!$A$19:$B$5000,K$3,0))</f>
        <v/>
      </c>
      <c r="N390" s="33"/>
      <c r="S390" s="33"/>
    </row>
    <row r="391" spans="2:19" x14ac:dyDescent="0.45">
      <c r="B391" s="28">
        <f t="shared" si="42"/>
        <v>2035</v>
      </c>
      <c r="C391" s="28">
        <f t="shared" si="43"/>
        <v>2</v>
      </c>
      <c r="D391" s="28">
        <f t="shared" si="44"/>
        <v>129</v>
      </c>
      <c r="J391" s="31">
        <f t="shared" ref="J391:J454" si="45">VALUE(CONCATENATE(C391,"/1/",B391))</f>
        <v>49341</v>
      </c>
      <c r="K391" s="33" t="str">
        <f>IF(ISERROR(VLOOKUP($J391,'1a_CarteraVigente'!$A$19:$B$5000,K$3,0))=TRUE,"",VLOOKUP($J391,'1a_CarteraVigente'!$A$19:$B$5000,K$3,0))</f>
        <v/>
      </c>
      <c r="N391" s="33"/>
      <c r="S391" s="33"/>
    </row>
    <row r="392" spans="2:19" x14ac:dyDescent="0.45">
      <c r="B392" s="28">
        <f t="shared" ref="B392:B455" si="46">IF(C391=12,B391+1,B391)</f>
        <v>2035</v>
      </c>
      <c r="C392" s="28">
        <f t="shared" ref="C392:C455" si="47">IF(C391=12,1,C391+1)</f>
        <v>3</v>
      </c>
      <c r="D392" s="28">
        <f t="shared" si="44"/>
        <v>129</v>
      </c>
      <c r="J392" s="31">
        <f t="shared" si="45"/>
        <v>49369</v>
      </c>
      <c r="K392" s="33" t="str">
        <f>IF(ISERROR(VLOOKUP($J392,'1a_CarteraVigente'!$A$19:$B$5000,K$3,0))=TRUE,"",VLOOKUP($J392,'1a_CarteraVigente'!$A$19:$B$5000,K$3,0))</f>
        <v/>
      </c>
      <c r="N392" s="33"/>
      <c r="S392" s="33"/>
    </row>
    <row r="393" spans="2:19" x14ac:dyDescent="0.45">
      <c r="B393" s="28">
        <f t="shared" si="46"/>
        <v>2035</v>
      </c>
      <c r="C393" s="28">
        <f t="shared" si="47"/>
        <v>4</v>
      </c>
      <c r="D393" s="28">
        <f t="shared" si="44"/>
        <v>130</v>
      </c>
      <c r="J393" s="31">
        <f t="shared" si="45"/>
        <v>49400</v>
      </c>
      <c r="K393" s="33" t="str">
        <f>IF(ISERROR(VLOOKUP($J393,'1a_CarteraVigente'!$A$19:$B$5000,K$3,0))=TRUE,"",VLOOKUP($J393,'1a_CarteraVigente'!$A$19:$B$5000,K$3,0))</f>
        <v/>
      </c>
      <c r="N393" s="33"/>
      <c r="S393" s="33"/>
    </row>
    <row r="394" spans="2:19" x14ac:dyDescent="0.45">
      <c r="B394" s="28">
        <f t="shared" si="46"/>
        <v>2035</v>
      </c>
      <c r="C394" s="28">
        <f t="shared" si="47"/>
        <v>5</v>
      </c>
      <c r="D394" s="28">
        <f t="shared" ref="D394:D457" si="48">D391+1</f>
        <v>130</v>
      </c>
      <c r="J394" s="31">
        <f t="shared" si="45"/>
        <v>49430</v>
      </c>
      <c r="K394" s="33" t="str">
        <f>IF(ISERROR(VLOOKUP($J394,'1a_CarteraVigente'!$A$19:$B$5000,K$3,0))=TRUE,"",VLOOKUP($J394,'1a_CarteraVigente'!$A$19:$B$5000,K$3,0))</f>
        <v/>
      </c>
      <c r="N394" s="33"/>
      <c r="S394" s="33"/>
    </row>
    <row r="395" spans="2:19" x14ac:dyDescent="0.45">
      <c r="B395" s="28">
        <f t="shared" si="46"/>
        <v>2035</v>
      </c>
      <c r="C395" s="28">
        <f t="shared" si="47"/>
        <v>6</v>
      </c>
      <c r="D395" s="28">
        <f t="shared" si="48"/>
        <v>130</v>
      </c>
      <c r="J395" s="31">
        <f t="shared" si="45"/>
        <v>49461</v>
      </c>
      <c r="K395" s="33" t="str">
        <f>IF(ISERROR(VLOOKUP($J395,'1a_CarteraVigente'!$A$19:$B$5000,K$3,0))=TRUE,"",VLOOKUP($J395,'1a_CarteraVigente'!$A$19:$B$5000,K$3,0))</f>
        <v/>
      </c>
      <c r="N395" s="33"/>
      <c r="S395" s="33"/>
    </row>
    <row r="396" spans="2:19" x14ac:dyDescent="0.45">
      <c r="B396" s="28">
        <f t="shared" si="46"/>
        <v>2035</v>
      </c>
      <c r="C396" s="28">
        <f t="shared" si="47"/>
        <v>7</v>
      </c>
      <c r="D396" s="28">
        <f t="shared" si="48"/>
        <v>131</v>
      </c>
      <c r="J396" s="31">
        <f t="shared" si="45"/>
        <v>49491</v>
      </c>
      <c r="K396" s="33" t="str">
        <f>IF(ISERROR(VLOOKUP($J396,'1a_CarteraVigente'!$A$19:$B$5000,K$3,0))=TRUE,"",VLOOKUP($J396,'1a_CarteraVigente'!$A$19:$B$5000,K$3,0))</f>
        <v/>
      </c>
      <c r="N396" s="33"/>
      <c r="S396" s="33"/>
    </row>
    <row r="397" spans="2:19" x14ac:dyDescent="0.45">
      <c r="B397" s="28">
        <f t="shared" si="46"/>
        <v>2035</v>
      </c>
      <c r="C397" s="28">
        <f t="shared" si="47"/>
        <v>8</v>
      </c>
      <c r="D397" s="28">
        <f t="shared" si="48"/>
        <v>131</v>
      </c>
      <c r="J397" s="31">
        <f t="shared" si="45"/>
        <v>49522</v>
      </c>
      <c r="K397" s="33" t="str">
        <f>IF(ISERROR(VLOOKUP($J397,'1a_CarteraVigente'!$A$19:$B$5000,K$3,0))=TRUE,"",VLOOKUP($J397,'1a_CarteraVigente'!$A$19:$B$5000,K$3,0))</f>
        <v/>
      </c>
      <c r="N397" s="33"/>
      <c r="S397" s="33"/>
    </row>
    <row r="398" spans="2:19" x14ac:dyDescent="0.45">
      <c r="B398" s="28">
        <f t="shared" si="46"/>
        <v>2035</v>
      </c>
      <c r="C398" s="28">
        <f t="shared" si="47"/>
        <v>9</v>
      </c>
      <c r="D398" s="28">
        <f t="shared" si="48"/>
        <v>131</v>
      </c>
      <c r="J398" s="31">
        <f t="shared" si="45"/>
        <v>49553</v>
      </c>
      <c r="K398" s="33" t="str">
        <f>IF(ISERROR(VLOOKUP($J398,'1a_CarteraVigente'!$A$19:$B$5000,K$3,0))=TRUE,"",VLOOKUP($J398,'1a_CarteraVigente'!$A$19:$B$5000,K$3,0))</f>
        <v/>
      </c>
      <c r="N398" s="33"/>
      <c r="S398" s="33"/>
    </row>
    <row r="399" spans="2:19" x14ac:dyDescent="0.45">
      <c r="B399" s="28">
        <f t="shared" si="46"/>
        <v>2035</v>
      </c>
      <c r="C399" s="28">
        <f t="shared" si="47"/>
        <v>10</v>
      </c>
      <c r="D399" s="28">
        <f t="shared" si="48"/>
        <v>132</v>
      </c>
      <c r="J399" s="31">
        <f t="shared" si="45"/>
        <v>49583</v>
      </c>
      <c r="K399" s="33" t="str">
        <f>IF(ISERROR(VLOOKUP($J399,'1a_CarteraVigente'!$A$19:$B$5000,K$3,0))=TRUE,"",VLOOKUP($J399,'1a_CarteraVigente'!$A$19:$B$5000,K$3,0))</f>
        <v/>
      </c>
      <c r="N399" s="33"/>
      <c r="S399" s="33"/>
    </row>
    <row r="400" spans="2:19" x14ac:dyDescent="0.45">
      <c r="B400" s="28">
        <f t="shared" si="46"/>
        <v>2035</v>
      </c>
      <c r="C400" s="28">
        <f t="shared" si="47"/>
        <v>11</v>
      </c>
      <c r="D400" s="28">
        <f t="shared" si="48"/>
        <v>132</v>
      </c>
      <c r="J400" s="31">
        <f t="shared" si="45"/>
        <v>49614</v>
      </c>
      <c r="K400" s="33" t="str">
        <f>IF(ISERROR(VLOOKUP($J400,'1a_CarteraVigente'!$A$19:$B$5000,K$3,0))=TRUE,"",VLOOKUP($J400,'1a_CarteraVigente'!$A$19:$B$5000,K$3,0))</f>
        <v/>
      </c>
      <c r="N400" s="33"/>
      <c r="S400" s="33"/>
    </row>
    <row r="401" spans="2:19" x14ac:dyDescent="0.45">
      <c r="B401" s="28">
        <f t="shared" si="46"/>
        <v>2035</v>
      </c>
      <c r="C401" s="28">
        <f t="shared" si="47"/>
        <v>12</v>
      </c>
      <c r="D401" s="28">
        <f t="shared" si="48"/>
        <v>132</v>
      </c>
      <c r="J401" s="31">
        <f t="shared" si="45"/>
        <v>49644</v>
      </c>
      <c r="K401" s="33" t="str">
        <f>IF(ISERROR(VLOOKUP($J401,'1a_CarteraVigente'!$A$19:$B$5000,K$3,0))=TRUE,"",VLOOKUP($J401,'1a_CarteraVigente'!$A$19:$B$5000,K$3,0))</f>
        <v/>
      </c>
      <c r="N401" s="33"/>
      <c r="S401" s="33"/>
    </row>
    <row r="402" spans="2:19" x14ac:dyDescent="0.45">
      <c r="B402" s="28">
        <f t="shared" si="46"/>
        <v>2036</v>
      </c>
      <c r="C402" s="28">
        <f t="shared" si="47"/>
        <v>1</v>
      </c>
      <c r="D402" s="28">
        <f t="shared" si="48"/>
        <v>133</v>
      </c>
      <c r="J402" s="31">
        <f t="shared" si="45"/>
        <v>49675</v>
      </c>
      <c r="K402" s="33" t="str">
        <f>IF(ISERROR(VLOOKUP($J402,'1a_CarteraVigente'!$A$19:$B$5000,K$3,0))=TRUE,"",VLOOKUP($J402,'1a_CarteraVigente'!$A$19:$B$5000,K$3,0))</f>
        <v/>
      </c>
      <c r="N402" s="33"/>
      <c r="S402" s="33"/>
    </row>
    <row r="403" spans="2:19" x14ac:dyDescent="0.45">
      <c r="B403" s="28">
        <f t="shared" si="46"/>
        <v>2036</v>
      </c>
      <c r="C403" s="28">
        <f t="shared" si="47"/>
        <v>2</v>
      </c>
      <c r="D403" s="28">
        <f t="shared" si="48"/>
        <v>133</v>
      </c>
      <c r="J403" s="31">
        <f t="shared" si="45"/>
        <v>49706</v>
      </c>
      <c r="K403" s="33" t="str">
        <f>IF(ISERROR(VLOOKUP($J403,'1a_CarteraVigente'!$A$19:$B$5000,K$3,0))=TRUE,"",VLOOKUP($J403,'1a_CarteraVigente'!$A$19:$B$5000,K$3,0))</f>
        <v/>
      </c>
      <c r="N403" s="33"/>
      <c r="S403" s="33"/>
    </row>
    <row r="404" spans="2:19" x14ac:dyDescent="0.45">
      <c r="B404" s="28">
        <f t="shared" si="46"/>
        <v>2036</v>
      </c>
      <c r="C404" s="28">
        <f t="shared" si="47"/>
        <v>3</v>
      </c>
      <c r="D404" s="28">
        <f t="shared" si="48"/>
        <v>133</v>
      </c>
      <c r="J404" s="31">
        <f t="shared" si="45"/>
        <v>49735</v>
      </c>
      <c r="K404" s="33" t="str">
        <f>IF(ISERROR(VLOOKUP($J404,'1a_CarteraVigente'!$A$19:$B$5000,K$3,0))=TRUE,"",VLOOKUP($J404,'1a_CarteraVigente'!$A$19:$B$5000,K$3,0))</f>
        <v/>
      </c>
      <c r="N404" s="33"/>
      <c r="S404" s="33"/>
    </row>
    <row r="405" spans="2:19" x14ac:dyDescent="0.45">
      <c r="B405" s="28">
        <f t="shared" si="46"/>
        <v>2036</v>
      </c>
      <c r="C405" s="28">
        <f t="shared" si="47"/>
        <v>4</v>
      </c>
      <c r="D405" s="28">
        <f t="shared" si="48"/>
        <v>134</v>
      </c>
      <c r="J405" s="31">
        <f t="shared" si="45"/>
        <v>49766</v>
      </c>
      <c r="K405" s="33" t="str">
        <f>IF(ISERROR(VLOOKUP($J405,'1a_CarteraVigente'!$A$19:$B$5000,K$3,0))=TRUE,"",VLOOKUP($J405,'1a_CarteraVigente'!$A$19:$B$5000,K$3,0))</f>
        <v/>
      </c>
      <c r="N405" s="33"/>
      <c r="S405" s="33"/>
    </row>
    <row r="406" spans="2:19" x14ac:dyDescent="0.45">
      <c r="B406" s="28">
        <f t="shared" si="46"/>
        <v>2036</v>
      </c>
      <c r="C406" s="28">
        <f t="shared" si="47"/>
        <v>5</v>
      </c>
      <c r="D406" s="28">
        <f t="shared" si="48"/>
        <v>134</v>
      </c>
      <c r="J406" s="31">
        <f t="shared" si="45"/>
        <v>49796</v>
      </c>
      <c r="K406" s="33" t="str">
        <f>IF(ISERROR(VLOOKUP($J406,'1a_CarteraVigente'!$A$19:$B$5000,K$3,0))=TRUE,"",VLOOKUP($J406,'1a_CarteraVigente'!$A$19:$B$5000,K$3,0))</f>
        <v/>
      </c>
      <c r="N406" s="33"/>
      <c r="S406" s="33"/>
    </row>
    <row r="407" spans="2:19" x14ac:dyDescent="0.45">
      <c r="B407" s="28">
        <f t="shared" si="46"/>
        <v>2036</v>
      </c>
      <c r="C407" s="28">
        <f t="shared" si="47"/>
        <v>6</v>
      </c>
      <c r="D407" s="28">
        <f t="shared" si="48"/>
        <v>134</v>
      </c>
      <c r="J407" s="31">
        <f t="shared" si="45"/>
        <v>49827</v>
      </c>
      <c r="K407" s="33" t="str">
        <f>IF(ISERROR(VLOOKUP($J407,'1a_CarteraVigente'!$A$19:$B$5000,K$3,0))=TRUE,"",VLOOKUP($J407,'1a_CarteraVigente'!$A$19:$B$5000,K$3,0))</f>
        <v/>
      </c>
      <c r="N407" s="33"/>
      <c r="S407" s="33"/>
    </row>
    <row r="408" spans="2:19" x14ac:dyDescent="0.45">
      <c r="B408" s="28">
        <f t="shared" si="46"/>
        <v>2036</v>
      </c>
      <c r="C408" s="28">
        <f t="shared" si="47"/>
        <v>7</v>
      </c>
      <c r="D408" s="28">
        <f t="shared" si="48"/>
        <v>135</v>
      </c>
      <c r="J408" s="31">
        <f t="shared" si="45"/>
        <v>49857</v>
      </c>
      <c r="K408" s="33" t="str">
        <f>IF(ISERROR(VLOOKUP($J408,'1a_CarteraVigente'!$A$19:$B$5000,K$3,0))=TRUE,"",VLOOKUP($J408,'1a_CarteraVigente'!$A$19:$B$5000,K$3,0))</f>
        <v/>
      </c>
      <c r="N408" s="33"/>
      <c r="S408" s="33"/>
    </row>
    <row r="409" spans="2:19" x14ac:dyDescent="0.45">
      <c r="B409" s="28">
        <f t="shared" si="46"/>
        <v>2036</v>
      </c>
      <c r="C409" s="28">
        <f t="shared" si="47"/>
        <v>8</v>
      </c>
      <c r="D409" s="28">
        <f t="shared" si="48"/>
        <v>135</v>
      </c>
      <c r="J409" s="31">
        <f t="shared" si="45"/>
        <v>49888</v>
      </c>
      <c r="K409" s="33" t="str">
        <f>IF(ISERROR(VLOOKUP($J409,'1a_CarteraVigente'!$A$19:$B$5000,K$3,0))=TRUE,"",VLOOKUP($J409,'1a_CarteraVigente'!$A$19:$B$5000,K$3,0))</f>
        <v/>
      </c>
      <c r="N409" s="33"/>
      <c r="S409" s="33"/>
    </row>
    <row r="410" spans="2:19" x14ac:dyDescent="0.45">
      <c r="B410" s="28">
        <f t="shared" si="46"/>
        <v>2036</v>
      </c>
      <c r="C410" s="28">
        <f t="shared" si="47"/>
        <v>9</v>
      </c>
      <c r="D410" s="28">
        <f t="shared" si="48"/>
        <v>135</v>
      </c>
      <c r="J410" s="31">
        <f t="shared" si="45"/>
        <v>49919</v>
      </c>
      <c r="K410" s="33" t="str">
        <f>IF(ISERROR(VLOOKUP($J410,'1a_CarteraVigente'!$A$19:$B$5000,K$3,0))=TRUE,"",VLOOKUP($J410,'1a_CarteraVigente'!$A$19:$B$5000,K$3,0))</f>
        <v/>
      </c>
      <c r="N410" s="33"/>
      <c r="S410" s="33"/>
    </row>
    <row r="411" spans="2:19" x14ac:dyDescent="0.45">
      <c r="B411" s="28">
        <f t="shared" si="46"/>
        <v>2036</v>
      </c>
      <c r="C411" s="28">
        <f t="shared" si="47"/>
        <v>10</v>
      </c>
      <c r="D411" s="28">
        <f t="shared" si="48"/>
        <v>136</v>
      </c>
      <c r="J411" s="31">
        <f t="shared" si="45"/>
        <v>49949</v>
      </c>
      <c r="K411" s="33" t="str">
        <f>IF(ISERROR(VLOOKUP($J411,'1a_CarteraVigente'!$A$19:$B$5000,K$3,0))=TRUE,"",VLOOKUP($J411,'1a_CarteraVigente'!$A$19:$B$5000,K$3,0))</f>
        <v/>
      </c>
      <c r="N411" s="33"/>
      <c r="S411" s="33"/>
    </row>
    <row r="412" spans="2:19" x14ac:dyDescent="0.45">
      <c r="B412" s="28">
        <f t="shared" si="46"/>
        <v>2036</v>
      </c>
      <c r="C412" s="28">
        <f t="shared" si="47"/>
        <v>11</v>
      </c>
      <c r="D412" s="28">
        <f t="shared" si="48"/>
        <v>136</v>
      </c>
      <c r="J412" s="31">
        <f t="shared" si="45"/>
        <v>49980</v>
      </c>
      <c r="K412" s="33" t="str">
        <f>IF(ISERROR(VLOOKUP($J412,'1a_CarteraVigente'!$A$19:$B$5000,K$3,0))=TRUE,"",VLOOKUP($J412,'1a_CarteraVigente'!$A$19:$B$5000,K$3,0))</f>
        <v/>
      </c>
      <c r="N412" s="33"/>
      <c r="S412" s="33"/>
    </row>
    <row r="413" spans="2:19" x14ac:dyDescent="0.45">
      <c r="B413" s="28">
        <f t="shared" si="46"/>
        <v>2036</v>
      </c>
      <c r="C413" s="28">
        <f t="shared" si="47"/>
        <v>12</v>
      </c>
      <c r="D413" s="28">
        <f t="shared" si="48"/>
        <v>136</v>
      </c>
      <c r="J413" s="31">
        <f t="shared" si="45"/>
        <v>50010</v>
      </c>
      <c r="K413" s="33" t="str">
        <f>IF(ISERROR(VLOOKUP($J413,'1a_CarteraVigente'!$A$19:$B$5000,K$3,0))=TRUE,"",VLOOKUP($J413,'1a_CarteraVigente'!$A$19:$B$5000,K$3,0))</f>
        <v/>
      </c>
      <c r="N413" s="33"/>
      <c r="S413" s="33"/>
    </row>
    <row r="414" spans="2:19" x14ac:dyDescent="0.45">
      <c r="B414" s="28">
        <f t="shared" si="46"/>
        <v>2037</v>
      </c>
      <c r="C414" s="28">
        <f t="shared" si="47"/>
        <v>1</v>
      </c>
      <c r="D414" s="28">
        <f t="shared" si="48"/>
        <v>137</v>
      </c>
      <c r="J414" s="31">
        <f t="shared" si="45"/>
        <v>50041</v>
      </c>
      <c r="K414" s="33" t="str">
        <f>IF(ISERROR(VLOOKUP($J414,'1a_CarteraVigente'!$A$19:$B$5000,K$3,0))=TRUE,"",VLOOKUP($J414,'1a_CarteraVigente'!$A$19:$B$5000,K$3,0))</f>
        <v/>
      </c>
      <c r="N414" s="33"/>
      <c r="S414" s="33"/>
    </row>
    <row r="415" spans="2:19" x14ac:dyDescent="0.45">
      <c r="B415" s="28">
        <f t="shared" si="46"/>
        <v>2037</v>
      </c>
      <c r="C415" s="28">
        <f t="shared" si="47"/>
        <v>2</v>
      </c>
      <c r="D415" s="28">
        <f t="shared" si="48"/>
        <v>137</v>
      </c>
      <c r="J415" s="31">
        <f t="shared" si="45"/>
        <v>50072</v>
      </c>
      <c r="K415" s="33" t="str">
        <f>IF(ISERROR(VLOOKUP($J415,'1a_CarteraVigente'!$A$19:$B$5000,K$3,0))=TRUE,"",VLOOKUP($J415,'1a_CarteraVigente'!$A$19:$B$5000,K$3,0))</f>
        <v/>
      </c>
      <c r="N415" s="33"/>
      <c r="S415" s="33"/>
    </row>
    <row r="416" spans="2:19" x14ac:dyDescent="0.45">
      <c r="B416" s="28">
        <f t="shared" si="46"/>
        <v>2037</v>
      </c>
      <c r="C416" s="28">
        <f t="shared" si="47"/>
        <v>3</v>
      </c>
      <c r="D416" s="28">
        <f t="shared" si="48"/>
        <v>137</v>
      </c>
      <c r="J416" s="31">
        <f t="shared" si="45"/>
        <v>50100</v>
      </c>
      <c r="K416" s="33" t="str">
        <f>IF(ISERROR(VLOOKUP($J416,'1a_CarteraVigente'!$A$19:$B$5000,K$3,0))=TRUE,"",VLOOKUP($J416,'1a_CarteraVigente'!$A$19:$B$5000,K$3,0))</f>
        <v/>
      </c>
      <c r="N416" s="33"/>
      <c r="S416" s="33"/>
    </row>
    <row r="417" spans="2:19" x14ac:dyDescent="0.45">
      <c r="B417" s="28">
        <f t="shared" si="46"/>
        <v>2037</v>
      </c>
      <c r="C417" s="28">
        <f t="shared" si="47"/>
        <v>4</v>
      </c>
      <c r="D417" s="28">
        <f t="shared" si="48"/>
        <v>138</v>
      </c>
      <c r="J417" s="31">
        <f t="shared" si="45"/>
        <v>50131</v>
      </c>
      <c r="K417" s="33" t="str">
        <f>IF(ISERROR(VLOOKUP($J417,'1a_CarteraVigente'!$A$19:$B$5000,K$3,0))=TRUE,"",VLOOKUP($J417,'1a_CarteraVigente'!$A$19:$B$5000,K$3,0))</f>
        <v/>
      </c>
      <c r="N417" s="33"/>
      <c r="S417" s="33"/>
    </row>
    <row r="418" spans="2:19" x14ac:dyDescent="0.45">
      <c r="B418" s="28">
        <f t="shared" si="46"/>
        <v>2037</v>
      </c>
      <c r="C418" s="28">
        <f t="shared" si="47"/>
        <v>5</v>
      </c>
      <c r="D418" s="28">
        <f t="shared" si="48"/>
        <v>138</v>
      </c>
      <c r="J418" s="31">
        <f t="shared" si="45"/>
        <v>50161</v>
      </c>
      <c r="K418" s="33" t="str">
        <f>IF(ISERROR(VLOOKUP($J418,'1a_CarteraVigente'!$A$19:$B$5000,K$3,0))=TRUE,"",VLOOKUP($J418,'1a_CarteraVigente'!$A$19:$B$5000,K$3,0))</f>
        <v/>
      </c>
      <c r="N418" s="33"/>
      <c r="S418" s="33"/>
    </row>
    <row r="419" spans="2:19" x14ac:dyDescent="0.45">
      <c r="B419" s="28">
        <f t="shared" si="46"/>
        <v>2037</v>
      </c>
      <c r="C419" s="28">
        <f t="shared" si="47"/>
        <v>6</v>
      </c>
      <c r="D419" s="28">
        <f t="shared" si="48"/>
        <v>138</v>
      </c>
      <c r="J419" s="31">
        <f t="shared" si="45"/>
        <v>50192</v>
      </c>
      <c r="K419" s="33" t="str">
        <f>IF(ISERROR(VLOOKUP($J419,'1a_CarteraVigente'!$A$19:$B$5000,K$3,0))=TRUE,"",VLOOKUP($J419,'1a_CarteraVigente'!$A$19:$B$5000,K$3,0))</f>
        <v/>
      </c>
      <c r="N419" s="33"/>
      <c r="S419" s="33"/>
    </row>
    <row r="420" spans="2:19" x14ac:dyDescent="0.45">
      <c r="B420" s="28">
        <f t="shared" si="46"/>
        <v>2037</v>
      </c>
      <c r="C420" s="28">
        <f t="shared" si="47"/>
        <v>7</v>
      </c>
      <c r="D420" s="28">
        <f t="shared" si="48"/>
        <v>139</v>
      </c>
      <c r="J420" s="31">
        <f t="shared" si="45"/>
        <v>50222</v>
      </c>
      <c r="K420" s="33" t="str">
        <f>IF(ISERROR(VLOOKUP($J420,'1a_CarteraVigente'!$A$19:$B$5000,K$3,0))=TRUE,"",VLOOKUP($J420,'1a_CarteraVigente'!$A$19:$B$5000,K$3,0))</f>
        <v/>
      </c>
      <c r="N420" s="33"/>
      <c r="S420" s="33"/>
    </row>
    <row r="421" spans="2:19" x14ac:dyDescent="0.45">
      <c r="B421" s="28">
        <f t="shared" si="46"/>
        <v>2037</v>
      </c>
      <c r="C421" s="28">
        <f t="shared" si="47"/>
        <v>8</v>
      </c>
      <c r="D421" s="28">
        <f t="shared" si="48"/>
        <v>139</v>
      </c>
      <c r="J421" s="31">
        <f t="shared" si="45"/>
        <v>50253</v>
      </c>
      <c r="K421" s="33" t="str">
        <f>IF(ISERROR(VLOOKUP($J421,'1a_CarteraVigente'!$A$19:$B$5000,K$3,0))=TRUE,"",VLOOKUP($J421,'1a_CarteraVigente'!$A$19:$B$5000,K$3,0))</f>
        <v/>
      </c>
      <c r="N421" s="33"/>
      <c r="S421" s="33"/>
    </row>
    <row r="422" spans="2:19" x14ac:dyDescent="0.45">
      <c r="B422" s="28">
        <f t="shared" si="46"/>
        <v>2037</v>
      </c>
      <c r="C422" s="28">
        <f t="shared" si="47"/>
        <v>9</v>
      </c>
      <c r="D422" s="28">
        <f t="shared" si="48"/>
        <v>139</v>
      </c>
      <c r="J422" s="31">
        <f t="shared" si="45"/>
        <v>50284</v>
      </c>
      <c r="K422" s="33" t="str">
        <f>IF(ISERROR(VLOOKUP($J422,'1a_CarteraVigente'!$A$19:$B$5000,K$3,0))=TRUE,"",VLOOKUP($J422,'1a_CarteraVigente'!$A$19:$B$5000,K$3,0))</f>
        <v/>
      </c>
      <c r="N422" s="33"/>
      <c r="S422" s="33"/>
    </row>
    <row r="423" spans="2:19" x14ac:dyDescent="0.45">
      <c r="B423" s="28">
        <f t="shared" si="46"/>
        <v>2037</v>
      </c>
      <c r="C423" s="28">
        <f t="shared" si="47"/>
        <v>10</v>
      </c>
      <c r="D423" s="28">
        <f t="shared" si="48"/>
        <v>140</v>
      </c>
      <c r="J423" s="31">
        <f t="shared" si="45"/>
        <v>50314</v>
      </c>
      <c r="K423" s="33" t="str">
        <f>IF(ISERROR(VLOOKUP($J423,'1a_CarteraVigente'!$A$19:$B$5000,K$3,0))=TRUE,"",VLOOKUP($J423,'1a_CarteraVigente'!$A$19:$B$5000,K$3,0))</f>
        <v/>
      </c>
      <c r="N423" s="33"/>
      <c r="S423" s="33"/>
    </row>
    <row r="424" spans="2:19" x14ac:dyDescent="0.45">
      <c r="B424" s="28">
        <f t="shared" si="46"/>
        <v>2037</v>
      </c>
      <c r="C424" s="28">
        <f t="shared" si="47"/>
        <v>11</v>
      </c>
      <c r="D424" s="28">
        <f t="shared" si="48"/>
        <v>140</v>
      </c>
      <c r="J424" s="31">
        <f t="shared" si="45"/>
        <v>50345</v>
      </c>
      <c r="K424" s="33" t="str">
        <f>IF(ISERROR(VLOOKUP($J424,'1a_CarteraVigente'!$A$19:$B$5000,K$3,0))=TRUE,"",VLOOKUP($J424,'1a_CarteraVigente'!$A$19:$B$5000,K$3,0))</f>
        <v/>
      </c>
      <c r="N424" s="33"/>
      <c r="S424" s="33"/>
    </row>
    <row r="425" spans="2:19" x14ac:dyDescent="0.45">
      <c r="B425" s="28">
        <f t="shared" si="46"/>
        <v>2037</v>
      </c>
      <c r="C425" s="28">
        <f t="shared" si="47"/>
        <v>12</v>
      </c>
      <c r="D425" s="28">
        <f t="shared" si="48"/>
        <v>140</v>
      </c>
      <c r="J425" s="31">
        <f t="shared" si="45"/>
        <v>50375</v>
      </c>
      <c r="K425" s="33" t="str">
        <f>IF(ISERROR(VLOOKUP($J425,'1a_CarteraVigente'!$A$19:$B$5000,K$3,0))=TRUE,"",VLOOKUP($J425,'1a_CarteraVigente'!$A$19:$B$5000,K$3,0))</f>
        <v/>
      </c>
      <c r="N425" s="33"/>
      <c r="S425" s="33"/>
    </row>
    <row r="426" spans="2:19" x14ac:dyDescent="0.45">
      <c r="B426" s="28">
        <f t="shared" si="46"/>
        <v>2038</v>
      </c>
      <c r="C426" s="28">
        <f t="shared" si="47"/>
        <v>1</v>
      </c>
      <c r="D426" s="28">
        <f t="shared" si="48"/>
        <v>141</v>
      </c>
      <c r="J426" s="31">
        <f t="shared" si="45"/>
        <v>50406</v>
      </c>
      <c r="K426" s="33" t="str">
        <f>IF(ISERROR(VLOOKUP($J426,'1a_CarteraVigente'!$A$19:$B$5000,K$3,0))=TRUE,"",VLOOKUP($J426,'1a_CarteraVigente'!$A$19:$B$5000,K$3,0))</f>
        <v/>
      </c>
      <c r="N426" s="33"/>
      <c r="S426" s="33"/>
    </row>
    <row r="427" spans="2:19" x14ac:dyDescent="0.45">
      <c r="B427" s="28">
        <f t="shared" si="46"/>
        <v>2038</v>
      </c>
      <c r="C427" s="28">
        <f t="shared" si="47"/>
        <v>2</v>
      </c>
      <c r="D427" s="28">
        <f t="shared" si="48"/>
        <v>141</v>
      </c>
      <c r="J427" s="31">
        <f t="shared" si="45"/>
        <v>50437</v>
      </c>
      <c r="K427" s="33" t="str">
        <f>IF(ISERROR(VLOOKUP($J427,'1a_CarteraVigente'!$A$19:$B$5000,K$3,0))=TRUE,"",VLOOKUP($J427,'1a_CarteraVigente'!$A$19:$B$5000,K$3,0))</f>
        <v/>
      </c>
      <c r="N427" s="33"/>
      <c r="S427" s="33"/>
    </row>
    <row r="428" spans="2:19" x14ac:dyDescent="0.45">
      <c r="B428" s="28">
        <f t="shared" si="46"/>
        <v>2038</v>
      </c>
      <c r="C428" s="28">
        <f t="shared" si="47"/>
        <v>3</v>
      </c>
      <c r="D428" s="28">
        <f t="shared" si="48"/>
        <v>141</v>
      </c>
      <c r="J428" s="31">
        <f t="shared" si="45"/>
        <v>50465</v>
      </c>
      <c r="K428" s="33" t="str">
        <f>IF(ISERROR(VLOOKUP($J428,'1a_CarteraVigente'!$A$19:$B$5000,K$3,0))=TRUE,"",VLOOKUP($J428,'1a_CarteraVigente'!$A$19:$B$5000,K$3,0))</f>
        <v/>
      </c>
      <c r="N428" s="33"/>
      <c r="S428" s="33"/>
    </row>
    <row r="429" spans="2:19" x14ac:dyDescent="0.45">
      <c r="B429" s="28">
        <f t="shared" si="46"/>
        <v>2038</v>
      </c>
      <c r="C429" s="28">
        <f t="shared" si="47"/>
        <v>4</v>
      </c>
      <c r="D429" s="28">
        <f t="shared" si="48"/>
        <v>142</v>
      </c>
      <c r="J429" s="31">
        <f t="shared" si="45"/>
        <v>50496</v>
      </c>
      <c r="K429" s="33" t="str">
        <f>IF(ISERROR(VLOOKUP($J429,'1a_CarteraVigente'!$A$19:$B$5000,K$3,0))=TRUE,"",VLOOKUP($J429,'1a_CarteraVigente'!$A$19:$B$5000,K$3,0))</f>
        <v/>
      </c>
      <c r="N429" s="33"/>
      <c r="S429" s="33"/>
    </row>
    <row r="430" spans="2:19" x14ac:dyDescent="0.45">
      <c r="B430" s="28">
        <f t="shared" si="46"/>
        <v>2038</v>
      </c>
      <c r="C430" s="28">
        <f t="shared" si="47"/>
        <v>5</v>
      </c>
      <c r="D430" s="28">
        <f t="shared" si="48"/>
        <v>142</v>
      </c>
      <c r="J430" s="31">
        <f t="shared" si="45"/>
        <v>50526</v>
      </c>
      <c r="K430" s="33" t="str">
        <f>IF(ISERROR(VLOOKUP($J430,'1a_CarteraVigente'!$A$19:$B$5000,K$3,0))=TRUE,"",VLOOKUP($J430,'1a_CarteraVigente'!$A$19:$B$5000,K$3,0))</f>
        <v/>
      </c>
      <c r="N430" s="33"/>
      <c r="S430" s="33"/>
    </row>
    <row r="431" spans="2:19" x14ac:dyDescent="0.45">
      <c r="B431" s="28">
        <f t="shared" si="46"/>
        <v>2038</v>
      </c>
      <c r="C431" s="28">
        <f t="shared" si="47"/>
        <v>6</v>
      </c>
      <c r="D431" s="28">
        <f t="shared" si="48"/>
        <v>142</v>
      </c>
      <c r="J431" s="31">
        <f t="shared" si="45"/>
        <v>50557</v>
      </c>
      <c r="K431" s="33" t="str">
        <f>IF(ISERROR(VLOOKUP($J431,'1a_CarteraVigente'!$A$19:$B$5000,K$3,0))=TRUE,"",VLOOKUP($J431,'1a_CarteraVigente'!$A$19:$B$5000,K$3,0))</f>
        <v/>
      </c>
      <c r="N431" s="33"/>
      <c r="S431" s="33"/>
    </row>
    <row r="432" spans="2:19" x14ac:dyDescent="0.45">
      <c r="B432" s="28">
        <f t="shared" si="46"/>
        <v>2038</v>
      </c>
      <c r="C432" s="28">
        <f t="shared" si="47"/>
        <v>7</v>
      </c>
      <c r="D432" s="28">
        <f t="shared" si="48"/>
        <v>143</v>
      </c>
      <c r="J432" s="31">
        <f t="shared" si="45"/>
        <v>50587</v>
      </c>
      <c r="K432" s="33" t="str">
        <f>IF(ISERROR(VLOOKUP($J432,'1a_CarteraVigente'!$A$19:$B$5000,K$3,0))=TRUE,"",VLOOKUP($J432,'1a_CarteraVigente'!$A$19:$B$5000,K$3,0))</f>
        <v/>
      </c>
      <c r="N432" s="33"/>
      <c r="S432" s="33"/>
    </row>
    <row r="433" spans="2:19" x14ac:dyDescent="0.45">
      <c r="B433" s="28">
        <f t="shared" si="46"/>
        <v>2038</v>
      </c>
      <c r="C433" s="28">
        <f t="shared" si="47"/>
        <v>8</v>
      </c>
      <c r="D433" s="28">
        <f t="shared" si="48"/>
        <v>143</v>
      </c>
      <c r="J433" s="31">
        <f t="shared" si="45"/>
        <v>50618</v>
      </c>
      <c r="K433" s="33" t="str">
        <f>IF(ISERROR(VLOOKUP($J433,'1a_CarteraVigente'!$A$19:$B$5000,K$3,0))=TRUE,"",VLOOKUP($J433,'1a_CarteraVigente'!$A$19:$B$5000,K$3,0))</f>
        <v/>
      </c>
      <c r="N433" s="33"/>
      <c r="S433" s="33"/>
    </row>
    <row r="434" spans="2:19" x14ac:dyDescent="0.45">
      <c r="B434" s="28">
        <f t="shared" si="46"/>
        <v>2038</v>
      </c>
      <c r="C434" s="28">
        <f t="shared" si="47"/>
        <v>9</v>
      </c>
      <c r="D434" s="28">
        <f t="shared" si="48"/>
        <v>143</v>
      </c>
      <c r="J434" s="31">
        <f t="shared" si="45"/>
        <v>50649</v>
      </c>
      <c r="K434" s="33" t="str">
        <f>IF(ISERROR(VLOOKUP($J434,'1a_CarteraVigente'!$A$19:$B$5000,K$3,0))=TRUE,"",VLOOKUP($J434,'1a_CarteraVigente'!$A$19:$B$5000,K$3,0))</f>
        <v/>
      </c>
      <c r="N434" s="33"/>
      <c r="S434" s="33"/>
    </row>
    <row r="435" spans="2:19" x14ac:dyDescent="0.45">
      <c r="B435" s="28">
        <f t="shared" si="46"/>
        <v>2038</v>
      </c>
      <c r="C435" s="28">
        <f t="shared" si="47"/>
        <v>10</v>
      </c>
      <c r="D435" s="28">
        <f t="shared" si="48"/>
        <v>144</v>
      </c>
      <c r="J435" s="31">
        <f t="shared" si="45"/>
        <v>50679</v>
      </c>
      <c r="K435" s="33" t="str">
        <f>IF(ISERROR(VLOOKUP($J435,'1a_CarteraVigente'!$A$19:$B$5000,K$3,0))=TRUE,"",VLOOKUP($J435,'1a_CarteraVigente'!$A$19:$B$5000,K$3,0))</f>
        <v/>
      </c>
      <c r="N435" s="33"/>
      <c r="S435" s="33"/>
    </row>
    <row r="436" spans="2:19" x14ac:dyDescent="0.45">
      <c r="B436" s="28">
        <f t="shared" si="46"/>
        <v>2038</v>
      </c>
      <c r="C436" s="28">
        <f t="shared" si="47"/>
        <v>11</v>
      </c>
      <c r="D436" s="28">
        <f t="shared" si="48"/>
        <v>144</v>
      </c>
      <c r="J436" s="31">
        <f t="shared" si="45"/>
        <v>50710</v>
      </c>
      <c r="K436" s="33" t="str">
        <f>IF(ISERROR(VLOOKUP($J436,'1a_CarteraVigente'!$A$19:$B$5000,K$3,0))=TRUE,"",VLOOKUP($J436,'1a_CarteraVigente'!$A$19:$B$5000,K$3,0))</f>
        <v/>
      </c>
      <c r="N436" s="33"/>
      <c r="S436" s="33"/>
    </row>
    <row r="437" spans="2:19" x14ac:dyDescent="0.45">
      <c r="B437" s="28">
        <f t="shared" si="46"/>
        <v>2038</v>
      </c>
      <c r="C437" s="28">
        <f t="shared" si="47"/>
        <v>12</v>
      </c>
      <c r="D437" s="28">
        <f t="shared" si="48"/>
        <v>144</v>
      </c>
      <c r="J437" s="31">
        <f t="shared" si="45"/>
        <v>50740</v>
      </c>
      <c r="K437" s="33" t="str">
        <f>IF(ISERROR(VLOOKUP($J437,'1a_CarteraVigente'!$A$19:$B$5000,K$3,0))=TRUE,"",VLOOKUP($J437,'1a_CarteraVigente'!$A$19:$B$5000,K$3,0))</f>
        <v/>
      </c>
      <c r="N437" s="33"/>
      <c r="S437" s="33"/>
    </row>
    <row r="438" spans="2:19" x14ac:dyDescent="0.45">
      <c r="B438" s="28">
        <f t="shared" si="46"/>
        <v>2039</v>
      </c>
      <c r="C438" s="28">
        <f t="shared" si="47"/>
        <v>1</v>
      </c>
      <c r="D438" s="28">
        <f t="shared" si="48"/>
        <v>145</v>
      </c>
      <c r="J438" s="31">
        <f t="shared" si="45"/>
        <v>50771</v>
      </c>
      <c r="K438" s="33" t="str">
        <f>IF(ISERROR(VLOOKUP($J438,'1a_CarteraVigente'!$A$19:$B$5000,K$3,0))=TRUE,"",VLOOKUP($J438,'1a_CarteraVigente'!$A$19:$B$5000,K$3,0))</f>
        <v/>
      </c>
      <c r="N438" s="33"/>
      <c r="S438" s="33"/>
    </row>
    <row r="439" spans="2:19" x14ac:dyDescent="0.45">
      <c r="B439" s="28">
        <f t="shared" si="46"/>
        <v>2039</v>
      </c>
      <c r="C439" s="28">
        <f t="shared" si="47"/>
        <v>2</v>
      </c>
      <c r="D439" s="28">
        <f t="shared" si="48"/>
        <v>145</v>
      </c>
      <c r="J439" s="31">
        <f t="shared" si="45"/>
        <v>50802</v>
      </c>
      <c r="K439" s="33" t="str">
        <f>IF(ISERROR(VLOOKUP($J439,'1a_CarteraVigente'!$A$19:$B$5000,K$3,0))=TRUE,"",VLOOKUP($J439,'1a_CarteraVigente'!$A$19:$B$5000,K$3,0))</f>
        <v/>
      </c>
      <c r="N439" s="33"/>
      <c r="S439" s="33"/>
    </row>
    <row r="440" spans="2:19" x14ac:dyDescent="0.45">
      <c r="B440" s="28">
        <f t="shared" si="46"/>
        <v>2039</v>
      </c>
      <c r="C440" s="28">
        <f t="shared" si="47"/>
        <v>3</v>
      </c>
      <c r="D440" s="28">
        <f t="shared" si="48"/>
        <v>145</v>
      </c>
      <c r="J440" s="31">
        <f t="shared" si="45"/>
        <v>50830</v>
      </c>
      <c r="K440" s="33" t="str">
        <f>IF(ISERROR(VLOOKUP($J440,'1a_CarteraVigente'!$A$19:$B$5000,K$3,0))=TRUE,"",VLOOKUP($J440,'1a_CarteraVigente'!$A$19:$B$5000,K$3,0))</f>
        <v/>
      </c>
      <c r="N440" s="33"/>
      <c r="S440" s="33"/>
    </row>
    <row r="441" spans="2:19" x14ac:dyDescent="0.45">
      <c r="B441" s="28">
        <f t="shared" si="46"/>
        <v>2039</v>
      </c>
      <c r="C441" s="28">
        <f t="shared" si="47"/>
        <v>4</v>
      </c>
      <c r="D441" s="28">
        <f t="shared" si="48"/>
        <v>146</v>
      </c>
      <c r="J441" s="31">
        <f t="shared" si="45"/>
        <v>50861</v>
      </c>
      <c r="K441" s="33" t="str">
        <f>IF(ISERROR(VLOOKUP($J441,'1a_CarteraVigente'!$A$19:$B$5000,K$3,0))=TRUE,"",VLOOKUP($J441,'1a_CarteraVigente'!$A$19:$B$5000,K$3,0))</f>
        <v/>
      </c>
      <c r="N441" s="33"/>
      <c r="S441" s="33"/>
    </row>
    <row r="442" spans="2:19" x14ac:dyDescent="0.45">
      <c r="B442" s="28">
        <f t="shared" si="46"/>
        <v>2039</v>
      </c>
      <c r="C442" s="28">
        <f t="shared" si="47"/>
        <v>5</v>
      </c>
      <c r="D442" s="28">
        <f t="shared" si="48"/>
        <v>146</v>
      </c>
      <c r="J442" s="31">
        <f t="shared" si="45"/>
        <v>50891</v>
      </c>
      <c r="K442" s="33" t="str">
        <f>IF(ISERROR(VLOOKUP($J442,'1a_CarteraVigente'!$A$19:$B$5000,K$3,0))=TRUE,"",VLOOKUP($J442,'1a_CarteraVigente'!$A$19:$B$5000,K$3,0))</f>
        <v/>
      </c>
      <c r="N442" s="33"/>
      <c r="S442" s="33"/>
    </row>
    <row r="443" spans="2:19" x14ac:dyDescent="0.45">
      <c r="B443" s="28">
        <f t="shared" si="46"/>
        <v>2039</v>
      </c>
      <c r="C443" s="28">
        <f t="shared" si="47"/>
        <v>6</v>
      </c>
      <c r="D443" s="28">
        <f t="shared" si="48"/>
        <v>146</v>
      </c>
      <c r="J443" s="31">
        <f t="shared" si="45"/>
        <v>50922</v>
      </c>
      <c r="K443" s="33" t="str">
        <f>IF(ISERROR(VLOOKUP($J443,'1a_CarteraVigente'!$A$19:$B$5000,K$3,0))=TRUE,"",VLOOKUP($J443,'1a_CarteraVigente'!$A$19:$B$5000,K$3,0))</f>
        <v/>
      </c>
      <c r="N443" s="33"/>
      <c r="S443" s="33"/>
    </row>
    <row r="444" spans="2:19" x14ac:dyDescent="0.45">
      <c r="B444" s="28">
        <f t="shared" si="46"/>
        <v>2039</v>
      </c>
      <c r="C444" s="28">
        <f t="shared" si="47"/>
        <v>7</v>
      </c>
      <c r="D444" s="28">
        <f t="shared" si="48"/>
        <v>147</v>
      </c>
      <c r="J444" s="31">
        <f t="shared" si="45"/>
        <v>50952</v>
      </c>
      <c r="K444" s="33" t="str">
        <f>IF(ISERROR(VLOOKUP($J444,'1a_CarteraVigente'!$A$19:$B$5000,K$3,0))=TRUE,"",VLOOKUP($J444,'1a_CarteraVigente'!$A$19:$B$5000,K$3,0))</f>
        <v/>
      </c>
      <c r="N444" s="33"/>
      <c r="S444" s="33"/>
    </row>
    <row r="445" spans="2:19" x14ac:dyDescent="0.45">
      <c r="B445" s="28">
        <f t="shared" si="46"/>
        <v>2039</v>
      </c>
      <c r="C445" s="28">
        <f t="shared" si="47"/>
        <v>8</v>
      </c>
      <c r="D445" s="28">
        <f t="shared" si="48"/>
        <v>147</v>
      </c>
      <c r="J445" s="31">
        <f t="shared" si="45"/>
        <v>50983</v>
      </c>
      <c r="K445" s="33" t="str">
        <f>IF(ISERROR(VLOOKUP($J445,'1a_CarteraVigente'!$A$19:$B$5000,K$3,0))=TRUE,"",VLOOKUP($J445,'1a_CarteraVigente'!$A$19:$B$5000,K$3,0))</f>
        <v/>
      </c>
      <c r="N445" s="33"/>
      <c r="S445" s="33"/>
    </row>
    <row r="446" spans="2:19" x14ac:dyDescent="0.45">
      <c r="B446" s="28">
        <f t="shared" si="46"/>
        <v>2039</v>
      </c>
      <c r="C446" s="28">
        <f t="shared" si="47"/>
        <v>9</v>
      </c>
      <c r="D446" s="28">
        <f t="shared" si="48"/>
        <v>147</v>
      </c>
      <c r="J446" s="31">
        <f t="shared" si="45"/>
        <v>51014</v>
      </c>
      <c r="K446" s="33" t="str">
        <f>IF(ISERROR(VLOOKUP($J446,'1a_CarteraVigente'!$A$19:$B$5000,K$3,0))=TRUE,"",VLOOKUP($J446,'1a_CarteraVigente'!$A$19:$B$5000,K$3,0))</f>
        <v/>
      </c>
      <c r="N446" s="33"/>
      <c r="S446" s="33"/>
    </row>
    <row r="447" spans="2:19" x14ac:dyDescent="0.45">
      <c r="B447" s="28">
        <f t="shared" si="46"/>
        <v>2039</v>
      </c>
      <c r="C447" s="28">
        <f t="shared" si="47"/>
        <v>10</v>
      </c>
      <c r="D447" s="28">
        <f t="shared" si="48"/>
        <v>148</v>
      </c>
      <c r="J447" s="31">
        <f t="shared" si="45"/>
        <v>51044</v>
      </c>
      <c r="K447" s="33" t="str">
        <f>IF(ISERROR(VLOOKUP($J447,'1a_CarteraVigente'!$A$19:$B$5000,K$3,0))=TRUE,"",VLOOKUP($J447,'1a_CarteraVigente'!$A$19:$B$5000,K$3,0))</f>
        <v/>
      </c>
      <c r="N447" s="33"/>
      <c r="S447" s="33"/>
    </row>
    <row r="448" spans="2:19" x14ac:dyDescent="0.45">
      <c r="B448" s="28">
        <f t="shared" si="46"/>
        <v>2039</v>
      </c>
      <c r="C448" s="28">
        <f t="shared" si="47"/>
        <v>11</v>
      </c>
      <c r="D448" s="28">
        <f t="shared" si="48"/>
        <v>148</v>
      </c>
      <c r="J448" s="31">
        <f t="shared" si="45"/>
        <v>51075</v>
      </c>
      <c r="K448" s="33" t="str">
        <f>IF(ISERROR(VLOOKUP($J448,'1a_CarteraVigente'!$A$19:$B$5000,K$3,0))=TRUE,"",VLOOKUP($J448,'1a_CarteraVigente'!$A$19:$B$5000,K$3,0))</f>
        <v/>
      </c>
      <c r="N448" s="33"/>
      <c r="S448" s="33"/>
    </row>
    <row r="449" spans="2:19" x14ac:dyDescent="0.45">
      <c r="B449" s="28">
        <f t="shared" si="46"/>
        <v>2039</v>
      </c>
      <c r="C449" s="28">
        <f t="shared" si="47"/>
        <v>12</v>
      </c>
      <c r="D449" s="28">
        <f t="shared" si="48"/>
        <v>148</v>
      </c>
      <c r="J449" s="31">
        <f t="shared" si="45"/>
        <v>51105</v>
      </c>
      <c r="K449" s="33" t="str">
        <f>IF(ISERROR(VLOOKUP($J449,'1a_CarteraVigente'!$A$19:$B$5000,K$3,0))=TRUE,"",VLOOKUP($J449,'1a_CarteraVigente'!$A$19:$B$5000,K$3,0))</f>
        <v/>
      </c>
      <c r="N449" s="33"/>
      <c r="S449" s="33"/>
    </row>
    <row r="450" spans="2:19" x14ac:dyDescent="0.45">
      <c r="B450" s="28">
        <f t="shared" si="46"/>
        <v>2040</v>
      </c>
      <c r="C450" s="28">
        <f t="shared" si="47"/>
        <v>1</v>
      </c>
      <c r="D450" s="28">
        <f t="shared" si="48"/>
        <v>149</v>
      </c>
      <c r="J450" s="31">
        <f t="shared" si="45"/>
        <v>51136</v>
      </c>
      <c r="K450" s="33" t="str">
        <f>IF(ISERROR(VLOOKUP($J450,'1a_CarteraVigente'!$A$19:$B$5000,K$3,0))=TRUE,"",VLOOKUP($J450,'1a_CarteraVigente'!$A$19:$B$5000,K$3,0))</f>
        <v/>
      </c>
      <c r="N450" s="33"/>
      <c r="S450" s="33"/>
    </row>
    <row r="451" spans="2:19" x14ac:dyDescent="0.45">
      <c r="B451" s="28">
        <f t="shared" si="46"/>
        <v>2040</v>
      </c>
      <c r="C451" s="28">
        <f t="shared" si="47"/>
        <v>2</v>
      </c>
      <c r="D451" s="28">
        <f t="shared" si="48"/>
        <v>149</v>
      </c>
      <c r="J451" s="31">
        <f t="shared" si="45"/>
        <v>51167</v>
      </c>
      <c r="K451" s="33" t="str">
        <f>IF(ISERROR(VLOOKUP($J451,'1a_CarteraVigente'!$A$19:$B$5000,K$3,0))=TRUE,"",VLOOKUP($J451,'1a_CarteraVigente'!$A$19:$B$5000,K$3,0))</f>
        <v/>
      </c>
      <c r="N451" s="33"/>
      <c r="S451" s="33"/>
    </row>
    <row r="452" spans="2:19" x14ac:dyDescent="0.45">
      <c r="B452" s="28">
        <f t="shared" si="46"/>
        <v>2040</v>
      </c>
      <c r="C452" s="28">
        <f t="shared" si="47"/>
        <v>3</v>
      </c>
      <c r="D452" s="28">
        <f t="shared" si="48"/>
        <v>149</v>
      </c>
      <c r="J452" s="31">
        <f t="shared" si="45"/>
        <v>51196</v>
      </c>
      <c r="K452" s="33" t="str">
        <f>IF(ISERROR(VLOOKUP($J452,'1a_CarteraVigente'!$A$19:$B$5000,K$3,0))=TRUE,"",VLOOKUP($J452,'1a_CarteraVigente'!$A$19:$B$5000,K$3,0))</f>
        <v/>
      </c>
      <c r="N452" s="33"/>
      <c r="S452" s="33"/>
    </row>
    <row r="453" spans="2:19" x14ac:dyDescent="0.45">
      <c r="B453" s="28">
        <f t="shared" si="46"/>
        <v>2040</v>
      </c>
      <c r="C453" s="28">
        <f t="shared" si="47"/>
        <v>4</v>
      </c>
      <c r="D453" s="28">
        <f t="shared" si="48"/>
        <v>150</v>
      </c>
      <c r="J453" s="31">
        <f t="shared" si="45"/>
        <v>51227</v>
      </c>
      <c r="K453" s="33" t="str">
        <f>IF(ISERROR(VLOOKUP($J453,'1a_CarteraVigente'!$A$19:$B$5000,K$3,0))=TRUE,"",VLOOKUP($J453,'1a_CarteraVigente'!$A$19:$B$5000,K$3,0))</f>
        <v/>
      </c>
      <c r="N453" s="33"/>
      <c r="S453" s="33"/>
    </row>
    <row r="454" spans="2:19" x14ac:dyDescent="0.45">
      <c r="B454" s="28">
        <f t="shared" si="46"/>
        <v>2040</v>
      </c>
      <c r="C454" s="28">
        <f t="shared" si="47"/>
        <v>5</v>
      </c>
      <c r="D454" s="28">
        <f t="shared" si="48"/>
        <v>150</v>
      </c>
      <c r="J454" s="31">
        <f t="shared" si="45"/>
        <v>51257</v>
      </c>
      <c r="K454" s="33" t="str">
        <f>IF(ISERROR(VLOOKUP($J454,'1a_CarteraVigente'!$A$19:$B$5000,K$3,0))=TRUE,"",VLOOKUP($J454,'1a_CarteraVigente'!$A$19:$B$5000,K$3,0))</f>
        <v/>
      </c>
      <c r="N454" s="33"/>
      <c r="S454" s="33"/>
    </row>
    <row r="455" spans="2:19" x14ac:dyDescent="0.45">
      <c r="B455" s="28">
        <f t="shared" si="46"/>
        <v>2040</v>
      </c>
      <c r="C455" s="28">
        <f t="shared" si="47"/>
        <v>6</v>
      </c>
      <c r="D455" s="28">
        <f t="shared" si="48"/>
        <v>150</v>
      </c>
      <c r="J455" s="31">
        <f t="shared" ref="J455:J518" si="49">VALUE(CONCATENATE(C455,"/1/",B455))</f>
        <v>51288</v>
      </c>
      <c r="K455" s="33" t="str">
        <f>IF(ISERROR(VLOOKUP($J455,'1a_CarteraVigente'!$A$19:$B$5000,K$3,0))=TRUE,"",VLOOKUP($J455,'1a_CarteraVigente'!$A$19:$B$5000,K$3,0))</f>
        <v/>
      </c>
      <c r="N455" s="33"/>
      <c r="S455" s="33"/>
    </row>
    <row r="456" spans="2:19" x14ac:dyDescent="0.45">
      <c r="B456" s="28">
        <f t="shared" ref="B456:B519" si="50">IF(C455=12,B455+1,B455)</f>
        <v>2040</v>
      </c>
      <c r="C456" s="28">
        <f t="shared" ref="C456:C519" si="51">IF(C455=12,1,C455+1)</f>
        <v>7</v>
      </c>
      <c r="D456" s="28">
        <f t="shared" si="48"/>
        <v>151</v>
      </c>
      <c r="J456" s="31">
        <f t="shared" si="49"/>
        <v>51318</v>
      </c>
      <c r="K456" s="33" t="str">
        <f>IF(ISERROR(VLOOKUP($J456,'1a_CarteraVigente'!$A$19:$B$5000,K$3,0))=TRUE,"",VLOOKUP($J456,'1a_CarteraVigente'!$A$19:$B$5000,K$3,0))</f>
        <v/>
      </c>
      <c r="N456" s="33"/>
      <c r="S456" s="33"/>
    </row>
    <row r="457" spans="2:19" x14ac:dyDescent="0.45">
      <c r="B457" s="28">
        <f t="shared" si="50"/>
        <v>2040</v>
      </c>
      <c r="C457" s="28">
        <f t="shared" si="51"/>
        <v>8</v>
      </c>
      <c r="D457" s="28">
        <f t="shared" si="48"/>
        <v>151</v>
      </c>
      <c r="J457" s="31">
        <f t="shared" si="49"/>
        <v>51349</v>
      </c>
      <c r="K457" s="33" t="str">
        <f>IF(ISERROR(VLOOKUP($J457,'1a_CarteraVigente'!$A$19:$B$5000,K$3,0))=TRUE,"",VLOOKUP($J457,'1a_CarteraVigente'!$A$19:$B$5000,K$3,0))</f>
        <v/>
      </c>
      <c r="N457" s="33"/>
      <c r="S457" s="33"/>
    </row>
    <row r="458" spans="2:19" x14ac:dyDescent="0.45">
      <c r="B458" s="28">
        <f t="shared" si="50"/>
        <v>2040</v>
      </c>
      <c r="C458" s="28">
        <f t="shared" si="51"/>
        <v>9</v>
      </c>
      <c r="D458" s="28">
        <f t="shared" ref="D458:D521" si="52">D455+1</f>
        <v>151</v>
      </c>
      <c r="J458" s="31">
        <f t="shared" si="49"/>
        <v>51380</v>
      </c>
      <c r="K458" s="33" t="str">
        <f>IF(ISERROR(VLOOKUP($J458,'1a_CarteraVigente'!$A$19:$B$5000,K$3,0))=TRUE,"",VLOOKUP($J458,'1a_CarteraVigente'!$A$19:$B$5000,K$3,0))</f>
        <v/>
      </c>
      <c r="N458" s="33"/>
      <c r="S458" s="33"/>
    </row>
    <row r="459" spans="2:19" x14ac:dyDescent="0.45">
      <c r="B459" s="28">
        <f t="shared" si="50"/>
        <v>2040</v>
      </c>
      <c r="C459" s="28">
        <f t="shared" si="51"/>
        <v>10</v>
      </c>
      <c r="D459" s="28">
        <f t="shared" si="52"/>
        <v>152</v>
      </c>
      <c r="J459" s="31">
        <f t="shared" si="49"/>
        <v>51410</v>
      </c>
      <c r="K459" s="33" t="str">
        <f>IF(ISERROR(VLOOKUP($J459,'1a_CarteraVigente'!$A$19:$B$5000,K$3,0))=TRUE,"",VLOOKUP($J459,'1a_CarteraVigente'!$A$19:$B$5000,K$3,0))</f>
        <v/>
      </c>
      <c r="N459" s="33"/>
      <c r="S459" s="33"/>
    </row>
    <row r="460" spans="2:19" x14ac:dyDescent="0.45">
      <c r="B460" s="28">
        <f t="shared" si="50"/>
        <v>2040</v>
      </c>
      <c r="C460" s="28">
        <f t="shared" si="51"/>
        <v>11</v>
      </c>
      <c r="D460" s="28">
        <f t="shared" si="52"/>
        <v>152</v>
      </c>
      <c r="J460" s="31">
        <f t="shared" si="49"/>
        <v>51441</v>
      </c>
      <c r="K460" s="33" t="str">
        <f>IF(ISERROR(VLOOKUP($J460,'1a_CarteraVigente'!$A$19:$B$5000,K$3,0))=TRUE,"",VLOOKUP($J460,'1a_CarteraVigente'!$A$19:$B$5000,K$3,0))</f>
        <v/>
      </c>
      <c r="N460" s="33"/>
      <c r="S460" s="33"/>
    </row>
    <row r="461" spans="2:19" x14ac:dyDescent="0.45">
      <c r="B461" s="28">
        <f t="shared" si="50"/>
        <v>2040</v>
      </c>
      <c r="C461" s="28">
        <f t="shared" si="51"/>
        <v>12</v>
      </c>
      <c r="D461" s="28">
        <f t="shared" si="52"/>
        <v>152</v>
      </c>
      <c r="J461" s="31">
        <f t="shared" si="49"/>
        <v>51471</v>
      </c>
      <c r="K461" s="33" t="str">
        <f>IF(ISERROR(VLOOKUP($J461,'1a_CarteraVigente'!$A$19:$B$5000,K$3,0))=TRUE,"",VLOOKUP($J461,'1a_CarteraVigente'!$A$19:$B$5000,K$3,0))</f>
        <v/>
      </c>
      <c r="N461" s="33"/>
      <c r="S461" s="33"/>
    </row>
    <row r="462" spans="2:19" x14ac:dyDescent="0.45">
      <c r="B462" s="28">
        <f t="shared" si="50"/>
        <v>2041</v>
      </c>
      <c r="C462" s="28">
        <f t="shared" si="51"/>
        <v>1</v>
      </c>
      <c r="D462" s="28">
        <f t="shared" si="52"/>
        <v>153</v>
      </c>
      <c r="J462" s="31">
        <f t="shared" si="49"/>
        <v>51502</v>
      </c>
      <c r="K462" s="33" t="str">
        <f>IF(ISERROR(VLOOKUP($J462,'1a_CarteraVigente'!$A$19:$B$5000,K$3,0))=TRUE,"",VLOOKUP($J462,'1a_CarteraVigente'!$A$19:$B$5000,K$3,0))</f>
        <v/>
      </c>
      <c r="N462" s="33"/>
      <c r="S462" s="33"/>
    </row>
    <row r="463" spans="2:19" x14ac:dyDescent="0.45">
      <c r="B463" s="28">
        <f t="shared" si="50"/>
        <v>2041</v>
      </c>
      <c r="C463" s="28">
        <f t="shared" si="51"/>
        <v>2</v>
      </c>
      <c r="D463" s="28">
        <f t="shared" si="52"/>
        <v>153</v>
      </c>
      <c r="J463" s="31">
        <f t="shared" si="49"/>
        <v>51533</v>
      </c>
      <c r="K463" s="33" t="str">
        <f>IF(ISERROR(VLOOKUP($J463,'1a_CarteraVigente'!$A$19:$B$5000,K$3,0))=TRUE,"",VLOOKUP($J463,'1a_CarteraVigente'!$A$19:$B$5000,K$3,0))</f>
        <v/>
      </c>
      <c r="N463" s="33"/>
      <c r="S463" s="33"/>
    </row>
    <row r="464" spans="2:19" x14ac:dyDescent="0.45">
      <c r="B464" s="28">
        <f t="shared" si="50"/>
        <v>2041</v>
      </c>
      <c r="C464" s="28">
        <f t="shared" si="51"/>
        <v>3</v>
      </c>
      <c r="D464" s="28">
        <f t="shared" si="52"/>
        <v>153</v>
      </c>
      <c r="J464" s="31">
        <f t="shared" si="49"/>
        <v>51561</v>
      </c>
      <c r="K464" s="33" t="str">
        <f>IF(ISERROR(VLOOKUP($J464,'1a_CarteraVigente'!$A$19:$B$5000,K$3,0))=TRUE,"",VLOOKUP($J464,'1a_CarteraVigente'!$A$19:$B$5000,K$3,0))</f>
        <v/>
      </c>
      <c r="N464" s="33"/>
      <c r="S464" s="33"/>
    </row>
    <row r="465" spans="2:19" x14ac:dyDescent="0.45">
      <c r="B465" s="28">
        <f t="shared" si="50"/>
        <v>2041</v>
      </c>
      <c r="C465" s="28">
        <f t="shared" si="51"/>
        <v>4</v>
      </c>
      <c r="D465" s="28">
        <f t="shared" si="52"/>
        <v>154</v>
      </c>
      <c r="J465" s="31">
        <f t="shared" si="49"/>
        <v>51592</v>
      </c>
      <c r="K465" s="33" t="str">
        <f>IF(ISERROR(VLOOKUP($J465,'1a_CarteraVigente'!$A$19:$B$5000,K$3,0))=TRUE,"",VLOOKUP($J465,'1a_CarteraVigente'!$A$19:$B$5000,K$3,0))</f>
        <v/>
      </c>
      <c r="N465" s="33"/>
      <c r="S465" s="33"/>
    </row>
    <row r="466" spans="2:19" x14ac:dyDescent="0.45">
      <c r="B466" s="28">
        <f t="shared" si="50"/>
        <v>2041</v>
      </c>
      <c r="C466" s="28">
        <f t="shared" si="51"/>
        <v>5</v>
      </c>
      <c r="D466" s="28">
        <f t="shared" si="52"/>
        <v>154</v>
      </c>
      <c r="J466" s="31">
        <f t="shared" si="49"/>
        <v>51622</v>
      </c>
      <c r="K466" s="33" t="str">
        <f>IF(ISERROR(VLOOKUP($J466,'1a_CarteraVigente'!$A$19:$B$5000,K$3,0))=TRUE,"",VLOOKUP($J466,'1a_CarteraVigente'!$A$19:$B$5000,K$3,0))</f>
        <v/>
      </c>
      <c r="N466" s="33"/>
      <c r="S466" s="33"/>
    </row>
    <row r="467" spans="2:19" x14ac:dyDescent="0.45">
      <c r="B467" s="28">
        <f t="shared" si="50"/>
        <v>2041</v>
      </c>
      <c r="C467" s="28">
        <f t="shared" si="51"/>
        <v>6</v>
      </c>
      <c r="D467" s="28">
        <f t="shared" si="52"/>
        <v>154</v>
      </c>
      <c r="J467" s="31">
        <f t="shared" si="49"/>
        <v>51653</v>
      </c>
      <c r="K467" s="33" t="str">
        <f>IF(ISERROR(VLOOKUP($J467,'1a_CarteraVigente'!$A$19:$B$5000,K$3,0))=TRUE,"",VLOOKUP($J467,'1a_CarteraVigente'!$A$19:$B$5000,K$3,0))</f>
        <v/>
      </c>
      <c r="N467" s="33"/>
      <c r="S467" s="33"/>
    </row>
    <row r="468" spans="2:19" x14ac:dyDescent="0.45">
      <c r="B468" s="28">
        <f t="shared" si="50"/>
        <v>2041</v>
      </c>
      <c r="C468" s="28">
        <f t="shared" si="51"/>
        <v>7</v>
      </c>
      <c r="D468" s="28">
        <f t="shared" si="52"/>
        <v>155</v>
      </c>
      <c r="J468" s="31">
        <f t="shared" si="49"/>
        <v>51683</v>
      </c>
      <c r="K468" s="33" t="str">
        <f>IF(ISERROR(VLOOKUP($J468,'1a_CarteraVigente'!$A$19:$B$5000,K$3,0))=TRUE,"",VLOOKUP($J468,'1a_CarteraVigente'!$A$19:$B$5000,K$3,0))</f>
        <v/>
      </c>
      <c r="N468" s="33"/>
      <c r="S468" s="33"/>
    </row>
    <row r="469" spans="2:19" x14ac:dyDescent="0.45">
      <c r="B469" s="28">
        <f t="shared" si="50"/>
        <v>2041</v>
      </c>
      <c r="C469" s="28">
        <f t="shared" si="51"/>
        <v>8</v>
      </c>
      <c r="D469" s="28">
        <f t="shared" si="52"/>
        <v>155</v>
      </c>
      <c r="J469" s="31">
        <f t="shared" si="49"/>
        <v>51714</v>
      </c>
      <c r="K469" s="33" t="str">
        <f>IF(ISERROR(VLOOKUP($J469,'1a_CarteraVigente'!$A$19:$B$5000,K$3,0))=TRUE,"",VLOOKUP($J469,'1a_CarteraVigente'!$A$19:$B$5000,K$3,0))</f>
        <v/>
      </c>
      <c r="N469" s="33"/>
      <c r="S469" s="33"/>
    </row>
    <row r="470" spans="2:19" x14ac:dyDescent="0.45">
      <c r="B470" s="28">
        <f t="shared" si="50"/>
        <v>2041</v>
      </c>
      <c r="C470" s="28">
        <f t="shared" si="51"/>
        <v>9</v>
      </c>
      <c r="D470" s="28">
        <f t="shared" si="52"/>
        <v>155</v>
      </c>
      <c r="J470" s="31">
        <f t="shared" si="49"/>
        <v>51745</v>
      </c>
      <c r="K470" s="33" t="str">
        <f>IF(ISERROR(VLOOKUP($J470,'1a_CarteraVigente'!$A$19:$B$5000,K$3,0))=TRUE,"",VLOOKUP($J470,'1a_CarteraVigente'!$A$19:$B$5000,K$3,0))</f>
        <v/>
      </c>
      <c r="N470" s="33"/>
      <c r="S470" s="33"/>
    </row>
    <row r="471" spans="2:19" x14ac:dyDescent="0.45">
      <c r="B471" s="28">
        <f t="shared" si="50"/>
        <v>2041</v>
      </c>
      <c r="C471" s="28">
        <f t="shared" si="51"/>
        <v>10</v>
      </c>
      <c r="D471" s="28">
        <f t="shared" si="52"/>
        <v>156</v>
      </c>
      <c r="J471" s="31">
        <f t="shared" si="49"/>
        <v>51775</v>
      </c>
      <c r="K471" s="33" t="str">
        <f>IF(ISERROR(VLOOKUP($J471,'1a_CarteraVigente'!$A$19:$B$5000,K$3,0))=TRUE,"",VLOOKUP($J471,'1a_CarteraVigente'!$A$19:$B$5000,K$3,0))</f>
        <v/>
      </c>
      <c r="N471" s="33"/>
      <c r="S471" s="33"/>
    </row>
    <row r="472" spans="2:19" x14ac:dyDescent="0.45">
      <c r="B472" s="28">
        <f t="shared" si="50"/>
        <v>2041</v>
      </c>
      <c r="C472" s="28">
        <f t="shared" si="51"/>
        <v>11</v>
      </c>
      <c r="D472" s="28">
        <f t="shared" si="52"/>
        <v>156</v>
      </c>
      <c r="J472" s="31">
        <f t="shared" si="49"/>
        <v>51806</v>
      </c>
      <c r="K472" s="33" t="str">
        <f>IF(ISERROR(VLOOKUP($J472,'1a_CarteraVigente'!$A$19:$B$5000,K$3,0))=TRUE,"",VLOOKUP($J472,'1a_CarteraVigente'!$A$19:$B$5000,K$3,0))</f>
        <v/>
      </c>
      <c r="N472" s="33"/>
      <c r="S472" s="33"/>
    </row>
    <row r="473" spans="2:19" x14ac:dyDescent="0.45">
      <c r="B473" s="28">
        <f t="shared" si="50"/>
        <v>2041</v>
      </c>
      <c r="C473" s="28">
        <f t="shared" si="51"/>
        <v>12</v>
      </c>
      <c r="D473" s="28">
        <f t="shared" si="52"/>
        <v>156</v>
      </c>
      <c r="J473" s="31">
        <f t="shared" si="49"/>
        <v>51836</v>
      </c>
      <c r="K473" s="33" t="str">
        <f>IF(ISERROR(VLOOKUP($J473,'1a_CarteraVigente'!$A$19:$B$5000,K$3,0))=TRUE,"",VLOOKUP($J473,'1a_CarteraVigente'!$A$19:$B$5000,K$3,0))</f>
        <v/>
      </c>
      <c r="N473" s="33"/>
      <c r="S473" s="33"/>
    </row>
    <row r="474" spans="2:19" x14ac:dyDescent="0.45">
      <c r="B474" s="28">
        <f t="shared" si="50"/>
        <v>2042</v>
      </c>
      <c r="C474" s="28">
        <f t="shared" si="51"/>
        <v>1</v>
      </c>
      <c r="D474" s="28">
        <f t="shared" si="52"/>
        <v>157</v>
      </c>
      <c r="J474" s="31">
        <f t="shared" si="49"/>
        <v>51867</v>
      </c>
      <c r="K474" s="33" t="str">
        <f>IF(ISERROR(VLOOKUP($J474,'1a_CarteraVigente'!$A$19:$B$5000,K$3,0))=TRUE,"",VLOOKUP($J474,'1a_CarteraVigente'!$A$19:$B$5000,K$3,0))</f>
        <v/>
      </c>
      <c r="N474" s="33"/>
      <c r="S474" s="33"/>
    </row>
    <row r="475" spans="2:19" x14ac:dyDescent="0.45">
      <c r="B475" s="28">
        <f t="shared" si="50"/>
        <v>2042</v>
      </c>
      <c r="C475" s="28">
        <f t="shared" si="51"/>
        <v>2</v>
      </c>
      <c r="D475" s="28">
        <f t="shared" si="52"/>
        <v>157</v>
      </c>
      <c r="J475" s="31">
        <f t="shared" si="49"/>
        <v>51898</v>
      </c>
      <c r="K475" s="33" t="str">
        <f>IF(ISERROR(VLOOKUP($J475,'1a_CarteraVigente'!$A$19:$B$5000,K$3,0))=TRUE,"",VLOOKUP($J475,'1a_CarteraVigente'!$A$19:$B$5000,K$3,0))</f>
        <v/>
      </c>
      <c r="N475" s="33"/>
      <c r="S475" s="33"/>
    </row>
    <row r="476" spans="2:19" x14ac:dyDescent="0.45">
      <c r="B476" s="28">
        <f t="shared" si="50"/>
        <v>2042</v>
      </c>
      <c r="C476" s="28">
        <f t="shared" si="51"/>
        <v>3</v>
      </c>
      <c r="D476" s="28">
        <f t="shared" si="52"/>
        <v>157</v>
      </c>
      <c r="J476" s="31">
        <f t="shared" si="49"/>
        <v>51926</v>
      </c>
      <c r="K476" s="33" t="str">
        <f>IF(ISERROR(VLOOKUP($J476,'1a_CarteraVigente'!$A$19:$B$5000,K$3,0))=TRUE,"",VLOOKUP($J476,'1a_CarteraVigente'!$A$19:$B$5000,K$3,0))</f>
        <v/>
      </c>
      <c r="N476" s="33"/>
      <c r="S476" s="33"/>
    </row>
    <row r="477" spans="2:19" x14ac:dyDescent="0.45">
      <c r="B477" s="28">
        <f t="shared" si="50"/>
        <v>2042</v>
      </c>
      <c r="C477" s="28">
        <f t="shared" si="51"/>
        <v>4</v>
      </c>
      <c r="D477" s="28">
        <f t="shared" si="52"/>
        <v>158</v>
      </c>
      <c r="J477" s="31">
        <f t="shared" si="49"/>
        <v>51957</v>
      </c>
      <c r="K477" s="33" t="str">
        <f>IF(ISERROR(VLOOKUP($J477,'1a_CarteraVigente'!$A$19:$B$5000,K$3,0))=TRUE,"",VLOOKUP($J477,'1a_CarteraVigente'!$A$19:$B$5000,K$3,0))</f>
        <v/>
      </c>
      <c r="N477" s="33"/>
      <c r="S477" s="33"/>
    </row>
    <row r="478" spans="2:19" x14ac:dyDescent="0.45">
      <c r="B478" s="28">
        <f t="shared" si="50"/>
        <v>2042</v>
      </c>
      <c r="C478" s="28">
        <f t="shared" si="51"/>
        <v>5</v>
      </c>
      <c r="D478" s="28">
        <f t="shared" si="52"/>
        <v>158</v>
      </c>
      <c r="J478" s="31">
        <f t="shared" si="49"/>
        <v>51987</v>
      </c>
      <c r="K478" s="33" t="str">
        <f>IF(ISERROR(VLOOKUP($J478,'1a_CarteraVigente'!$A$19:$B$5000,K$3,0))=TRUE,"",VLOOKUP($J478,'1a_CarteraVigente'!$A$19:$B$5000,K$3,0))</f>
        <v/>
      </c>
      <c r="N478" s="33"/>
      <c r="S478" s="33"/>
    </row>
    <row r="479" spans="2:19" x14ac:dyDescent="0.45">
      <c r="B479" s="28">
        <f t="shared" si="50"/>
        <v>2042</v>
      </c>
      <c r="C479" s="28">
        <f t="shared" si="51"/>
        <v>6</v>
      </c>
      <c r="D479" s="28">
        <f t="shared" si="52"/>
        <v>158</v>
      </c>
      <c r="J479" s="31">
        <f t="shared" si="49"/>
        <v>52018</v>
      </c>
      <c r="K479" s="33" t="str">
        <f>IF(ISERROR(VLOOKUP($J479,'1a_CarteraVigente'!$A$19:$B$5000,K$3,0))=TRUE,"",VLOOKUP($J479,'1a_CarteraVigente'!$A$19:$B$5000,K$3,0))</f>
        <v/>
      </c>
      <c r="N479" s="33"/>
      <c r="S479" s="33"/>
    </row>
    <row r="480" spans="2:19" x14ac:dyDescent="0.45">
      <c r="B480" s="28">
        <f t="shared" si="50"/>
        <v>2042</v>
      </c>
      <c r="C480" s="28">
        <f t="shared" si="51"/>
        <v>7</v>
      </c>
      <c r="D480" s="28">
        <f t="shared" si="52"/>
        <v>159</v>
      </c>
      <c r="J480" s="31">
        <f t="shared" si="49"/>
        <v>52048</v>
      </c>
      <c r="K480" s="33" t="str">
        <f>IF(ISERROR(VLOOKUP($J480,'1a_CarteraVigente'!$A$19:$B$5000,K$3,0))=TRUE,"",VLOOKUP($J480,'1a_CarteraVigente'!$A$19:$B$5000,K$3,0))</f>
        <v/>
      </c>
      <c r="N480" s="33"/>
      <c r="S480" s="33"/>
    </row>
    <row r="481" spans="2:19" x14ac:dyDescent="0.45">
      <c r="B481" s="28">
        <f t="shared" si="50"/>
        <v>2042</v>
      </c>
      <c r="C481" s="28">
        <f t="shared" si="51"/>
        <v>8</v>
      </c>
      <c r="D481" s="28">
        <f t="shared" si="52"/>
        <v>159</v>
      </c>
      <c r="J481" s="31">
        <f t="shared" si="49"/>
        <v>52079</v>
      </c>
      <c r="K481" s="33" t="str">
        <f>IF(ISERROR(VLOOKUP($J481,'1a_CarteraVigente'!$A$19:$B$5000,K$3,0))=TRUE,"",VLOOKUP($J481,'1a_CarteraVigente'!$A$19:$B$5000,K$3,0))</f>
        <v/>
      </c>
      <c r="N481" s="33"/>
      <c r="S481" s="33"/>
    </row>
    <row r="482" spans="2:19" x14ac:dyDescent="0.45">
      <c r="B482" s="28">
        <f t="shared" si="50"/>
        <v>2042</v>
      </c>
      <c r="C482" s="28">
        <f t="shared" si="51"/>
        <v>9</v>
      </c>
      <c r="D482" s="28">
        <f t="shared" si="52"/>
        <v>159</v>
      </c>
      <c r="J482" s="31">
        <f t="shared" si="49"/>
        <v>52110</v>
      </c>
      <c r="K482" s="33" t="str">
        <f>IF(ISERROR(VLOOKUP($J482,'1a_CarteraVigente'!$A$19:$B$5000,K$3,0))=TRUE,"",VLOOKUP($J482,'1a_CarteraVigente'!$A$19:$B$5000,K$3,0))</f>
        <v/>
      </c>
      <c r="N482" s="33"/>
      <c r="S482" s="33"/>
    </row>
    <row r="483" spans="2:19" x14ac:dyDescent="0.45">
      <c r="B483" s="28">
        <f t="shared" si="50"/>
        <v>2042</v>
      </c>
      <c r="C483" s="28">
        <f t="shared" si="51"/>
        <v>10</v>
      </c>
      <c r="D483" s="28">
        <f t="shared" si="52"/>
        <v>160</v>
      </c>
      <c r="J483" s="31">
        <f t="shared" si="49"/>
        <v>52140</v>
      </c>
      <c r="K483" s="33" t="str">
        <f>IF(ISERROR(VLOOKUP($J483,'1a_CarteraVigente'!$A$19:$B$5000,K$3,0))=TRUE,"",VLOOKUP($J483,'1a_CarteraVigente'!$A$19:$B$5000,K$3,0))</f>
        <v/>
      </c>
      <c r="N483" s="33"/>
      <c r="S483" s="33"/>
    </row>
    <row r="484" spans="2:19" x14ac:dyDescent="0.45">
      <c r="B484" s="28">
        <f t="shared" si="50"/>
        <v>2042</v>
      </c>
      <c r="C484" s="28">
        <f t="shared" si="51"/>
        <v>11</v>
      </c>
      <c r="D484" s="28">
        <f t="shared" si="52"/>
        <v>160</v>
      </c>
      <c r="J484" s="31">
        <f t="shared" si="49"/>
        <v>52171</v>
      </c>
      <c r="K484" s="33" t="str">
        <f>IF(ISERROR(VLOOKUP($J484,'1a_CarteraVigente'!$A$19:$B$5000,K$3,0))=TRUE,"",VLOOKUP($J484,'1a_CarteraVigente'!$A$19:$B$5000,K$3,0))</f>
        <v/>
      </c>
      <c r="N484" s="33"/>
      <c r="S484" s="33"/>
    </row>
    <row r="485" spans="2:19" x14ac:dyDescent="0.45">
      <c r="B485" s="28">
        <f t="shared" si="50"/>
        <v>2042</v>
      </c>
      <c r="C485" s="28">
        <f t="shared" si="51"/>
        <v>12</v>
      </c>
      <c r="D485" s="28">
        <f t="shared" si="52"/>
        <v>160</v>
      </c>
      <c r="J485" s="31">
        <f t="shared" si="49"/>
        <v>52201</v>
      </c>
      <c r="K485" s="33" t="str">
        <f>IF(ISERROR(VLOOKUP($J485,'1a_CarteraVigente'!$A$19:$B$5000,K$3,0))=TRUE,"",VLOOKUP($J485,'1a_CarteraVigente'!$A$19:$B$5000,K$3,0))</f>
        <v/>
      </c>
      <c r="N485" s="33"/>
      <c r="S485" s="33"/>
    </row>
    <row r="486" spans="2:19" x14ac:dyDescent="0.45">
      <c r="B486" s="28">
        <f t="shared" si="50"/>
        <v>2043</v>
      </c>
      <c r="C486" s="28">
        <f t="shared" si="51"/>
        <v>1</v>
      </c>
      <c r="D486" s="28">
        <f t="shared" si="52"/>
        <v>161</v>
      </c>
      <c r="J486" s="31">
        <f t="shared" si="49"/>
        <v>52232</v>
      </c>
      <c r="K486" s="33" t="str">
        <f>IF(ISERROR(VLOOKUP($J486,'1a_CarteraVigente'!$A$19:$B$5000,K$3,0))=TRUE,"",VLOOKUP($J486,'1a_CarteraVigente'!$A$19:$B$5000,K$3,0))</f>
        <v/>
      </c>
      <c r="N486" s="33"/>
      <c r="S486" s="33"/>
    </row>
    <row r="487" spans="2:19" x14ac:dyDescent="0.45">
      <c r="B487" s="28">
        <f t="shared" si="50"/>
        <v>2043</v>
      </c>
      <c r="C487" s="28">
        <f t="shared" si="51"/>
        <v>2</v>
      </c>
      <c r="D487" s="28">
        <f t="shared" si="52"/>
        <v>161</v>
      </c>
      <c r="J487" s="31">
        <f t="shared" si="49"/>
        <v>52263</v>
      </c>
      <c r="K487" s="33" t="str">
        <f>IF(ISERROR(VLOOKUP($J487,'1a_CarteraVigente'!$A$19:$B$5000,K$3,0))=TRUE,"",VLOOKUP($J487,'1a_CarteraVigente'!$A$19:$B$5000,K$3,0))</f>
        <v/>
      </c>
      <c r="N487" s="33"/>
      <c r="S487" s="33"/>
    </row>
    <row r="488" spans="2:19" x14ac:dyDescent="0.45">
      <c r="B488" s="28">
        <f t="shared" si="50"/>
        <v>2043</v>
      </c>
      <c r="C488" s="28">
        <f t="shared" si="51"/>
        <v>3</v>
      </c>
      <c r="D488" s="28">
        <f t="shared" si="52"/>
        <v>161</v>
      </c>
      <c r="J488" s="31">
        <f t="shared" si="49"/>
        <v>52291</v>
      </c>
      <c r="K488" s="33" t="str">
        <f>IF(ISERROR(VLOOKUP($J488,'1a_CarteraVigente'!$A$19:$B$5000,K$3,0))=TRUE,"",VLOOKUP($J488,'1a_CarteraVigente'!$A$19:$B$5000,K$3,0))</f>
        <v/>
      </c>
      <c r="N488" s="33"/>
      <c r="S488" s="33"/>
    </row>
    <row r="489" spans="2:19" x14ac:dyDescent="0.45">
      <c r="B489" s="28">
        <f t="shared" si="50"/>
        <v>2043</v>
      </c>
      <c r="C489" s="28">
        <f t="shared" si="51"/>
        <v>4</v>
      </c>
      <c r="D489" s="28">
        <f t="shared" si="52"/>
        <v>162</v>
      </c>
      <c r="J489" s="31">
        <f t="shared" si="49"/>
        <v>52322</v>
      </c>
      <c r="K489" s="33" t="str">
        <f>IF(ISERROR(VLOOKUP($J489,'1a_CarteraVigente'!$A$19:$B$5000,K$3,0))=TRUE,"",VLOOKUP($J489,'1a_CarteraVigente'!$A$19:$B$5000,K$3,0))</f>
        <v/>
      </c>
      <c r="N489" s="33"/>
      <c r="S489" s="33"/>
    </row>
    <row r="490" spans="2:19" x14ac:dyDescent="0.45">
      <c r="B490" s="28">
        <f t="shared" si="50"/>
        <v>2043</v>
      </c>
      <c r="C490" s="28">
        <f t="shared" si="51"/>
        <v>5</v>
      </c>
      <c r="D490" s="28">
        <f t="shared" si="52"/>
        <v>162</v>
      </c>
      <c r="J490" s="31">
        <f t="shared" si="49"/>
        <v>52352</v>
      </c>
      <c r="K490" s="33" t="str">
        <f>IF(ISERROR(VLOOKUP($J490,'1a_CarteraVigente'!$A$19:$B$5000,K$3,0))=TRUE,"",VLOOKUP($J490,'1a_CarteraVigente'!$A$19:$B$5000,K$3,0))</f>
        <v/>
      </c>
      <c r="N490" s="33"/>
      <c r="S490" s="33"/>
    </row>
    <row r="491" spans="2:19" x14ac:dyDescent="0.45">
      <c r="B491" s="28">
        <f t="shared" si="50"/>
        <v>2043</v>
      </c>
      <c r="C491" s="28">
        <f t="shared" si="51"/>
        <v>6</v>
      </c>
      <c r="D491" s="28">
        <f t="shared" si="52"/>
        <v>162</v>
      </c>
      <c r="J491" s="31">
        <f t="shared" si="49"/>
        <v>52383</v>
      </c>
      <c r="K491" s="33" t="str">
        <f>IF(ISERROR(VLOOKUP($J491,'1a_CarteraVigente'!$A$19:$B$5000,K$3,0))=TRUE,"",VLOOKUP($J491,'1a_CarteraVigente'!$A$19:$B$5000,K$3,0))</f>
        <v/>
      </c>
      <c r="N491" s="33"/>
      <c r="S491" s="33"/>
    </row>
    <row r="492" spans="2:19" x14ac:dyDescent="0.45">
      <c r="B492" s="28">
        <f t="shared" si="50"/>
        <v>2043</v>
      </c>
      <c r="C492" s="28">
        <f t="shared" si="51"/>
        <v>7</v>
      </c>
      <c r="D492" s="28">
        <f t="shared" si="52"/>
        <v>163</v>
      </c>
      <c r="J492" s="31">
        <f t="shared" si="49"/>
        <v>52413</v>
      </c>
      <c r="K492" s="33" t="str">
        <f>IF(ISERROR(VLOOKUP($J492,'1a_CarteraVigente'!$A$19:$B$5000,K$3,0))=TRUE,"",VLOOKUP($J492,'1a_CarteraVigente'!$A$19:$B$5000,K$3,0))</f>
        <v/>
      </c>
      <c r="N492" s="33"/>
      <c r="S492" s="33"/>
    </row>
    <row r="493" spans="2:19" x14ac:dyDescent="0.45">
      <c r="B493" s="28">
        <f t="shared" si="50"/>
        <v>2043</v>
      </c>
      <c r="C493" s="28">
        <f t="shared" si="51"/>
        <v>8</v>
      </c>
      <c r="D493" s="28">
        <f t="shared" si="52"/>
        <v>163</v>
      </c>
      <c r="J493" s="31">
        <f t="shared" si="49"/>
        <v>52444</v>
      </c>
      <c r="K493" s="33" t="str">
        <f>IF(ISERROR(VLOOKUP($J493,'1a_CarteraVigente'!$A$19:$B$5000,K$3,0))=TRUE,"",VLOOKUP($J493,'1a_CarteraVigente'!$A$19:$B$5000,K$3,0))</f>
        <v/>
      </c>
      <c r="N493" s="33"/>
      <c r="S493" s="33"/>
    </row>
    <row r="494" spans="2:19" x14ac:dyDescent="0.45">
      <c r="B494" s="28">
        <f t="shared" si="50"/>
        <v>2043</v>
      </c>
      <c r="C494" s="28">
        <f t="shared" si="51"/>
        <v>9</v>
      </c>
      <c r="D494" s="28">
        <f t="shared" si="52"/>
        <v>163</v>
      </c>
      <c r="J494" s="31">
        <f t="shared" si="49"/>
        <v>52475</v>
      </c>
      <c r="K494" s="33" t="str">
        <f>IF(ISERROR(VLOOKUP($J494,'1a_CarteraVigente'!$A$19:$B$5000,K$3,0))=TRUE,"",VLOOKUP($J494,'1a_CarteraVigente'!$A$19:$B$5000,K$3,0))</f>
        <v/>
      </c>
      <c r="N494" s="33"/>
      <c r="S494" s="33"/>
    </row>
    <row r="495" spans="2:19" x14ac:dyDescent="0.45">
      <c r="B495" s="28">
        <f t="shared" si="50"/>
        <v>2043</v>
      </c>
      <c r="C495" s="28">
        <f t="shared" si="51"/>
        <v>10</v>
      </c>
      <c r="D495" s="28">
        <f t="shared" si="52"/>
        <v>164</v>
      </c>
      <c r="J495" s="31">
        <f t="shared" si="49"/>
        <v>52505</v>
      </c>
      <c r="K495" s="33" t="str">
        <f>IF(ISERROR(VLOOKUP($J495,'1a_CarteraVigente'!$A$19:$B$5000,K$3,0))=TRUE,"",VLOOKUP($J495,'1a_CarteraVigente'!$A$19:$B$5000,K$3,0))</f>
        <v/>
      </c>
      <c r="N495" s="33"/>
      <c r="S495" s="33"/>
    </row>
    <row r="496" spans="2:19" x14ac:dyDescent="0.45">
      <c r="B496" s="28">
        <f t="shared" si="50"/>
        <v>2043</v>
      </c>
      <c r="C496" s="28">
        <f t="shared" si="51"/>
        <v>11</v>
      </c>
      <c r="D496" s="28">
        <f t="shared" si="52"/>
        <v>164</v>
      </c>
      <c r="J496" s="31">
        <f t="shared" si="49"/>
        <v>52536</v>
      </c>
      <c r="K496" s="33" t="str">
        <f>IF(ISERROR(VLOOKUP($J496,'1a_CarteraVigente'!$A$19:$B$5000,K$3,0))=TRUE,"",VLOOKUP($J496,'1a_CarteraVigente'!$A$19:$B$5000,K$3,0))</f>
        <v/>
      </c>
      <c r="N496" s="33"/>
      <c r="S496" s="33"/>
    </row>
    <row r="497" spans="2:19" x14ac:dyDescent="0.45">
      <c r="B497" s="28">
        <f t="shared" si="50"/>
        <v>2043</v>
      </c>
      <c r="C497" s="28">
        <f t="shared" si="51"/>
        <v>12</v>
      </c>
      <c r="D497" s="28">
        <f t="shared" si="52"/>
        <v>164</v>
      </c>
      <c r="J497" s="31">
        <f t="shared" si="49"/>
        <v>52566</v>
      </c>
      <c r="K497" s="33" t="str">
        <f>IF(ISERROR(VLOOKUP($J497,'1a_CarteraVigente'!$A$19:$B$5000,K$3,0))=TRUE,"",VLOOKUP($J497,'1a_CarteraVigente'!$A$19:$B$5000,K$3,0))</f>
        <v/>
      </c>
      <c r="N497" s="33"/>
      <c r="S497" s="33"/>
    </row>
    <row r="498" spans="2:19" x14ac:dyDescent="0.45">
      <c r="B498" s="28">
        <f t="shared" si="50"/>
        <v>2044</v>
      </c>
      <c r="C498" s="28">
        <f t="shared" si="51"/>
        <v>1</v>
      </c>
      <c r="D498" s="28">
        <f t="shared" si="52"/>
        <v>165</v>
      </c>
      <c r="J498" s="31">
        <f t="shared" si="49"/>
        <v>52597</v>
      </c>
      <c r="K498" s="33" t="str">
        <f>IF(ISERROR(VLOOKUP($J498,'1a_CarteraVigente'!$A$19:$B$5000,K$3,0))=TRUE,"",VLOOKUP($J498,'1a_CarteraVigente'!$A$19:$B$5000,K$3,0))</f>
        <v/>
      </c>
      <c r="N498" s="33"/>
      <c r="S498" s="33"/>
    </row>
    <row r="499" spans="2:19" x14ac:dyDescent="0.45">
      <c r="B499" s="28">
        <f t="shared" si="50"/>
        <v>2044</v>
      </c>
      <c r="C499" s="28">
        <f t="shared" si="51"/>
        <v>2</v>
      </c>
      <c r="D499" s="28">
        <f t="shared" si="52"/>
        <v>165</v>
      </c>
      <c r="J499" s="31">
        <f t="shared" si="49"/>
        <v>52628</v>
      </c>
      <c r="K499" s="33" t="str">
        <f>IF(ISERROR(VLOOKUP($J499,'1a_CarteraVigente'!$A$19:$B$5000,K$3,0))=TRUE,"",VLOOKUP($J499,'1a_CarteraVigente'!$A$19:$B$5000,K$3,0))</f>
        <v/>
      </c>
      <c r="N499" s="33"/>
      <c r="S499" s="33"/>
    </row>
    <row r="500" spans="2:19" x14ac:dyDescent="0.45">
      <c r="B500" s="28">
        <f t="shared" si="50"/>
        <v>2044</v>
      </c>
      <c r="C500" s="28">
        <f t="shared" si="51"/>
        <v>3</v>
      </c>
      <c r="D500" s="28">
        <f t="shared" si="52"/>
        <v>165</v>
      </c>
      <c r="J500" s="31">
        <f t="shared" si="49"/>
        <v>52657</v>
      </c>
      <c r="K500" s="33" t="str">
        <f>IF(ISERROR(VLOOKUP($J500,'1a_CarteraVigente'!$A$19:$B$5000,K$3,0))=TRUE,"",VLOOKUP($J500,'1a_CarteraVigente'!$A$19:$B$5000,K$3,0))</f>
        <v/>
      </c>
      <c r="N500" s="33"/>
      <c r="S500" s="33"/>
    </row>
    <row r="501" spans="2:19" x14ac:dyDescent="0.45">
      <c r="B501" s="28">
        <f t="shared" si="50"/>
        <v>2044</v>
      </c>
      <c r="C501" s="28">
        <f t="shared" si="51"/>
        <v>4</v>
      </c>
      <c r="D501" s="28">
        <f t="shared" si="52"/>
        <v>166</v>
      </c>
      <c r="J501" s="31">
        <f t="shared" si="49"/>
        <v>52688</v>
      </c>
      <c r="K501" s="33" t="str">
        <f>IF(ISERROR(VLOOKUP($J501,'1a_CarteraVigente'!$A$19:$B$5000,K$3,0))=TRUE,"",VLOOKUP($J501,'1a_CarteraVigente'!$A$19:$B$5000,K$3,0))</f>
        <v/>
      </c>
      <c r="N501" s="33"/>
      <c r="S501" s="33"/>
    </row>
    <row r="502" spans="2:19" x14ac:dyDescent="0.45">
      <c r="B502" s="28">
        <f t="shared" si="50"/>
        <v>2044</v>
      </c>
      <c r="C502" s="28">
        <f t="shared" si="51"/>
        <v>5</v>
      </c>
      <c r="D502" s="28">
        <f t="shared" si="52"/>
        <v>166</v>
      </c>
      <c r="J502" s="31">
        <f t="shared" si="49"/>
        <v>52718</v>
      </c>
      <c r="K502" s="33" t="str">
        <f>IF(ISERROR(VLOOKUP($J502,'1a_CarteraVigente'!$A$19:$B$5000,K$3,0))=TRUE,"",VLOOKUP($J502,'1a_CarteraVigente'!$A$19:$B$5000,K$3,0))</f>
        <v/>
      </c>
      <c r="N502" s="33"/>
      <c r="S502" s="33"/>
    </row>
    <row r="503" spans="2:19" x14ac:dyDescent="0.45">
      <c r="B503" s="28">
        <f t="shared" si="50"/>
        <v>2044</v>
      </c>
      <c r="C503" s="28">
        <f t="shared" si="51"/>
        <v>6</v>
      </c>
      <c r="D503" s="28">
        <f t="shared" si="52"/>
        <v>166</v>
      </c>
      <c r="J503" s="31">
        <f t="shared" si="49"/>
        <v>52749</v>
      </c>
      <c r="K503" s="33" t="str">
        <f>IF(ISERROR(VLOOKUP($J503,'1a_CarteraVigente'!$A$19:$B$5000,K$3,0))=TRUE,"",VLOOKUP($J503,'1a_CarteraVigente'!$A$19:$B$5000,K$3,0))</f>
        <v/>
      </c>
      <c r="N503" s="33"/>
      <c r="S503" s="33"/>
    </row>
    <row r="504" spans="2:19" x14ac:dyDescent="0.45">
      <c r="B504" s="28">
        <f t="shared" si="50"/>
        <v>2044</v>
      </c>
      <c r="C504" s="28">
        <f t="shared" si="51"/>
        <v>7</v>
      </c>
      <c r="D504" s="28">
        <f t="shared" si="52"/>
        <v>167</v>
      </c>
      <c r="J504" s="31">
        <f t="shared" si="49"/>
        <v>52779</v>
      </c>
      <c r="K504" s="33" t="str">
        <f>IF(ISERROR(VLOOKUP($J504,'1a_CarteraVigente'!$A$19:$B$5000,K$3,0))=TRUE,"",VLOOKUP($J504,'1a_CarteraVigente'!$A$19:$B$5000,K$3,0))</f>
        <v/>
      </c>
      <c r="N504" s="33"/>
      <c r="S504" s="33"/>
    </row>
    <row r="505" spans="2:19" x14ac:dyDescent="0.45">
      <c r="B505" s="28">
        <f t="shared" si="50"/>
        <v>2044</v>
      </c>
      <c r="C505" s="28">
        <f t="shared" si="51"/>
        <v>8</v>
      </c>
      <c r="D505" s="28">
        <f t="shared" si="52"/>
        <v>167</v>
      </c>
      <c r="J505" s="31">
        <f t="shared" si="49"/>
        <v>52810</v>
      </c>
      <c r="K505" s="33" t="str">
        <f>IF(ISERROR(VLOOKUP($J505,'1a_CarteraVigente'!$A$19:$B$5000,K$3,0))=TRUE,"",VLOOKUP($J505,'1a_CarteraVigente'!$A$19:$B$5000,K$3,0))</f>
        <v/>
      </c>
      <c r="N505" s="33"/>
      <c r="S505" s="33"/>
    </row>
    <row r="506" spans="2:19" x14ac:dyDescent="0.45">
      <c r="B506" s="28">
        <f t="shared" si="50"/>
        <v>2044</v>
      </c>
      <c r="C506" s="28">
        <f t="shared" si="51"/>
        <v>9</v>
      </c>
      <c r="D506" s="28">
        <f t="shared" si="52"/>
        <v>167</v>
      </c>
      <c r="J506" s="31">
        <f t="shared" si="49"/>
        <v>52841</v>
      </c>
      <c r="K506" s="33" t="str">
        <f>IF(ISERROR(VLOOKUP($J506,'1a_CarteraVigente'!$A$19:$B$5000,K$3,0))=TRUE,"",VLOOKUP($J506,'1a_CarteraVigente'!$A$19:$B$5000,K$3,0))</f>
        <v/>
      </c>
      <c r="N506" s="33"/>
      <c r="S506" s="33"/>
    </row>
    <row r="507" spans="2:19" x14ac:dyDescent="0.45">
      <c r="B507" s="28">
        <f t="shared" si="50"/>
        <v>2044</v>
      </c>
      <c r="C507" s="28">
        <f t="shared" si="51"/>
        <v>10</v>
      </c>
      <c r="D507" s="28">
        <f t="shared" si="52"/>
        <v>168</v>
      </c>
      <c r="J507" s="31">
        <f t="shared" si="49"/>
        <v>52871</v>
      </c>
      <c r="K507" s="33" t="str">
        <f>IF(ISERROR(VLOOKUP($J507,'1a_CarteraVigente'!$A$19:$B$5000,K$3,0))=TRUE,"",VLOOKUP($J507,'1a_CarteraVigente'!$A$19:$B$5000,K$3,0))</f>
        <v/>
      </c>
      <c r="N507" s="33"/>
      <c r="S507" s="33"/>
    </row>
    <row r="508" spans="2:19" x14ac:dyDescent="0.45">
      <c r="B508" s="28">
        <f t="shared" si="50"/>
        <v>2044</v>
      </c>
      <c r="C508" s="28">
        <f t="shared" si="51"/>
        <v>11</v>
      </c>
      <c r="D508" s="28">
        <f t="shared" si="52"/>
        <v>168</v>
      </c>
      <c r="J508" s="31">
        <f t="shared" si="49"/>
        <v>52902</v>
      </c>
      <c r="K508" s="33" t="str">
        <f>IF(ISERROR(VLOOKUP($J508,'1a_CarteraVigente'!$A$19:$B$5000,K$3,0))=TRUE,"",VLOOKUP($J508,'1a_CarteraVigente'!$A$19:$B$5000,K$3,0))</f>
        <v/>
      </c>
      <c r="N508" s="33"/>
      <c r="S508" s="33"/>
    </row>
    <row r="509" spans="2:19" x14ac:dyDescent="0.45">
      <c r="B509" s="28">
        <f t="shared" si="50"/>
        <v>2044</v>
      </c>
      <c r="C509" s="28">
        <f t="shared" si="51"/>
        <v>12</v>
      </c>
      <c r="D509" s="28">
        <f t="shared" si="52"/>
        <v>168</v>
      </c>
      <c r="J509" s="31">
        <f t="shared" si="49"/>
        <v>52932</v>
      </c>
      <c r="K509" s="33" t="str">
        <f>IF(ISERROR(VLOOKUP($J509,'1a_CarteraVigente'!$A$19:$B$5000,K$3,0))=TRUE,"",VLOOKUP($J509,'1a_CarteraVigente'!$A$19:$B$5000,K$3,0))</f>
        <v/>
      </c>
      <c r="N509" s="33"/>
      <c r="S509" s="33"/>
    </row>
    <row r="510" spans="2:19" x14ac:dyDescent="0.45">
      <c r="B510" s="28">
        <f t="shared" si="50"/>
        <v>2045</v>
      </c>
      <c r="C510" s="28">
        <f t="shared" si="51"/>
        <v>1</v>
      </c>
      <c r="D510" s="28">
        <f t="shared" si="52"/>
        <v>169</v>
      </c>
      <c r="J510" s="31">
        <f t="shared" si="49"/>
        <v>52963</v>
      </c>
      <c r="K510" s="33" t="str">
        <f>IF(ISERROR(VLOOKUP($J510,'1a_CarteraVigente'!$A$19:$B$5000,K$3,0))=TRUE,"",VLOOKUP($J510,'1a_CarteraVigente'!$A$19:$B$5000,K$3,0))</f>
        <v/>
      </c>
      <c r="N510" s="33"/>
      <c r="S510" s="33"/>
    </row>
    <row r="511" spans="2:19" x14ac:dyDescent="0.45">
      <c r="B511" s="28">
        <f t="shared" si="50"/>
        <v>2045</v>
      </c>
      <c r="C511" s="28">
        <f t="shared" si="51"/>
        <v>2</v>
      </c>
      <c r="D511" s="28">
        <f t="shared" si="52"/>
        <v>169</v>
      </c>
      <c r="J511" s="31">
        <f t="shared" si="49"/>
        <v>52994</v>
      </c>
      <c r="K511" s="33" t="str">
        <f>IF(ISERROR(VLOOKUP($J511,'1a_CarteraVigente'!$A$19:$B$5000,K$3,0))=TRUE,"",VLOOKUP($J511,'1a_CarteraVigente'!$A$19:$B$5000,K$3,0))</f>
        <v/>
      </c>
      <c r="N511" s="33"/>
      <c r="S511" s="33"/>
    </row>
    <row r="512" spans="2:19" x14ac:dyDescent="0.45">
      <c r="B512" s="28">
        <f t="shared" si="50"/>
        <v>2045</v>
      </c>
      <c r="C512" s="28">
        <f t="shared" si="51"/>
        <v>3</v>
      </c>
      <c r="D512" s="28">
        <f t="shared" si="52"/>
        <v>169</v>
      </c>
      <c r="J512" s="31">
        <f t="shared" si="49"/>
        <v>53022</v>
      </c>
      <c r="K512" s="33" t="str">
        <f>IF(ISERROR(VLOOKUP($J512,'1a_CarteraVigente'!$A$19:$B$5000,K$3,0))=TRUE,"",VLOOKUP($J512,'1a_CarteraVigente'!$A$19:$B$5000,K$3,0))</f>
        <v/>
      </c>
      <c r="N512" s="33"/>
      <c r="S512" s="33"/>
    </row>
    <row r="513" spans="2:19" x14ac:dyDescent="0.45">
      <c r="B513" s="28">
        <f t="shared" si="50"/>
        <v>2045</v>
      </c>
      <c r="C513" s="28">
        <f t="shared" si="51"/>
        <v>4</v>
      </c>
      <c r="D513" s="28">
        <f t="shared" si="52"/>
        <v>170</v>
      </c>
      <c r="J513" s="31">
        <f t="shared" si="49"/>
        <v>53053</v>
      </c>
      <c r="K513" s="33" t="str">
        <f>IF(ISERROR(VLOOKUP($J513,'1a_CarteraVigente'!$A$19:$B$5000,K$3,0))=TRUE,"",VLOOKUP($J513,'1a_CarteraVigente'!$A$19:$B$5000,K$3,0))</f>
        <v/>
      </c>
      <c r="N513" s="33"/>
      <c r="S513" s="33"/>
    </row>
    <row r="514" spans="2:19" x14ac:dyDescent="0.45">
      <c r="B514" s="28">
        <f t="shared" si="50"/>
        <v>2045</v>
      </c>
      <c r="C514" s="28">
        <f t="shared" si="51"/>
        <v>5</v>
      </c>
      <c r="D514" s="28">
        <f t="shared" si="52"/>
        <v>170</v>
      </c>
      <c r="J514" s="31">
        <f t="shared" si="49"/>
        <v>53083</v>
      </c>
      <c r="K514" s="33" t="str">
        <f>IF(ISERROR(VLOOKUP($J514,'1a_CarteraVigente'!$A$19:$B$5000,K$3,0))=TRUE,"",VLOOKUP($J514,'1a_CarteraVigente'!$A$19:$B$5000,K$3,0))</f>
        <v/>
      </c>
      <c r="N514" s="33"/>
      <c r="S514" s="33"/>
    </row>
    <row r="515" spans="2:19" x14ac:dyDescent="0.45">
      <c r="B515" s="28">
        <f t="shared" si="50"/>
        <v>2045</v>
      </c>
      <c r="C515" s="28">
        <f t="shared" si="51"/>
        <v>6</v>
      </c>
      <c r="D515" s="28">
        <f t="shared" si="52"/>
        <v>170</v>
      </c>
      <c r="J515" s="31">
        <f t="shared" si="49"/>
        <v>53114</v>
      </c>
      <c r="K515" s="33" t="str">
        <f>IF(ISERROR(VLOOKUP($J515,'1a_CarteraVigente'!$A$19:$B$5000,K$3,0))=TRUE,"",VLOOKUP($J515,'1a_CarteraVigente'!$A$19:$B$5000,K$3,0))</f>
        <v/>
      </c>
      <c r="N515" s="33"/>
      <c r="S515" s="33"/>
    </row>
    <row r="516" spans="2:19" x14ac:dyDescent="0.45">
      <c r="B516" s="28">
        <f t="shared" si="50"/>
        <v>2045</v>
      </c>
      <c r="C516" s="28">
        <f t="shared" si="51"/>
        <v>7</v>
      </c>
      <c r="D516" s="28">
        <f t="shared" si="52"/>
        <v>171</v>
      </c>
      <c r="J516" s="31">
        <f t="shared" si="49"/>
        <v>53144</v>
      </c>
      <c r="K516" s="33" t="str">
        <f>IF(ISERROR(VLOOKUP($J516,'1a_CarteraVigente'!$A$19:$B$5000,K$3,0))=TRUE,"",VLOOKUP($J516,'1a_CarteraVigente'!$A$19:$B$5000,K$3,0))</f>
        <v/>
      </c>
      <c r="N516" s="33"/>
      <c r="S516" s="33"/>
    </row>
    <row r="517" spans="2:19" x14ac:dyDescent="0.45">
      <c r="B517" s="28">
        <f t="shared" si="50"/>
        <v>2045</v>
      </c>
      <c r="C517" s="28">
        <f t="shared" si="51"/>
        <v>8</v>
      </c>
      <c r="D517" s="28">
        <f t="shared" si="52"/>
        <v>171</v>
      </c>
      <c r="J517" s="31">
        <f t="shared" si="49"/>
        <v>53175</v>
      </c>
      <c r="K517" s="33" t="str">
        <f>IF(ISERROR(VLOOKUP($J517,'1a_CarteraVigente'!$A$19:$B$5000,K$3,0))=TRUE,"",VLOOKUP($J517,'1a_CarteraVigente'!$A$19:$B$5000,K$3,0))</f>
        <v/>
      </c>
      <c r="N517" s="33"/>
      <c r="S517" s="33"/>
    </row>
    <row r="518" spans="2:19" x14ac:dyDescent="0.45">
      <c r="B518" s="28">
        <f t="shared" si="50"/>
        <v>2045</v>
      </c>
      <c r="C518" s="28">
        <f t="shared" si="51"/>
        <v>9</v>
      </c>
      <c r="D518" s="28">
        <f t="shared" si="52"/>
        <v>171</v>
      </c>
      <c r="J518" s="31">
        <f t="shared" si="49"/>
        <v>53206</v>
      </c>
      <c r="K518" s="33" t="str">
        <f>IF(ISERROR(VLOOKUP($J518,'1a_CarteraVigente'!$A$19:$B$5000,K$3,0))=TRUE,"",VLOOKUP($J518,'1a_CarteraVigente'!$A$19:$B$5000,K$3,0))</f>
        <v/>
      </c>
      <c r="N518" s="33"/>
      <c r="S518" s="33"/>
    </row>
    <row r="519" spans="2:19" x14ac:dyDescent="0.45">
      <c r="B519" s="28">
        <f t="shared" si="50"/>
        <v>2045</v>
      </c>
      <c r="C519" s="28">
        <f t="shared" si="51"/>
        <v>10</v>
      </c>
      <c r="D519" s="28">
        <f t="shared" si="52"/>
        <v>172</v>
      </c>
      <c r="J519" s="31">
        <f t="shared" ref="J519:J581" si="53">VALUE(CONCATENATE(C519,"/1/",B519))</f>
        <v>53236</v>
      </c>
      <c r="K519" s="33" t="str">
        <f>IF(ISERROR(VLOOKUP($J519,'1a_CarteraVigente'!$A$19:$B$5000,K$3,0))=TRUE,"",VLOOKUP($J519,'1a_CarteraVigente'!$A$19:$B$5000,K$3,0))</f>
        <v/>
      </c>
      <c r="N519" s="33"/>
      <c r="S519" s="33"/>
    </row>
    <row r="520" spans="2:19" x14ac:dyDescent="0.45">
      <c r="B520" s="28">
        <f t="shared" ref="B520:B581" si="54">IF(C519=12,B519+1,B519)</f>
        <v>2045</v>
      </c>
      <c r="C520" s="28">
        <f t="shared" ref="C520:C581" si="55">IF(C519=12,1,C519+1)</f>
        <v>11</v>
      </c>
      <c r="D520" s="28">
        <f t="shared" si="52"/>
        <v>172</v>
      </c>
      <c r="J520" s="31">
        <f t="shared" si="53"/>
        <v>53267</v>
      </c>
      <c r="K520" s="33" t="str">
        <f>IF(ISERROR(VLOOKUP($J520,'1a_CarteraVigente'!$A$19:$B$5000,K$3,0))=TRUE,"",VLOOKUP($J520,'1a_CarteraVigente'!$A$19:$B$5000,K$3,0))</f>
        <v/>
      </c>
      <c r="N520" s="33"/>
      <c r="S520" s="33"/>
    </row>
    <row r="521" spans="2:19" x14ac:dyDescent="0.45">
      <c r="B521" s="28">
        <f t="shared" si="54"/>
        <v>2045</v>
      </c>
      <c r="C521" s="28">
        <f t="shared" si="55"/>
        <v>12</v>
      </c>
      <c r="D521" s="28">
        <f t="shared" si="52"/>
        <v>172</v>
      </c>
      <c r="J521" s="31">
        <f t="shared" si="53"/>
        <v>53297</v>
      </c>
      <c r="K521" s="33" t="str">
        <f>IF(ISERROR(VLOOKUP($J521,'1a_CarteraVigente'!$A$19:$B$5000,K$3,0))=TRUE,"",VLOOKUP($J521,'1a_CarteraVigente'!$A$19:$B$5000,K$3,0))</f>
        <v/>
      </c>
      <c r="N521" s="33"/>
      <c r="S521" s="33"/>
    </row>
    <row r="522" spans="2:19" x14ac:dyDescent="0.45">
      <c r="B522" s="28">
        <f t="shared" si="54"/>
        <v>2046</v>
      </c>
      <c r="C522" s="28">
        <f t="shared" si="55"/>
        <v>1</v>
      </c>
      <c r="D522" s="28">
        <f t="shared" ref="D522:D581" si="56">D519+1</f>
        <v>173</v>
      </c>
      <c r="J522" s="31">
        <f t="shared" si="53"/>
        <v>53328</v>
      </c>
      <c r="K522" s="33" t="str">
        <f>IF(ISERROR(VLOOKUP($J522,'1a_CarteraVigente'!$A$19:$B$5000,K$3,0))=TRUE,"",VLOOKUP($J522,'1a_CarteraVigente'!$A$19:$B$5000,K$3,0))</f>
        <v/>
      </c>
      <c r="N522" s="33"/>
      <c r="S522" s="33"/>
    </row>
    <row r="523" spans="2:19" x14ac:dyDescent="0.45">
      <c r="B523" s="28">
        <f t="shared" si="54"/>
        <v>2046</v>
      </c>
      <c r="C523" s="28">
        <f t="shared" si="55"/>
        <v>2</v>
      </c>
      <c r="D523" s="28">
        <f t="shared" si="56"/>
        <v>173</v>
      </c>
      <c r="J523" s="31">
        <f t="shared" si="53"/>
        <v>53359</v>
      </c>
      <c r="K523" s="33" t="str">
        <f>IF(ISERROR(VLOOKUP($J523,'1a_CarteraVigente'!$A$19:$B$5000,K$3,0))=TRUE,"",VLOOKUP($J523,'1a_CarteraVigente'!$A$19:$B$5000,K$3,0))</f>
        <v/>
      </c>
      <c r="N523" s="33"/>
      <c r="S523" s="33"/>
    </row>
    <row r="524" spans="2:19" x14ac:dyDescent="0.45">
      <c r="B524" s="28">
        <f t="shared" si="54"/>
        <v>2046</v>
      </c>
      <c r="C524" s="28">
        <f t="shared" si="55"/>
        <v>3</v>
      </c>
      <c r="D524" s="28">
        <f t="shared" si="56"/>
        <v>173</v>
      </c>
      <c r="J524" s="31">
        <f t="shared" si="53"/>
        <v>53387</v>
      </c>
      <c r="K524" s="33" t="str">
        <f>IF(ISERROR(VLOOKUP($J524,'1a_CarteraVigente'!$A$19:$B$5000,K$3,0))=TRUE,"",VLOOKUP($J524,'1a_CarteraVigente'!$A$19:$B$5000,K$3,0))</f>
        <v/>
      </c>
      <c r="N524" s="33"/>
      <c r="S524" s="33"/>
    </row>
    <row r="525" spans="2:19" x14ac:dyDescent="0.45">
      <c r="B525" s="28">
        <f t="shared" si="54"/>
        <v>2046</v>
      </c>
      <c r="C525" s="28">
        <f t="shared" si="55"/>
        <v>4</v>
      </c>
      <c r="D525" s="28">
        <f t="shared" si="56"/>
        <v>174</v>
      </c>
      <c r="J525" s="31">
        <f t="shared" si="53"/>
        <v>53418</v>
      </c>
      <c r="K525" s="33" t="str">
        <f>IF(ISERROR(VLOOKUP($J525,'1a_CarteraVigente'!$A$19:$B$5000,K$3,0))=TRUE,"",VLOOKUP($J525,'1a_CarteraVigente'!$A$19:$B$5000,K$3,0))</f>
        <v/>
      </c>
      <c r="N525" s="33"/>
      <c r="S525" s="33"/>
    </row>
    <row r="526" spans="2:19" x14ac:dyDescent="0.45">
      <c r="B526" s="28">
        <f t="shared" si="54"/>
        <v>2046</v>
      </c>
      <c r="C526" s="28">
        <f t="shared" si="55"/>
        <v>5</v>
      </c>
      <c r="D526" s="28">
        <f t="shared" si="56"/>
        <v>174</v>
      </c>
      <c r="J526" s="31">
        <f t="shared" si="53"/>
        <v>53448</v>
      </c>
      <c r="K526" s="33" t="str">
        <f>IF(ISERROR(VLOOKUP($J526,'1a_CarteraVigente'!$A$19:$B$5000,K$3,0))=TRUE,"",VLOOKUP($J526,'1a_CarteraVigente'!$A$19:$B$5000,K$3,0))</f>
        <v/>
      </c>
      <c r="N526" s="33"/>
      <c r="S526" s="33"/>
    </row>
    <row r="527" spans="2:19" x14ac:dyDescent="0.45">
      <c r="B527" s="28">
        <f t="shared" si="54"/>
        <v>2046</v>
      </c>
      <c r="C527" s="28">
        <f t="shared" si="55"/>
        <v>6</v>
      </c>
      <c r="D527" s="28">
        <f t="shared" si="56"/>
        <v>174</v>
      </c>
      <c r="J527" s="31">
        <f t="shared" si="53"/>
        <v>53479</v>
      </c>
      <c r="K527" s="33" t="str">
        <f>IF(ISERROR(VLOOKUP($J527,'1a_CarteraVigente'!$A$19:$B$5000,K$3,0))=TRUE,"",VLOOKUP($J527,'1a_CarteraVigente'!$A$19:$B$5000,K$3,0))</f>
        <v/>
      </c>
      <c r="N527" s="33"/>
      <c r="S527" s="33"/>
    </row>
    <row r="528" spans="2:19" x14ac:dyDescent="0.45">
      <c r="B528" s="28">
        <f t="shared" si="54"/>
        <v>2046</v>
      </c>
      <c r="C528" s="28">
        <f t="shared" si="55"/>
        <v>7</v>
      </c>
      <c r="D528" s="28">
        <f t="shared" si="56"/>
        <v>175</v>
      </c>
      <c r="J528" s="31">
        <f t="shared" si="53"/>
        <v>53509</v>
      </c>
      <c r="K528" s="33" t="str">
        <f>IF(ISERROR(VLOOKUP($J528,'1a_CarteraVigente'!$A$19:$B$5000,K$3,0))=TRUE,"",VLOOKUP($J528,'1a_CarteraVigente'!$A$19:$B$5000,K$3,0))</f>
        <v/>
      </c>
      <c r="N528" s="33"/>
      <c r="S528" s="33"/>
    </row>
    <row r="529" spans="2:19" x14ac:dyDescent="0.45">
      <c r="B529" s="28">
        <f t="shared" si="54"/>
        <v>2046</v>
      </c>
      <c r="C529" s="28">
        <f t="shared" si="55"/>
        <v>8</v>
      </c>
      <c r="D529" s="28">
        <f t="shared" si="56"/>
        <v>175</v>
      </c>
      <c r="J529" s="31">
        <f t="shared" si="53"/>
        <v>53540</v>
      </c>
      <c r="K529" s="33" t="str">
        <f>IF(ISERROR(VLOOKUP($J529,'1a_CarteraVigente'!$A$19:$B$5000,K$3,0))=TRUE,"",VLOOKUP($J529,'1a_CarteraVigente'!$A$19:$B$5000,K$3,0))</f>
        <v/>
      </c>
      <c r="N529" s="33"/>
      <c r="S529" s="33"/>
    </row>
    <row r="530" spans="2:19" x14ac:dyDescent="0.45">
      <c r="B530" s="28">
        <f t="shared" si="54"/>
        <v>2046</v>
      </c>
      <c r="C530" s="28">
        <f t="shared" si="55"/>
        <v>9</v>
      </c>
      <c r="D530" s="28">
        <f t="shared" si="56"/>
        <v>175</v>
      </c>
      <c r="J530" s="31">
        <f t="shared" si="53"/>
        <v>53571</v>
      </c>
      <c r="K530" s="33" t="str">
        <f>IF(ISERROR(VLOOKUP($J530,'1a_CarteraVigente'!$A$19:$B$5000,K$3,0))=TRUE,"",VLOOKUP($J530,'1a_CarteraVigente'!$A$19:$B$5000,K$3,0))</f>
        <v/>
      </c>
      <c r="N530" s="33"/>
      <c r="S530" s="33"/>
    </row>
    <row r="531" spans="2:19" x14ac:dyDescent="0.45">
      <c r="B531" s="28">
        <f t="shared" si="54"/>
        <v>2046</v>
      </c>
      <c r="C531" s="28">
        <f t="shared" si="55"/>
        <v>10</v>
      </c>
      <c r="D531" s="28">
        <f t="shared" si="56"/>
        <v>176</v>
      </c>
      <c r="J531" s="31">
        <f t="shared" si="53"/>
        <v>53601</v>
      </c>
      <c r="K531" s="33" t="str">
        <f>IF(ISERROR(VLOOKUP($J531,'1a_CarteraVigente'!$A$19:$B$5000,K$3,0))=TRUE,"",VLOOKUP($J531,'1a_CarteraVigente'!$A$19:$B$5000,K$3,0))</f>
        <v/>
      </c>
      <c r="N531" s="33"/>
      <c r="S531" s="33"/>
    </row>
    <row r="532" spans="2:19" x14ac:dyDescent="0.45">
      <c r="B532" s="28">
        <f t="shared" si="54"/>
        <v>2046</v>
      </c>
      <c r="C532" s="28">
        <f t="shared" si="55"/>
        <v>11</v>
      </c>
      <c r="D532" s="28">
        <f t="shared" si="56"/>
        <v>176</v>
      </c>
      <c r="J532" s="31">
        <f t="shared" si="53"/>
        <v>53632</v>
      </c>
      <c r="K532" s="33" t="str">
        <f>IF(ISERROR(VLOOKUP($J532,'1a_CarteraVigente'!$A$19:$B$5000,K$3,0))=TRUE,"",VLOOKUP($J532,'1a_CarteraVigente'!$A$19:$B$5000,K$3,0))</f>
        <v/>
      </c>
      <c r="N532" s="33"/>
      <c r="S532" s="33"/>
    </row>
    <row r="533" spans="2:19" x14ac:dyDescent="0.45">
      <c r="B533" s="28">
        <f t="shared" si="54"/>
        <v>2046</v>
      </c>
      <c r="C533" s="28">
        <f t="shared" si="55"/>
        <v>12</v>
      </c>
      <c r="D533" s="28">
        <f t="shared" si="56"/>
        <v>176</v>
      </c>
      <c r="J533" s="31">
        <f t="shared" si="53"/>
        <v>53662</v>
      </c>
      <c r="K533" s="33" t="str">
        <f>IF(ISERROR(VLOOKUP($J533,'1a_CarteraVigente'!$A$19:$B$5000,K$3,0))=TRUE,"",VLOOKUP($J533,'1a_CarteraVigente'!$A$19:$B$5000,K$3,0))</f>
        <v/>
      </c>
      <c r="N533" s="33"/>
      <c r="S533" s="33"/>
    </row>
    <row r="534" spans="2:19" x14ac:dyDescent="0.45">
      <c r="B534" s="28">
        <f t="shared" si="54"/>
        <v>2047</v>
      </c>
      <c r="C534" s="28">
        <f t="shared" si="55"/>
        <v>1</v>
      </c>
      <c r="D534" s="28">
        <f t="shared" si="56"/>
        <v>177</v>
      </c>
      <c r="J534" s="31">
        <f t="shared" si="53"/>
        <v>53693</v>
      </c>
      <c r="K534" s="33" t="str">
        <f>IF(ISERROR(VLOOKUP($J534,'1a_CarteraVigente'!$A$19:$B$5000,K$3,0))=TRUE,"",VLOOKUP($J534,'1a_CarteraVigente'!$A$19:$B$5000,K$3,0))</f>
        <v/>
      </c>
      <c r="N534" s="33"/>
      <c r="S534" s="33"/>
    </row>
    <row r="535" spans="2:19" x14ac:dyDescent="0.45">
      <c r="B535" s="28">
        <f t="shared" si="54"/>
        <v>2047</v>
      </c>
      <c r="C535" s="28">
        <f t="shared" si="55"/>
        <v>2</v>
      </c>
      <c r="D535" s="28">
        <f t="shared" si="56"/>
        <v>177</v>
      </c>
      <c r="J535" s="31">
        <f t="shared" si="53"/>
        <v>53724</v>
      </c>
      <c r="K535" s="33" t="str">
        <f>IF(ISERROR(VLOOKUP($J535,'1a_CarteraVigente'!$A$19:$B$5000,K$3,0))=TRUE,"",VLOOKUP($J535,'1a_CarteraVigente'!$A$19:$B$5000,K$3,0))</f>
        <v/>
      </c>
      <c r="N535" s="33"/>
      <c r="S535" s="33"/>
    </row>
    <row r="536" spans="2:19" x14ac:dyDescent="0.45">
      <c r="B536" s="28">
        <f t="shared" si="54"/>
        <v>2047</v>
      </c>
      <c r="C536" s="28">
        <f t="shared" si="55"/>
        <v>3</v>
      </c>
      <c r="D536" s="28">
        <f t="shared" si="56"/>
        <v>177</v>
      </c>
      <c r="J536" s="31">
        <f t="shared" si="53"/>
        <v>53752</v>
      </c>
      <c r="K536" s="33" t="str">
        <f>IF(ISERROR(VLOOKUP($J536,'1a_CarteraVigente'!$A$19:$B$5000,K$3,0))=TRUE,"",VLOOKUP($J536,'1a_CarteraVigente'!$A$19:$B$5000,K$3,0))</f>
        <v/>
      </c>
      <c r="N536" s="33"/>
      <c r="S536" s="33"/>
    </row>
    <row r="537" spans="2:19" x14ac:dyDescent="0.45">
      <c r="B537" s="28">
        <f t="shared" si="54"/>
        <v>2047</v>
      </c>
      <c r="C537" s="28">
        <f t="shared" si="55"/>
        <v>4</v>
      </c>
      <c r="D537" s="28">
        <f t="shared" si="56"/>
        <v>178</v>
      </c>
      <c r="J537" s="31">
        <f t="shared" si="53"/>
        <v>53783</v>
      </c>
      <c r="K537" s="33" t="str">
        <f>IF(ISERROR(VLOOKUP($J537,'1a_CarteraVigente'!$A$19:$B$5000,K$3,0))=TRUE,"",VLOOKUP($J537,'1a_CarteraVigente'!$A$19:$B$5000,K$3,0))</f>
        <v/>
      </c>
      <c r="N537" s="33"/>
      <c r="S537" s="33"/>
    </row>
    <row r="538" spans="2:19" x14ac:dyDescent="0.45">
      <c r="B538" s="28">
        <f t="shared" si="54"/>
        <v>2047</v>
      </c>
      <c r="C538" s="28">
        <f t="shared" si="55"/>
        <v>5</v>
      </c>
      <c r="D538" s="28">
        <f t="shared" si="56"/>
        <v>178</v>
      </c>
      <c r="J538" s="31">
        <f t="shared" si="53"/>
        <v>53813</v>
      </c>
      <c r="K538" s="33" t="str">
        <f>IF(ISERROR(VLOOKUP($J538,'1a_CarteraVigente'!$A$19:$B$5000,K$3,0))=TRUE,"",VLOOKUP($J538,'1a_CarteraVigente'!$A$19:$B$5000,K$3,0))</f>
        <v/>
      </c>
      <c r="N538" s="33"/>
      <c r="S538" s="33"/>
    </row>
    <row r="539" spans="2:19" x14ac:dyDescent="0.45">
      <c r="B539" s="28">
        <f t="shared" si="54"/>
        <v>2047</v>
      </c>
      <c r="C539" s="28">
        <f t="shared" si="55"/>
        <v>6</v>
      </c>
      <c r="D539" s="28">
        <f t="shared" si="56"/>
        <v>178</v>
      </c>
      <c r="J539" s="31">
        <f t="shared" si="53"/>
        <v>53844</v>
      </c>
      <c r="K539" s="33" t="str">
        <f>IF(ISERROR(VLOOKUP($J539,'1a_CarteraVigente'!$A$19:$B$5000,K$3,0))=TRUE,"",VLOOKUP($J539,'1a_CarteraVigente'!$A$19:$B$5000,K$3,0))</f>
        <v/>
      </c>
      <c r="N539" s="33"/>
      <c r="S539" s="33"/>
    </row>
    <row r="540" spans="2:19" x14ac:dyDescent="0.45">
      <c r="B540" s="28">
        <f t="shared" si="54"/>
        <v>2047</v>
      </c>
      <c r="C540" s="28">
        <f t="shared" si="55"/>
        <v>7</v>
      </c>
      <c r="D540" s="28">
        <f t="shared" si="56"/>
        <v>179</v>
      </c>
      <c r="J540" s="31">
        <f t="shared" si="53"/>
        <v>53874</v>
      </c>
      <c r="K540" s="33" t="str">
        <f>IF(ISERROR(VLOOKUP($J540,'1a_CarteraVigente'!$A$19:$B$5000,K$3,0))=TRUE,"",VLOOKUP($J540,'1a_CarteraVigente'!$A$19:$B$5000,K$3,0))</f>
        <v/>
      </c>
      <c r="N540" s="33"/>
      <c r="S540" s="33"/>
    </row>
    <row r="541" spans="2:19" x14ac:dyDescent="0.45">
      <c r="B541" s="28">
        <f t="shared" si="54"/>
        <v>2047</v>
      </c>
      <c r="C541" s="28">
        <f t="shared" si="55"/>
        <v>8</v>
      </c>
      <c r="D541" s="28">
        <f t="shared" si="56"/>
        <v>179</v>
      </c>
      <c r="J541" s="31">
        <f t="shared" si="53"/>
        <v>53905</v>
      </c>
      <c r="K541" s="33" t="str">
        <f>IF(ISERROR(VLOOKUP($J541,'1a_CarteraVigente'!$A$19:$B$5000,K$3,0))=TRUE,"",VLOOKUP($J541,'1a_CarteraVigente'!$A$19:$B$5000,K$3,0))</f>
        <v/>
      </c>
      <c r="N541" s="33"/>
      <c r="S541" s="33"/>
    </row>
    <row r="542" spans="2:19" x14ac:dyDescent="0.45">
      <c r="B542" s="28">
        <f t="shared" si="54"/>
        <v>2047</v>
      </c>
      <c r="C542" s="28">
        <f t="shared" si="55"/>
        <v>9</v>
      </c>
      <c r="D542" s="28">
        <f t="shared" si="56"/>
        <v>179</v>
      </c>
      <c r="J542" s="31">
        <f t="shared" si="53"/>
        <v>53936</v>
      </c>
      <c r="K542" s="33" t="str">
        <f>IF(ISERROR(VLOOKUP($J542,'1a_CarteraVigente'!$A$19:$B$5000,K$3,0))=TRUE,"",VLOOKUP($J542,'1a_CarteraVigente'!$A$19:$B$5000,K$3,0))</f>
        <v/>
      </c>
      <c r="N542" s="33"/>
      <c r="S542" s="33"/>
    </row>
    <row r="543" spans="2:19" x14ac:dyDescent="0.45">
      <c r="B543" s="28">
        <f t="shared" si="54"/>
        <v>2047</v>
      </c>
      <c r="C543" s="28">
        <f t="shared" si="55"/>
        <v>10</v>
      </c>
      <c r="D543" s="28">
        <f t="shared" si="56"/>
        <v>180</v>
      </c>
      <c r="J543" s="31">
        <f t="shared" si="53"/>
        <v>53966</v>
      </c>
      <c r="K543" s="33" t="str">
        <f>IF(ISERROR(VLOOKUP($J543,'1a_CarteraVigente'!$A$19:$B$5000,K$3,0))=TRUE,"",VLOOKUP($J543,'1a_CarteraVigente'!$A$19:$B$5000,K$3,0))</f>
        <v/>
      </c>
      <c r="N543" s="33"/>
      <c r="S543" s="33"/>
    </row>
    <row r="544" spans="2:19" x14ac:dyDescent="0.45">
      <c r="B544" s="28">
        <f t="shared" si="54"/>
        <v>2047</v>
      </c>
      <c r="C544" s="28">
        <f t="shared" si="55"/>
        <v>11</v>
      </c>
      <c r="D544" s="28">
        <f t="shared" si="56"/>
        <v>180</v>
      </c>
      <c r="J544" s="31">
        <f t="shared" si="53"/>
        <v>53997</v>
      </c>
      <c r="K544" s="33" t="str">
        <f>IF(ISERROR(VLOOKUP($J544,'1a_CarteraVigente'!$A$19:$B$5000,K$3,0))=TRUE,"",VLOOKUP($J544,'1a_CarteraVigente'!$A$19:$B$5000,K$3,0))</f>
        <v/>
      </c>
      <c r="N544" s="33"/>
      <c r="S544" s="33"/>
    </row>
    <row r="545" spans="2:19" x14ac:dyDescent="0.45">
      <c r="B545" s="28">
        <f t="shared" si="54"/>
        <v>2047</v>
      </c>
      <c r="C545" s="28">
        <f t="shared" si="55"/>
        <v>12</v>
      </c>
      <c r="D545" s="28">
        <f t="shared" si="56"/>
        <v>180</v>
      </c>
      <c r="J545" s="31">
        <f t="shared" si="53"/>
        <v>54027</v>
      </c>
      <c r="K545" s="33" t="str">
        <f>IF(ISERROR(VLOOKUP($J545,'1a_CarteraVigente'!$A$19:$B$5000,K$3,0))=TRUE,"",VLOOKUP($J545,'1a_CarteraVigente'!$A$19:$B$5000,K$3,0))</f>
        <v/>
      </c>
      <c r="N545" s="33"/>
      <c r="S545" s="33"/>
    </row>
    <row r="546" spans="2:19" x14ac:dyDescent="0.45">
      <c r="B546" s="28">
        <f t="shared" si="54"/>
        <v>2048</v>
      </c>
      <c r="C546" s="28">
        <f t="shared" si="55"/>
        <v>1</v>
      </c>
      <c r="D546" s="28">
        <f t="shared" si="56"/>
        <v>181</v>
      </c>
      <c r="J546" s="31">
        <f t="shared" si="53"/>
        <v>54058</v>
      </c>
      <c r="K546" s="33" t="str">
        <f>IF(ISERROR(VLOOKUP($J546,'1a_CarteraVigente'!$A$19:$B$5000,K$3,0))=TRUE,"",VLOOKUP($J546,'1a_CarteraVigente'!$A$19:$B$5000,K$3,0))</f>
        <v/>
      </c>
      <c r="N546" s="33"/>
      <c r="S546" s="33"/>
    </row>
    <row r="547" spans="2:19" x14ac:dyDescent="0.45">
      <c r="B547" s="28">
        <f t="shared" si="54"/>
        <v>2048</v>
      </c>
      <c r="C547" s="28">
        <f t="shared" si="55"/>
        <v>2</v>
      </c>
      <c r="D547" s="28">
        <f t="shared" si="56"/>
        <v>181</v>
      </c>
      <c r="J547" s="31">
        <f t="shared" si="53"/>
        <v>54089</v>
      </c>
      <c r="K547" s="33" t="str">
        <f>IF(ISERROR(VLOOKUP($J547,'1a_CarteraVigente'!$A$19:$B$5000,K$3,0))=TRUE,"",VLOOKUP($J547,'1a_CarteraVigente'!$A$19:$B$5000,K$3,0))</f>
        <v/>
      </c>
      <c r="N547" s="33"/>
      <c r="S547" s="33"/>
    </row>
    <row r="548" spans="2:19" x14ac:dyDescent="0.45">
      <c r="B548" s="28">
        <f t="shared" si="54"/>
        <v>2048</v>
      </c>
      <c r="C548" s="28">
        <f t="shared" si="55"/>
        <v>3</v>
      </c>
      <c r="D548" s="28">
        <f t="shared" si="56"/>
        <v>181</v>
      </c>
      <c r="J548" s="31">
        <f t="shared" si="53"/>
        <v>54118</v>
      </c>
      <c r="K548" s="33" t="str">
        <f>IF(ISERROR(VLOOKUP($J548,'1a_CarteraVigente'!$A$19:$B$5000,K$3,0))=TRUE,"",VLOOKUP($J548,'1a_CarteraVigente'!$A$19:$B$5000,K$3,0))</f>
        <v/>
      </c>
      <c r="N548" s="33"/>
      <c r="S548" s="33"/>
    </row>
    <row r="549" spans="2:19" x14ac:dyDescent="0.45">
      <c r="B549" s="28">
        <f t="shared" si="54"/>
        <v>2048</v>
      </c>
      <c r="C549" s="28">
        <f t="shared" si="55"/>
        <v>4</v>
      </c>
      <c r="D549" s="28">
        <f t="shared" si="56"/>
        <v>182</v>
      </c>
      <c r="J549" s="31">
        <f t="shared" si="53"/>
        <v>54149</v>
      </c>
      <c r="K549" s="33" t="str">
        <f>IF(ISERROR(VLOOKUP($J549,'1a_CarteraVigente'!$A$19:$B$5000,K$3,0))=TRUE,"",VLOOKUP($J549,'1a_CarteraVigente'!$A$19:$B$5000,K$3,0))</f>
        <v/>
      </c>
      <c r="N549" s="33"/>
      <c r="S549" s="33"/>
    </row>
    <row r="550" spans="2:19" x14ac:dyDescent="0.45">
      <c r="B550" s="28">
        <f t="shared" si="54"/>
        <v>2048</v>
      </c>
      <c r="C550" s="28">
        <f t="shared" si="55"/>
        <v>5</v>
      </c>
      <c r="D550" s="28">
        <f t="shared" si="56"/>
        <v>182</v>
      </c>
      <c r="J550" s="31">
        <f t="shared" si="53"/>
        <v>54179</v>
      </c>
      <c r="K550" s="33" t="str">
        <f>IF(ISERROR(VLOOKUP($J550,'1a_CarteraVigente'!$A$19:$B$5000,K$3,0))=TRUE,"",VLOOKUP($J550,'1a_CarteraVigente'!$A$19:$B$5000,K$3,0))</f>
        <v/>
      </c>
      <c r="N550" s="33"/>
      <c r="S550" s="33"/>
    </row>
    <row r="551" spans="2:19" x14ac:dyDescent="0.45">
      <c r="B551" s="28">
        <f t="shared" si="54"/>
        <v>2048</v>
      </c>
      <c r="C551" s="28">
        <f t="shared" si="55"/>
        <v>6</v>
      </c>
      <c r="D551" s="28">
        <f t="shared" si="56"/>
        <v>182</v>
      </c>
      <c r="J551" s="31">
        <f t="shared" si="53"/>
        <v>54210</v>
      </c>
      <c r="K551" s="33" t="str">
        <f>IF(ISERROR(VLOOKUP($J551,'1a_CarteraVigente'!$A$19:$B$5000,K$3,0))=TRUE,"",VLOOKUP($J551,'1a_CarteraVigente'!$A$19:$B$5000,K$3,0))</f>
        <v/>
      </c>
      <c r="N551" s="33"/>
      <c r="S551" s="33"/>
    </row>
    <row r="552" spans="2:19" x14ac:dyDescent="0.45">
      <c r="B552" s="28">
        <f t="shared" si="54"/>
        <v>2048</v>
      </c>
      <c r="C552" s="28">
        <f t="shared" si="55"/>
        <v>7</v>
      </c>
      <c r="D552" s="28">
        <f t="shared" si="56"/>
        <v>183</v>
      </c>
      <c r="J552" s="31">
        <f t="shared" si="53"/>
        <v>54240</v>
      </c>
      <c r="K552" s="33" t="str">
        <f>IF(ISERROR(VLOOKUP($J552,'1a_CarteraVigente'!$A$19:$B$5000,K$3,0))=TRUE,"",VLOOKUP($J552,'1a_CarteraVigente'!$A$19:$B$5000,K$3,0))</f>
        <v/>
      </c>
      <c r="N552" s="33"/>
      <c r="S552" s="33"/>
    </row>
    <row r="553" spans="2:19" x14ac:dyDescent="0.45">
      <c r="B553" s="28">
        <f t="shared" si="54"/>
        <v>2048</v>
      </c>
      <c r="C553" s="28">
        <f t="shared" si="55"/>
        <v>8</v>
      </c>
      <c r="D553" s="28">
        <f t="shared" si="56"/>
        <v>183</v>
      </c>
      <c r="J553" s="31">
        <f t="shared" si="53"/>
        <v>54271</v>
      </c>
      <c r="K553" s="33" t="str">
        <f>IF(ISERROR(VLOOKUP($J553,'1a_CarteraVigente'!$A$19:$B$5000,K$3,0))=TRUE,"",VLOOKUP($J553,'1a_CarteraVigente'!$A$19:$B$5000,K$3,0))</f>
        <v/>
      </c>
      <c r="N553" s="33"/>
      <c r="S553" s="33"/>
    </row>
    <row r="554" spans="2:19" x14ac:dyDescent="0.45">
      <c r="B554" s="28">
        <f t="shared" si="54"/>
        <v>2048</v>
      </c>
      <c r="C554" s="28">
        <f t="shared" si="55"/>
        <v>9</v>
      </c>
      <c r="D554" s="28">
        <f t="shared" si="56"/>
        <v>183</v>
      </c>
      <c r="J554" s="31">
        <f t="shared" si="53"/>
        <v>54302</v>
      </c>
      <c r="K554" s="33" t="str">
        <f>IF(ISERROR(VLOOKUP($J554,'1a_CarteraVigente'!$A$19:$B$5000,K$3,0))=TRUE,"",VLOOKUP($J554,'1a_CarteraVigente'!$A$19:$B$5000,K$3,0))</f>
        <v/>
      </c>
      <c r="N554" s="33"/>
      <c r="S554" s="33"/>
    </row>
    <row r="555" spans="2:19" x14ac:dyDescent="0.45">
      <c r="B555" s="28">
        <f t="shared" si="54"/>
        <v>2048</v>
      </c>
      <c r="C555" s="28">
        <f t="shared" si="55"/>
        <v>10</v>
      </c>
      <c r="D555" s="28">
        <f t="shared" si="56"/>
        <v>184</v>
      </c>
      <c r="J555" s="31">
        <f t="shared" si="53"/>
        <v>54332</v>
      </c>
      <c r="K555" s="33" t="str">
        <f>IF(ISERROR(VLOOKUP($J555,'1a_CarteraVigente'!$A$19:$B$5000,K$3,0))=TRUE,"",VLOOKUP($J555,'1a_CarteraVigente'!$A$19:$B$5000,K$3,0))</f>
        <v/>
      </c>
      <c r="N555" s="33"/>
      <c r="S555" s="33"/>
    </row>
    <row r="556" spans="2:19" x14ac:dyDescent="0.45">
      <c r="B556" s="28">
        <f t="shared" si="54"/>
        <v>2048</v>
      </c>
      <c r="C556" s="28">
        <f t="shared" si="55"/>
        <v>11</v>
      </c>
      <c r="D556" s="28">
        <f t="shared" si="56"/>
        <v>184</v>
      </c>
      <c r="J556" s="31">
        <f t="shared" si="53"/>
        <v>54363</v>
      </c>
      <c r="K556" s="33" t="str">
        <f>IF(ISERROR(VLOOKUP($J556,'1a_CarteraVigente'!$A$19:$B$5000,K$3,0))=TRUE,"",VLOOKUP($J556,'1a_CarteraVigente'!$A$19:$B$5000,K$3,0))</f>
        <v/>
      </c>
      <c r="N556" s="33"/>
      <c r="S556" s="33"/>
    </row>
    <row r="557" spans="2:19" x14ac:dyDescent="0.45">
      <c r="B557" s="28">
        <f t="shared" si="54"/>
        <v>2048</v>
      </c>
      <c r="C557" s="28">
        <f t="shared" si="55"/>
        <v>12</v>
      </c>
      <c r="D557" s="28">
        <f t="shared" si="56"/>
        <v>184</v>
      </c>
      <c r="J557" s="31">
        <f t="shared" si="53"/>
        <v>54393</v>
      </c>
      <c r="K557" s="33" t="str">
        <f>IF(ISERROR(VLOOKUP($J557,'1a_CarteraVigente'!$A$19:$B$5000,K$3,0))=TRUE,"",VLOOKUP($J557,'1a_CarteraVigente'!$A$19:$B$5000,K$3,0))</f>
        <v/>
      </c>
      <c r="N557" s="33"/>
      <c r="S557" s="33"/>
    </row>
    <row r="558" spans="2:19" x14ac:dyDescent="0.45">
      <c r="B558" s="28">
        <f t="shared" si="54"/>
        <v>2049</v>
      </c>
      <c r="C558" s="28">
        <f t="shared" si="55"/>
        <v>1</v>
      </c>
      <c r="D558" s="28">
        <f t="shared" si="56"/>
        <v>185</v>
      </c>
      <c r="J558" s="31">
        <f t="shared" si="53"/>
        <v>54424</v>
      </c>
      <c r="K558" s="33" t="str">
        <f>IF(ISERROR(VLOOKUP($J558,'1a_CarteraVigente'!$A$19:$B$5000,K$3,0))=TRUE,"",VLOOKUP($J558,'1a_CarteraVigente'!$A$19:$B$5000,K$3,0))</f>
        <v/>
      </c>
      <c r="N558" s="33"/>
      <c r="S558" s="33"/>
    </row>
    <row r="559" spans="2:19" x14ac:dyDescent="0.45">
      <c r="B559" s="28">
        <f t="shared" si="54"/>
        <v>2049</v>
      </c>
      <c r="C559" s="28">
        <f t="shared" si="55"/>
        <v>2</v>
      </c>
      <c r="D559" s="28">
        <f t="shared" si="56"/>
        <v>185</v>
      </c>
      <c r="J559" s="31">
        <f t="shared" si="53"/>
        <v>54455</v>
      </c>
      <c r="K559" s="33" t="str">
        <f>IF(ISERROR(VLOOKUP($J559,'1a_CarteraVigente'!$A$19:$B$5000,K$3,0))=TRUE,"",VLOOKUP($J559,'1a_CarteraVigente'!$A$19:$B$5000,K$3,0))</f>
        <v/>
      </c>
      <c r="N559" s="33"/>
      <c r="S559" s="33"/>
    </row>
    <row r="560" spans="2:19" x14ac:dyDescent="0.45">
      <c r="B560" s="28">
        <f t="shared" si="54"/>
        <v>2049</v>
      </c>
      <c r="C560" s="28">
        <f t="shared" si="55"/>
        <v>3</v>
      </c>
      <c r="D560" s="28">
        <f t="shared" si="56"/>
        <v>185</v>
      </c>
      <c r="J560" s="31">
        <f t="shared" si="53"/>
        <v>54483</v>
      </c>
      <c r="K560" s="33" t="str">
        <f>IF(ISERROR(VLOOKUP($J560,'1a_CarteraVigente'!$A$19:$B$5000,K$3,0))=TRUE,"",VLOOKUP($J560,'1a_CarteraVigente'!$A$19:$B$5000,K$3,0))</f>
        <v/>
      </c>
      <c r="N560" s="33"/>
      <c r="S560" s="33"/>
    </row>
    <row r="561" spans="2:19" x14ac:dyDescent="0.45">
      <c r="B561" s="28">
        <f t="shared" si="54"/>
        <v>2049</v>
      </c>
      <c r="C561" s="28">
        <f t="shared" si="55"/>
        <v>4</v>
      </c>
      <c r="D561" s="28">
        <f t="shared" si="56"/>
        <v>186</v>
      </c>
      <c r="J561" s="31">
        <f t="shared" si="53"/>
        <v>54514</v>
      </c>
      <c r="K561" s="33" t="str">
        <f>IF(ISERROR(VLOOKUP($J561,'1a_CarteraVigente'!$A$19:$B$5000,K$3,0))=TRUE,"",VLOOKUP($J561,'1a_CarteraVigente'!$A$19:$B$5000,K$3,0))</f>
        <v/>
      </c>
      <c r="N561" s="33"/>
      <c r="S561" s="33"/>
    </row>
    <row r="562" spans="2:19" x14ac:dyDescent="0.45">
      <c r="B562" s="28">
        <f t="shared" si="54"/>
        <v>2049</v>
      </c>
      <c r="C562" s="28">
        <f t="shared" si="55"/>
        <v>5</v>
      </c>
      <c r="D562" s="28">
        <f t="shared" si="56"/>
        <v>186</v>
      </c>
      <c r="J562" s="31">
        <f t="shared" si="53"/>
        <v>54544</v>
      </c>
      <c r="K562" s="33" t="str">
        <f>IF(ISERROR(VLOOKUP($J562,'1a_CarteraVigente'!$A$19:$B$5000,K$3,0))=TRUE,"",VLOOKUP($J562,'1a_CarteraVigente'!$A$19:$B$5000,K$3,0))</f>
        <v/>
      </c>
      <c r="N562" s="33"/>
      <c r="S562" s="33"/>
    </row>
    <row r="563" spans="2:19" x14ac:dyDescent="0.45">
      <c r="B563" s="28">
        <f t="shared" si="54"/>
        <v>2049</v>
      </c>
      <c r="C563" s="28">
        <f t="shared" si="55"/>
        <v>6</v>
      </c>
      <c r="D563" s="28">
        <f t="shared" si="56"/>
        <v>186</v>
      </c>
      <c r="J563" s="31">
        <f t="shared" si="53"/>
        <v>54575</v>
      </c>
      <c r="K563" s="33" t="str">
        <f>IF(ISERROR(VLOOKUP($J563,'1a_CarteraVigente'!$A$19:$B$5000,K$3,0))=TRUE,"",VLOOKUP($J563,'1a_CarteraVigente'!$A$19:$B$5000,K$3,0))</f>
        <v/>
      </c>
      <c r="N563" s="33"/>
      <c r="S563" s="33"/>
    </row>
    <row r="564" spans="2:19" x14ac:dyDescent="0.45">
      <c r="B564" s="28">
        <f t="shared" si="54"/>
        <v>2049</v>
      </c>
      <c r="C564" s="28">
        <f t="shared" si="55"/>
        <v>7</v>
      </c>
      <c r="D564" s="28">
        <f t="shared" si="56"/>
        <v>187</v>
      </c>
      <c r="J564" s="31">
        <f t="shared" si="53"/>
        <v>54605</v>
      </c>
      <c r="K564" s="33" t="str">
        <f>IF(ISERROR(VLOOKUP($J564,'1a_CarteraVigente'!$A$19:$B$5000,K$3,0))=TRUE,"",VLOOKUP($J564,'1a_CarteraVigente'!$A$19:$B$5000,K$3,0))</f>
        <v/>
      </c>
      <c r="N564" s="33"/>
      <c r="S564" s="33"/>
    </row>
    <row r="565" spans="2:19" x14ac:dyDescent="0.45">
      <c r="B565" s="28">
        <f t="shared" si="54"/>
        <v>2049</v>
      </c>
      <c r="C565" s="28">
        <f t="shared" si="55"/>
        <v>8</v>
      </c>
      <c r="D565" s="28">
        <f t="shared" si="56"/>
        <v>187</v>
      </c>
      <c r="J565" s="31">
        <f t="shared" si="53"/>
        <v>54636</v>
      </c>
      <c r="K565" s="33" t="str">
        <f>IF(ISERROR(VLOOKUP($J565,'1a_CarteraVigente'!$A$19:$B$5000,K$3,0))=TRUE,"",VLOOKUP($J565,'1a_CarteraVigente'!$A$19:$B$5000,K$3,0))</f>
        <v/>
      </c>
      <c r="N565" s="33"/>
      <c r="S565" s="33"/>
    </row>
    <row r="566" spans="2:19" x14ac:dyDescent="0.45">
      <c r="B566" s="28">
        <f t="shared" si="54"/>
        <v>2049</v>
      </c>
      <c r="C566" s="28">
        <f t="shared" si="55"/>
        <v>9</v>
      </c>
      <c r="D566" s="28">
        <f t="shared" si="56"/>
        <v>187</v>
      </c>
      <c r="J566" s="31">
        <f t="shared" si="53"/>
        <v>54667</v>
      </c>
      <c r="K566" s="33" t="str">
        <f>IF(ISERROR(VLOOKUP($J566,'1a_CarteraVigente'!$A$19:$B$5000,K$3,0))=TRUE,"",VLOOKUP($J566,'1a_CarteraVigente'!$A$19:$B$5000,K$3,0))</f>
        <v/>
      </c>
      <c r="N566" s="33"/>
      <c r="S566" s="33"/>
    </row>
    <row r="567" spans="2:19" x14ac:dyDescent="0.45">
      <c r="B567" s="28">
        <f t="shared" si="54"/>
        <v>2049</v>
      </c>
      <c r="C567" s="28">
        <f t="shared" si="55"/>
        <v>10</v>
      </c>
      <c r="D567" s="28">
        <f t="shared" si="56"/>
        <v>188</v>
      </c>
      <c r="J567" s="31">
        <f t="shared" si="53"/>
        <v>54697</v>
      </c>
      <c r="K567" s="33" t="str">
        <f>IF(ISERROR(VLOOKUP($J567,'1a_CarteraVigente'!$A$19:$B$5000,K$3,0))=TRUE,"",VLOOKUP($J567,'1a_CarteraVigente'!$A$19:$B$5000,K$3,0))</f>
        <v/>
      </c>
      <c r="N567" s="33"/>
      <c r="S567" s="33"/>
    </row>
    <row r="568" spans="2:19" x14ac:dyDescent="0.45">
      <c r="B568" s="28">
        <f t="shared" si="54"/>
        <v>2049</v>
      </c>
      <c r="C568" s="28">
        <f t="shared" si="55"/>
        <v>11</v>
      </c>
      <c r="D568" s="28">
        <f t="shared" si="56"/>
        <v>188</v>
      </c>
      <c r="J568" s="31">
        <f t="shared" si="53"/>
        <v>54728</v>
      </c>
      <c r="K568" s="33" t="str">
        <f>IF(ISERROR(VLOOKUP($J568,'1a_CarteraVigente'!$A$19:$B$5000,K$3,0))=TRUE,"",VLOOKUP($J568,'1a_CarteraVigente'!$A$19:$B$5000,K$3,0))</f>
        <v/>
      </c>
      <c r="N568" s="33"/>
      <c r="S568" s="33"/>
    </row>
    <row r="569" spans="2:19" x14ac:dyDescent="0.45">
      <c r="B569" s="28">
        <f t="shared" si="54"/>
        <v>2049</v>
      </c>
      <c r="C569" s="28">
        <f t="shared" si="55"/>
        <v>12</v>
      </c>
      <c r="D569" s="28">
        <f t="shared" si="56"/>
        <v>188</v>
      </c>
      <c r="J569" s="31">
        <f t="shared" si="53"/>
        <v>54758</v>
      </c>
      <c r="K569" s="33" t="str">
        <f>IF(ISERROR(VLOOKUP($J569,'1a_CarteraVigente'!$A$19:$B$5000,K$3,0))=TRUE,"",VLOOKUP($J569,'1a_CarteraVigente'!$A$19:$B$5000,K$3,0))</f>
        <v/>
      </c>
      <c r="N569" s="33"/>
      <c r="S569" s="33"/>
    </row>
    <row r="570" spans="2:19" x14ac:dyDescent="0.45">
      <c r="B570" s="28">
        <f t="shared" si="54"/>
        <v>2050</v>
      </c>
      <c r="C570" s="28">
        <f t="shared" si="55"/>
        <v>1</v>
      </c>
      <c r="D570" s="28">
        <f t="shared" si="56"/>
        <v>189</v>
      </c>
      <c r="J570" s="31">
        <f t="shared" si="53"/>
        <v>54789</v>
      </c>
      <c r="K570" s="33" t="str">
        <f>IF(ISERROR(VLOOKUP($J570,'1a_CarteraVigente'!$A$19:$B$5000,K$3,0))=TRUE,"",VLOOKUP($J570,'1a_CarteraVigente'!$A$19:$B$5000,K$3,0))</f>
        <v/>
      </c>
      <c r="N570" s="33"/>
      <c r="S570" s="33"/>
    </row>
    <row r="571" spans="2:19" x14ac:dyDescent="0.45">
      <c r="B571" s="28">
        <f t="shared" si="54"/>
        <v>2050</v>
      </c>
      <c r="C571" s="28">
        <f t="shared" si="55"/>
        <v>2</v>
      </c>
      <c r="D571" s="28">
        <f t="shared" si="56"/>
        <v>189</v>
      </c>
      <c r="J571" s="31">
        <f t="shared" si="53"/>
        <v>54820</v>
      </c>
      <c r="K571" s="33" t="str">
        <f>IF(ISERROR(VLOOKUP($J571,'1a_CarteraVigente'!$A$19:$B$5000,K$3,0))=TRUE,"",VLOOKUP($J571,'1a_CarteraVigente'!$A$19:$B$5000,K$3,0))</f>
        <v/>
      </c>
      <c r="N571" s="33"/>
      <c r="S571" s="33"/>
    </row>
    <row r="572" spans="2:19" x14ac:dyDescent="0.45">
      <c r="B572" s="28">
        <f t="shared" si="54"/>
        <v>2050</v>
      </c>
      <c r="C572" s="28">
        <f t="shared" si="55"/>
        <v>3</v>
      </c>
      <c r="D572" s="28">
        <f t="shared" si="56"/>
        <v>189</v>
      </c>
      <c r="J572" s="31">
        <f t="shared" si="53"/>
        <v>54848</v>
      </c>
      <c r="K572" s="33" t="str">
        <f>IF(ISERROR(VLOOKUP($J572,'1a_CarteraVigente'!$A$19:$B$5000,K$3,0))=TRUE,"",VLOOKUP($J572,'1a_CarteraVigente'!$A$19:$B$5000,K$3,0))</f>
        <v/>
      </c>
      <c r="N572" s="33"/>
      <c r="S572" s="33"/>
    </row>
    <row r="573" spans="2:19" x14ac:dyDescent="0.45">
      <c r="B573" s="28">
        <f t="shared" si="54"/>
        <v>2050</v>
      </c>
      <c r="C573" s="28">
        <f t="shared" si="55"/>
        <v>4</v>
      </c>
      <c r="D573" s="28">
        <f t="shared" si="56"/>
        <v>190</v>
      </c>
      <c r="J573" s="31">
        <f t="shared" si="53"/>
        <v>54879</v>
      </c>
      <c r="K573" s="33" t="str">
        <f>IF(ISERROR(VLOOKUP($J573,'1a_CarteraVigente'!$A$19:$B$5000,K$3,0))=TRUE,"",VLOOKUP($J573,'1a_CarteraVigente'!$A$19:$B$5000,K$3,0))</f>
        <v/>
      </c>
      <c r="N573" s="33"/>
      <c r="S573" s="33"/>
    </row>
    <row r="574" spans="2:19" x14ac:dyDescent="0.45">
      <c r="B574" s="28">
        <f t="shared" si="54"/>
        <v>2050</v>
      </c>
      <c r="C574" s="28">
        <f t="shared" si="55"/>
        <v>5</v>
      </c>
      <c r="D574" s="28">
        <f t="shared" si="56"/>
        <v>190</v>
      </c>
      <c r="J574" s="31">
        <f t="shared" si="53"/>
        <v>54909</v>
      </c>
      <c r="K574" s="33" t="str">
        <f>IF(ISERROR(VLOOKUP($J574,'1a_CarteraVigente'!$A$19:$B$5000,K$3,0))=TRUE,"",VLOOKUP($J574,'1a_CarteraVigente'!$A$19:$B$5000,K$3,0))</f>
        <v/>
      </c>
      <c r="N574" s="33"/>
      <c r="S574" s="33"/>
    </row>
    <row r="575" spans="2:19" x14ac:dyDescent="0.45">
      <c r="B575" s="28">
        <f t="shared" si="54"/>
        <v>2050</v>
      </c>
      <c r="C575" s="28">
        <f t="shared" si="55"/>
        <v>6</v>
      </c>
      <c r="D575" s="28">
        <f t="shared" si="56"/>
        <v>190</v>
      </c>
      <c r="J575" s="31">
        <f t="shared" si="53"/>
        <v>54940</v>
      </c>
      <c r="K575" s="33" t="str">
        <f>IF(ISERROR(VLOOKUP($J575,'1a_CarteraVigente'!$A$19:$B$5000,K$3,0))=TRUE,"",VLOOKUP($J575,'1a_CarteraVigente'!$A$19:$B$5000,K$3,0))</f>
        <v/>
      </c>
      <c r="N575" s="33"/>
      <c r="S575" s="33"/>
    </row>
    <row r="576" spans="2:19" x14ac:dyDescent="0.45">
      <c r="B576" s="28">
        <f t="shared" si="54"/>
        <v>2050</v>
      </c>
      <c r="C576" s="28">
        <f t="shared" si="55"/>
        <v>7</v>
      </c>
      <c r="D576" s="28">
        <f t="shared" si="56"/>
        <v>191</v>
      </c>
      <c r="J576" s="31">
        <f t="shared" si="53"/>
        <v>54970</v>
      </c>
      <c r="K576" s="33" t="str">
        <f>IF(ISERROR(VLOOKUP($J576,'1a_CarteraVigente'!$A$19:$B$5000,K$3,0))=TRUE,"",VLOOKUP($J576,'1a_CarteraVigente'!$A$19:$B$5000,K$3,0))</f>
        <v/>
      </c>
      <c r="N576" s="33"/>
      <c r="S576" s="33"/>
    </row>
    <row r="577" spans="2:19" x14ac:dyDescent="0.45">
      <c r="B577" s="28">
        <f t="shared" si="54"/>
        <v>2050</v>
      </c>
      <c r="C577" s="28">
        <f t="shared" si="55"/>
        <v>8</v>
      </c>
      <c r="D577" s="28">
        <f t="shared" si="56"/>
        <v>191</v>
      </c>
      <c r="J577" s="31">
        <f t="shared" si="53"/>
        <v>55001</v>
      </c>
      <c r="K577" s="33" t="str">
        <f>IF(ISERROR(VLOOKUP($J577,'1a_CarteraVigente'!$A$19:$B$5000,K$3,0))=TRUE,"",VLOOKUP($J577,'1a_CarteraVigente'!$A$19:$B$5000,K$3,0))</f>
        <v/>
      </c>
      <c r="N577" s="33"/>
      <c r="S577" s="33"/>
    </row>
    <row r="578" spans="2:19" x14ac:dyDescent="0.45">
      <c r="B578" s="28">
        <f t="shared" si="54"/>
        <v>2050</v>
      </c>
      <c r="C578" s="28">
        <f t="shared" si="55"/>
        <v>9</v>
      </c>
      <c r="D578" s="28">
        <f t="shared" si="56"/>
        <v>191</v>
      </c>
      <c r="J578" s="31">
        <f t="shared" si="53"/>
        <v>55032</v>
      </c>
      <c r="K578" s="33" t="str">
        <f>IF(ISERROR(VLOOKUP($J578,'1a_CarteraVigente'!$A$19:$B$5000,K$3,0))=TRUE,"",VLOOKUP($J578,'1a_CarteraVigente'!$A$19:$B$5000,K$3,0))</f>
        <v/>
      </c>
      <c r="N578" s="33"/>
      <c r="S578" s="33"/>
    </row>
    <row r="579" spans="2:19" x14ac:dyDescent="0.45">
      <c r="B579" s="28">
        <f t="shared" si="54"/>
        <v>2050</v>
      </c>
      <c r="C579" s="28">
        <f t="shared" si="55"/>
        <v>10</v>
      </c>
      <c r="D579" s="28">
        <f t="shared" si="56"/>
        <v>192</v>
      </c>
      <c r="J579" s="31">
        <f t="shared" si="53"/>
        <v>55062</v>
      </c>
      <c r="K579" s="33" t="str">
        <f>IF(ISERROR(VLOOKUP($J579,'1a_CarteraVigente'!$A$19:$B$5000,K$3,0))=TRUE,"",VLOOKUP($J579,'1a_CarteraVigente'!$A$19:$B$5000,K$3,0))</f>
        <v/>
      </c>
      <c r="N579" s="33"/>
      <c r="S579" s="33"/>
    </row>
    <row r="580" spans="2:19" x14ac:dyDescent="0.45">
      <c r="B580" s="28">
        <f t="shared" si="54"/>
        <v>2050</v>
      </c>
      <c r="C580" s="28">
        <f t="shared" si="55"/>
        <v>11</v>
      </c>
      <c r="D580" s="28">
        <f t="shared" si="56"/>
        <v>192</v>
      </c>
      <c r="J580" s="31">
        <f t="shared" si="53"/>
        <v>55093</v>
      </c>
      <c r="K580" s="33" t="str">
        <f>IF(ISERROR(VLOOKUP($J580,'1a_CarteraVigente'!$A$19:$B$5000,K$3,0))=TRUE,"",VLOOKUP($J580,'1a_CarteraVigente'!$A$19:$B$5000,K$3,0))</f>
        <v/>
      </c>
      <c r="N580" s="33"/>
      <c r="S580" s="33"/>
    </row>
    <row r="581" spans="2:19" x14ac:dyDescent="0.45">
      <c r="B581" s="28">
        <f t="shared" si="54"/>
        <v>2050</v>
      </c>
      <c r="C581" s="28">
        <f t="shared" si="55"/>
        <v>12</v>
      </c>
      <c r="D581" s="28">
        <f t="shared" si="56"/>
        <v>192</v>
      </c>
      <c r="J581" s="31">
        <f t="shared" si="53"/>
        <v>55123</v>
      </c>
      <c r="K581" s="33" t="str">
        <f>IF(ISERROR(VLOOKUP($J581,'1a_CarteraVigente'!$A$19:$B$5000,K$3,0))=TRUE,"",VLOOKUP($J581,'1a_CarteraVigente'!$A$19:$B$5000,K$3,0))</f>
        <v/>
      </c>
      <c r="N581" s="33"/>
      <c r="S581" s="33"/>
    </row>
    <row r="582" spans="2:19" x14ac:dyDescent="0.45">
      <c r="B582" s="28"/>
      <c r="C582" s="28"/>
      <c r="D582" s="28"/>
    </row>
    <row r="583" spans="2:19" x14ac:dyDescent="0.45">
      <c r="B583" s="28"/>
      <c r="C583" s="28"/>
      <c r="D583" s="28"/>
    </row>
    <row r="584" spans="2:19" x14ac:dyDescent="0.45">
      <c r="B584" s="28"/>
      <c r="C584" s="28"/>
      <c r="D584" s="28"/>
    </row>
    <row r="585" spans="2:19" x14ac:dyDescent="0.45">
      <c r="B585" s="28"/>
      <c r="C585" s="28"/>
      <c r="D585" s="28"/>
    </row>
    <row r="586" spans="2:19" x14ac:dyDescent="0.45">
      <c r="B586" s="28"/>
      <c r="C586" s="28"/>
      <c r="D586" s="28"/>
    </row>
    <row r="587" spans="2:19" x14ac:dyDescent="0.45">
      <c r="B587" s="28"/>
      <c r="C587" s="28"/>
      <c r="D587" s="28"/>
    </row>
    <row r="588" spans="2:19" x14ac:dyDescent="0.45">
      <c r="B588" s="28"/>
      <c r="C588" s="28"/>
      <c r="D588" s="28"/>
    </row>
    <row r="589" spans="2:19" x14ac:dyDescent="0.45">
      <c r="B589" s="28"/>
      <c r="C589" s="28"/>
      <c r="D589" s="28"/>
    </row>
    <row r="590" spans="2:19" x14ac:dyDescent="0.45">
      <c r="B590" s="28"/>
      <c r="C590" s="28"/>
      <c r="D590" s="2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590"/>
  <sheetViews>
    <sheetView workbookViewId="0">
      <selection activeCell="I8" sqref="I8"/>
    </sheetView>
  </sheetViews>
  <sheetFormatPr defaultRowHeight="14.25" x14ac:dyDescent="0.45"/>
  <cols>
    <col min="1" max="1" width="16.19921875" bestFit="1" customWidth="1"/>
    <col min="9" max="9" width="14.796875" bestFit="1" customWidth="1"/>
  </cols>
  <sheetData>
    <row r="3" spans="1:10" x14ac:dyDescent="0.45">
      <c r="B3" s="38" t="s">
        <v>8</v>
      </c>
      <c r="C3" s="38"/>
      <c r="H3" s="32" t="s">
        <v>102</v>
      </c>
      <c r="I3" s="32">
        <v>2</v>
      </c>
    </row>
    <row r="4" spans="1:10" x14ac:dyDescent="0.45">
      <c r="B4" s="38" t="s">
        <v>17</v>
      </c>
      <c r="C4" s="38"/>
      <c r="I4" s="35" t="s">
        <v>101</v>
      </c>
    </row>
    <row r="5" spans="1:10" x14ac:dyDescent="0.45">
      <c r="B5" s="32" t="s">
        <v>96</v>
      </c>
      <c r="C5" s="32" t="s">
        <v>97</v>
      </c>
      <c r="G5" s="36" t="s">
        <v>106</v>
      </c>
      <c r="I5" t="s">
        <v>105</v>
      </c>
    </row>
    <row r="6" spans="1:10" x14ac:dyDescent="0.45">
      <c r="B6" s="27">
        <v>2003</v>
      </c>
      <c r="C6" s="27">
        <v>1</v>
      </c>
      <c r="G6" s="30" t="s">
        <v>100</v>
      </c>
      <c r="H6" s="31">
        <f>VALUE(CONCATENATE(C6,"/1/",B6))</f>
        <v>37622</v>
      </c>
      <c r="I6" s="33">
        <f>IF(ISERROR(VLOOKUP($H6,'1a_CarteraVigente'!$A$19:$B$5000,I$3,0))=TRUE,"",VLOOKUP($H6,'1a_CarteraVigente'!$A$19:$B$5000,I$3,0))</f>
        <v>518368.4</v>
      </c>
      <c r="J6" s="29" t="s">
        <v>103</v>
      </c>
    </row>
    <row r="7" spans="1:10" x14ac:dyDescent="0.45">
      <c r="A7" s="26" t="s">
        <v>99</v>
      </c>
      <c r="B7" s="28">
        <f>IF(C6=12,B6+1,B6)</f>
        <v>2003</v>
      </c>
      <c r="C7" s="28">
        <f>IF(C6=12,1,C6+1)</f>
        <v>2</v>
      </c>
      <c r="D7" s="26" t="s">
        <v>98</v>
      </c>
      <c r="E7" s="26"/>
      <c r="F7" s="26"/>
      <c r="H7" s="31">
        <f t="shared" ref="H7:H70" si="0">VALUE(CONCATENATE(C7,"/1/",B7))</f>
        <v>37653</v>
      </c>
      <c r="I7" s="33">
        <f>IF(ISERROR(VLOOKUP($H7,'1a_CarteraVigente'!$A$19:$B$5000,I$3,0))=TRUE,"",VLOOKUP($H7,'1a_CarteraVigente'!$A$19:$B$5000,I$3,0))</f>
        <v>516470.1</v>
      </c>
      <c r="J7" s="34" t="s">
        <v>104</v>
      </c>
    </row>
    <row r="8" spans="1:10" x14ac:dyDescent="0.45">
      <c r="B8" s="28">
        <f t="shared" ref="B8:B71" si="1">IF(C7=12,B7+1,B7)</f>
        <v>2003</v>
      </c>
      <c r="C8" s="28">
        <f t="shared" ref="C8:C71" si="2">IF(C7=12,1,C7+1)</f>
        <v>3</v>
      </c>
      <c r="H8" s="31">
        <f t="shared" si="0"/>
        <v>37681</v>
      </c>
      <c r="I8" s="33">
        <f>IF(ISERROR(VLOOKUP($H8,'1a_CarteraVigente'!$A$19:$B$5000,I$3,0))=TRUE,"",VLOOKUP($H8,'1a_CarteraVigente'!$A$19:$B$5000,I$3,0))</f>
        <v>515229</v>
      </c>
      <c r="J8" s="37" t="s">
        <v>107</v>
      </c>
    </row>
    <row r="9" spans="1:10" x14ac:dyDescent="0.45">
      <c r="B9" s="28">
        <f t="shared" si="1"/>
        <v>2003</v>
      </c>
      <c r="C9" s="28">
        <f t="shared" si="2"/>
        <v>4</v>
      </c>
      <c r="H9" s="31">
        <f t="shared" si="0"/>
        <v>37712</v>
      </c>
      <c r="I9" s="33">
        <f>IF(ISERROR(VLOOKUP($H9,'1a_CarteraVigente'!$A$19:$B$5000,I$3,0))=TRUE,"",VLOOKUP($H9,'1a_CarteraVigente'!$A$19:$B$5000,I$3,0))</f>
        <v>514645.7</v>
      </c>
    </row>
    <row r="10" spans="1:10" x14ac:dyDescent="0.45">
      <c r="B10" s="28">
        <f t="shared" si="1"/>
        <v>2003</v>
      </c>
      <c r="C10" s="28">
        <f t="shared" si="2"/>
        <v>5</v>
      </c>
      <c r="H10" s="31">
        <f t="shared" si="0"/>
        <v>37742</v>
      </c>
      <c r="I10" s="33">
        <f>IF(ISERROR(VLOOKUP($H10,'1a_CarteraVigente'!$A$19:$B$5000,I$3,0))=TRUE,"",VLOOKUP($H10,'1a_CarteraVigente'!$A$19:$B$5000,I$3,0))</f>
        <v>527862.9</v>
      </c>
    </row>
    <row r="11" spans="1:10" x14ac:dyDescent="0.45">
      <c r="B11" s="28">
        <f t="shared" si="1"/>
        <v>2003</v>
      </c>
      <c r="C11" s="28">
        <f t="shared" si="2"/>
        <v>6</v>
      </c>
      <c r="H11" s="31">
        <f t="shared" si="0"/>
        <v>37773</v>
      </c>
      <c r="I11" s="33">
        <f>IF(ISERROR(VLOOKUP($H11,'1a_CarteraVigente'!$A$19:$B$5000,I$3,0))=TRUE,"",VLOOKUP($H11,'1a_CarteraVigente'!$A$19:$B$5000,I$3,0))</f>
        <v>522415.7</v>
      </c>
    </row>
    <row r="12" spans="1:10" x14ac:dyDescent="0.45">
      <c r="B12" s="28">
        <f t="shared" si="1"/>
        <v>2003</v>
      </c>
      <c r="C12" s="28">
        <f t="shared" si="2"/>
        <v>7</v>
      </c>
      <c r="H12" s="31">
        <f t="shared" si="0"/>
        <v>37803</v>
      </c>
      <c r="I12" s="33">
        <f>IF(ISERROR(VLOOKUP($H12,'1a_CarteraVigente'!$A$19:$B$5000,I$3,0))=TRUE,"",VLOOKUP($H12,'1a_CarteraVigente'!$A$19:$B$5000,I$3,0))</f>
        <v>514514.8</v>
      </c>
    </row>
    <row r="13" spans="1:10" x14ac:dyDescent="0.45">
      <c r="B13" s="28">
        <f t="shared" si="1"/>
        <v>2003</v>
      </c>
      <c r="C13" s="28">
        <f t="shared" si="2"/>
        <v>8</v>
      </c>
      <c r="H13" s="31">
        <f t="shared" si="0"/>
        <v>37834</v>
      </c>
      <c r="I13" s="33">
        <f>IF(ISERROR(VLOOKUP($H13,'1a_CarteraVigente'!$A$19:$B$5000,I$3,0))=TRUE,"",VLOOKUP($H13,'1a_CarteraVigente'!$A$19:$B$5000,I$3,0))</f>
        <v>526685.19999999995</v>
      </c>
    </row>
    <row r="14" spans="1:10" x14ac:dyDescent="0.45">
      <c r="B14" s="28">
        <f t="shared" si="1"/>
        <v>2003</v>
      </c>
      <c r="C14" s="28">
        <f t="shared" si="2"/>
        <v>9</v>
      </c>
      <c r="H14" s="31">
        <f t="shared" si="0"/>
        <v>37865</v>
      </c>
      <c r="I14" s="33">
        <f>IF(ISERROR(VLOOKUP($H14,'1a_CarteraVigente'!$A$19:$B$5000,I$3,0))=TRUE,"",VLOOKUP($H14,'1a_CarteraVigente'!$A$19:$B$5000,I$3,0))</f>
        <v>533624.19999999995</v>
      </c>
    </row>
    <row r="15" spans="1:10" x14ac:dyDescent="0.45">
      <c r="B15" s="28">
        <f t="shared" si="1"/>
        <v>2003</v>
      </c>
      <c r="C15" s="28">
        <f t="shared" si="2"/>
        <v>10</v>
      </c>
      <c r="H15" s="31">
        <f t="shared" si="0"/>
        <v>37895</v>
      </c>
      <c r="I15" s="33">
        <f>IF(ISERROR(VLOOKUP($H15,'1a_CarteraVigente'!$A$19:$B$5000,I$3,0))=TRUE,"",VLOOKUP($H15,'1a_CarteraVigente'!$A$19:$B$5000,I$3,0))</f>
        <v>536036.6</v>
      </c>
    </row>
    <row r="16" spans="1:10" x14ac:dyDescent="0.45">
      <c r="B16" s="28">
        <f t="shared" si="1"/>
        <v>2003</v>
      </c>
      <c r="C16" s="28">
        <f t="shared" si="2"/>
        <v>11</v>
      </c>
      <c r="H16" s="31">
        <f t="shared" si="0"/>
        <v>37926</v>
      </c>
      <c r="I16" s="33">
        <f>IF(ISERROR(VLOOKUP($H16,'1a_CarteraVigente'!$A$19:$B$5000,I$3,0))=TRUE,"",VLOOKUP($H16,'1a_CarteraVigente'!$A$19:$B$5000,I$3,0))</f>
        <v>549516.6</v>
      </c>
    </row>
    <row r="17" spans="2:9" x14ac:dyDescent="0.45">
      <c r="B17" s="28">
        <f t="shared" si="1"/>
        <v>2003</v>
      </c>
      <c r="C17" s="28">
        <f t="shared" si="2"/>
        <v>12</v>
      </c>
      <c r="H17" s="31">
        <f t="shared" si="0"/>
        <v>37956</v>
      </c>
      <c r="I17" s="33">
        <f>IF(ISERROR(VLOOKUP($H17,'1a_CarteraVigente'!$A$19:$B$5000,I$3,0))=TRUE,"",VLOOKUP($H17,'1a_CarteraVigente'!$A$19:$B$5000,I$3,0))</f>
        <v>558048.69999999995</v>
      </c>
    </row>
    <row r="18" spans="2:9" x14ac:dyDescent="0.45">
      <c r="B18" s="28">
        <f t="shared" si="1"/>
        <v>2004</v>
      </c>
      <c r="C18" s="28">
        <f t="shared" si="2"/>
        <v>1</v>
      </c>
      <c r="H18" s="31">
        <f t="shared" si="0"/>
        <v>37987</v>
      </c>
      <c r="I18" s="33">
        <f>IF(ISERROR(VLOOKUP($H18,'1a_CarteraVigente'!$A$19:$B$5000,I$3,0))=TRUE,"",VLOOKUP($H18,'1a_CarteraVigente'!$A$19:$B$5000,I$3,0))</f>
        <v>553791.19999999995</v>
      </c>
    </row>
    <row r="19" spans="2:9" x14ac:dyDescent="0.45">
      <c r="B19" s="28">
        <f t="shared" si="1"/>
        <v>2004</v>
      </c>
      <c r="C19" s="28">
        <f t="shared" si="2"/>
        <v>2</v>
      </c>
      <c r="H19" s="31">
        <f t="shared" si="0"/>
        <v>38018</v>
      </c>
      <c r="I19" s="33">
        <f>IF(ISERROR(VLOOKUP($H19,'1a_CarteraVigente'!$A$19:$B$5000,I$3,0))=TRUE,"",VLOOKUP($H19,'1a_CarteraVigente'!$A$19:$B$5000,I$3,0))</f>
        <v>557667.80000000005</v>
      </c>
    </row>
    <row r="20" spans="2:9" x14ac:dyDescent="0.45">
      <c r="B20" s="28">
        <f t="shared" si="1"/>
        <v>2004</v>
      </c>
      <c r="C20" s="28">
        <f t="shared" si="2"/>
        <v>3</v>
      </c>
      <c r="H20" s="31">
        <f t="shared" si="0"/>
        <v>38047</v>
      </c>
      <c r="I20" s="33">
        <f>IF(ISERROR(VLOOKUP($H20,'1a_CarteraVigente'!$A$19:$B$5000,I$3,0))=TRUE,"",VLOOKUP($H20,'1a_CarteraVigente'!$A$19:$B$5000,I$3,0))</f>
        <v>566147.4</v>
      </c>
    </row>
    <row r="21" spans="2:9" x14ac:dyDescent="0.45">
      <c r="B21" s="28">
        <f t="shared" si="1"/>
        <v>2004</v>
      </c>
      <c r="C21" s="28">
        <f t="shared" si="2"/>
        <v>4</v>
      </c>
      <c r="H21" s="31">
        <f t="shared" si="0"/>
        <v>38078</v>
      </c>
      <c r="I21" s="33">
        <f>IF(ISERROR(VLOOKUP($H21,'1a_CarteraVigente'!$A$19:$B$5000,I$3,0))=TRUE,"",VLOOKUP($H21,'1a_CarteraVigente'!$A$19:$B$5000,I$3,0))</f>
        <v>575230.19999999995</v>
      </c>
    </row>
    <row r="22" spans="2:9" x14ac:dyDescent="0.45">
      <c r="B22" s="28">
        <f t="shared" si="1"/>
        <v>2004</v>
      </c>
      <c r="C22" s="28">
        <f t="shared" si="2"/>
        <v>5</v>
      </c>
      <c r="H22" s="31">
        <f t="shared" si="0"/>
        <v>38108</v>
      </c>
      <c r="I22" s="33">
        <f>IF(ISERROR(VLOOKUP($H22,'1a_CarteraVigente'!$A$19:$B$5000,I$3,0))=TRUE,"",VLOOKUP($H22,'1a_CarteraVigente'!$A$19:$B$5000,I$3,0))</f>
        <v>585743.5</v>
      </c>
    </row>
    <row r="23" spans="2:9" x14ac:dyDescent="0.45">
      <c r="B23" s="28">
        <f t="shared" si="1"/>
        <v>2004</v>
      </c>
      <c r="C23" s="28">
        <f t="shared" si="2"/>
        <v>6</v>
      </c>
      <c r="H23" s="31">
        <f t="shared" si="0"/>
        <v>38139</v>
      </c>
      <c r="I23" s="33">
        <f>IF(ISERROR(VLOOKUP($H23,'1a_CarteraVigente'!$A$19:$B$5000,I$3,0))=TRUE,"",VLOOKUP($H23,'1a_CarteraVigente'!$A$19:$B$5000,I$3,0))</f>
        <v>595637.5</v>
      </c>
    </row>
    <row r="24" spans="2:9" x14ac:dyDescent="0.45">
      <c r="B24" s="28">
        <f t="shared" si="1"/>
        <v>2004</v>
      </c>
      <c r="C24" s="28">
        <f t="shared" si="2"/>
        <v>7</v>
      </c>
      <c r="H24" s="31">
        <f t="shared" si="0"/>
        <v>38169</v>
      </c>
      <c r="I24" s="33">
        <f>IF(ISERROR(VLOOKUP($H24,'1a_CarteraVigente'!$A$19:$B$5000,I$3,0))=TRUE,"",VLOOKUP($H24,'1a_CarteraVigente'!$A$19:$B$5000,I$3,0))</f>
        <v>601829</v>
      </c>
    </row>
    <row r="25" spans="2:9" x14ac:dyDescent="0.45">
      <c r="B25" s="28">
        <f t="shared" si="1"/>
        <v>2004</v>
      </c>
      <c r="C25" s="28">
        <f t="shared" si="2"/>
        <v>8</v>
      </c>
      <c r="H25" s="31">
        <f t="shared" si="0"/>
        <v>38200</v>
      </c>
      <c r="I25" s="33">
        <f>IF(ISERROR(VLOOKUP($H25,'1a_CarteraVigente'!$A$19:$B$5000,I$3,0))=TRUE,"",VLOOKUP($H25,'1a_CarteraVigente'!$A$19:$B$5000,I$3,0))</f>
        <v>609460.80000000005</v>
      </c>
    </row>
    <row r="26" spans="2:9" x14ac:dyDescent="0.45">
      <c r="B26" s="28">
        <f t="shared" si="1"/>
        <v>2004</v>
      </c>
      <c r="C26" s="28">
        <f t="shared" si="2"/>
        <v>9</v>
      </c>
      <c r="H26" s="31">
        <f t="shared" si="0"/>
        <v>38231</v>
      </c>
      <c r="I26" s="33">
        <f>IF(ISERROR(VLOOKUP($H26,'1a_CarteraVigente'!$A$19:$B$5000,I$3,0))=TRUE,"",VLOOKUP($H26,'1a_CarteraVigente'!$A$19:$B$5000,I$3,0))</f>
        <v>628001.30000000005</v>
      </c>
    </row>
    <row r="27" spans="2:9" x14ac:dyDescent="0.45">
      <c r="B27" s="28">
        <f t="shared" si="1"/>
        <v>2004</v>
      </c>
      <c r="C27" s="28">
        <f t="shared" si="2"/>
        <v>10</v>
      </c>
      <c r="H27" s="31">
        <f t="shared" si="0"/>
        <v>38261</v>
      </c>
      <c r="I27" s="33">
        <f>IF(ISERROR(VLOOKUP($H27,'1a_CarteraVigente'!$A$19:$B$5000,I$3,0))=TRUE,"",VLOOKUP($H27,'1a_CarteraVigente'!$A$19:$B$5000,I$3,0))</f>
        <v>659913.5</v>
      </c>
    </row>
    <row r="28" spans="2:9" x14ac:dyDescent="0.45">
      <c r="B28" s="28">
        <f t="shared" si="1"/>
        <v>2004</v>
      </c>
      <c r="C28" s="28">
        <f t="shared" si="2"/>
        <v>11</v>
      </c>
      <c r="H28" s="31">
        <f t="shared" si="0"/>
        <v>38292</v>
      </c>
      <c r="I28" s="33">
        <f>IF(ISERROR(VLOOKUP($H28,'1a_CarteraVigente'!$A$19:$B$5000,I$3,0))=TRUE,"",VLOOKUP($H28,'1a_CarteraVigente'!$A$19:$B$5000,I$3,0))</f>
        <v>673313.4</v>
      </c>
    </row>
    <row r="29" spans="2:9" x14ac:dyDescent="0.45">
      <c r="B29" s="28">
        <f t="shared" si="1"/>
        <v>2004</v>
      </c>
      <c r="C29" s="28">
        <f t="shared" si="2"/>
        <v>12</v>
      </c>
      <c r="H29" s="31">
        <f t="shared" si="0"/>
        <v>38322</v>
      </c>
      <c r="I29" s="33">
        <f>IF(ISERROR(VLOOKUP($H29,'1a_CarteraVigente'!$A$19:$B$5000,I$3,0))=TRUE,"",VLOOKUP($H29,'1a_CarteraVigente'!$A$19:$B$5000,I$3,0))</f>
        <v>704229.7</v>
      </c>
    </row>
    <row r="30" spans="2:9" x14ac:dyDescent="0.45">
      <c r="B30" s="28">
        <f t="shared" si="1"/>
        <v>2005</v>
      </c>
      <c r="C30" s="28">
        <f t="shared" si="2"/>
        <v>1</v>
      </c>
      <c r="H30" s="31">
        <f t="shared" si="0"/>
        <v>38353</v>
      </c>
      <c r="I30" s="33">
        <f>IF(ISERROR(VLOOKUP($H30,'1a_CarteraVigente'!$A$19:$B$5000,I$3,0))=TRUE,"",VLOOKUP($H30,'1a_CarteraVigente'!$A$19:$B$5000,I$3,0))</f>
        <v>708512.8</v>
      </c>
    </row>
    <row r="31" spans="2:9" x14ac:dyDescent="0.45">
      <c r="B31" s="28">
        <f t="shared" si="1"/>
        <v>2005</v>
      </c>
      <c r="C31" s="28">
        <f t="shared" si="2"/>
        <v>2</v>
      </c>
      <c r="H31" s="31">
        <f t="shared" si="0"/>
        <v>38384</v>
      </c>
      <c r="I31" s="33">
        <f>IF(ISERROR(VLOOKUP($H31,'1a_CarteraVigente'!$A$19:$B$5000,I$3,0))=TRUE,"",VLOOKUP($H31,'1a_CarteraVigente'!$A$19:$B$5000,I$3,0))</f>
        <v>715180.6</v>
      </c>
    </row>
    <row r="32" spans="2:9" x14ac:dyDescent="0.45">
      <c r="B32" s="28">
        <f t="shared" si="1"/>
        <v>2005</v>
      </c>
      <c r="C32" s="28">
        <f t="shared" si="2"/>
        <v>3</v>
      </c>
      <c r="H32" s="31">
        <f t="shared" si="0"/>
        <v>38412</v>
      </c>
      <c r="I32" s="33">
        <f>IF(ISERROR(VLOOKUP($H32,'1a_CarteraVigente'!$A$19:$B$5000,I$3,0))=TRUE,"",VLOOKUP($H32,'1a_CarteraVigente'!$A$19:$B$5000,I$3,0))</f>
        <v>722422.1</v>
      </c>
    </row>
    <row r="33" spans="2:9" x14ac:dyDescent="0.45">
      <c r="B33" s="28">
        <f t="shared" si="1"/>
        <v>2005</v>
      </c>
      <c r="C33" s="28">
        <f t="shared" si="2"/>
        <v>4</v>
      </c>
      <c r="H33" s="31">
        <f t="shared" si="0"/>
        <v>38443</v>
      </c>
      <c r="I33" s="33">
        <f>IF(ISERROR(VLOOKUP($H33,'1a_CarteraVigente'!$A$19:$B$5000,I$3,0))=TRUE,"",VLOOKUP($H33,'1a_CarteraVigente'!$A$19:$B$5000,I$3,0))</f>
        <v>745257.7</v>
      </c>
    </row>
    <row r="34" spans="2:9" x14ac:dyDescent="0.45">
      <c r="B34" s="28">
        <f t="shared" si="1"/>
        <v>2005</v>
      </c>
      <c r="C34" s="28">
        <f t="shared" si="2"/>
        <v>5</v>
      </c>
      <c r="H34" s="31">
        <f t="shared" si="0"/>
        <v>38473</v>
      </c>
      <c r="I34" s="33">
        <f>IF(ISERROR(VLOOKUP($H34,'1a_CarteraVigente'!$A$19:$B$5000,I$3,0))=TRUE,"",VLOOKUP($H34,'1a_CarteraVigente'!$A$19:$B$5000,I$3,0))</f>
        <v>755537.1</v>
      </c>
    </row>
    <row r="35" spans="2:9" x14ac:dyDescent="0.45">
      <c r="B35" s="28">
        <f t="shared" si="1"/>
        <v>2005</v>
      </c>
      <c r="C35" s="28">
        <f t="shared" si="2"/>
        <v>6</v>
      </c>
      <c r="H35" s="31">
        <f t="shared" si="0"/>
        <v>38504</v>
      </c>
      <c r="I35" s="33">
        <f>IF(ISERROR(VLOOKUP($H35,'1a_CarteraVigente'!$A$19:$B$5000,I$3,0))=TRUE,"",VLOOKUP($H35,'1a_CarteraVigente'!$A$19:$B$5000,I$3,0))</f>
        <v>766044.6</v>
      </c>
    </row>
    <row r="36" spans="2:9" x14ac:dyDescent="0.45">
      <c r="B36" s="28">
        <f t="shared" si="1"/>
        <v>2005</v>
      </c>
      <c r="C36" s="28">
        <f t="shared" si="2"/>
        <v>7</v>
      </c>
      <c r="H36" s="31">
        <f t="shared" si="0"/>
        <v>38534</v>
      </c>
      <c r="I36" s="33">
        <f>IF(ISERROR(VLOOKUP($H36,'1a_CarteraVigente'!$A$19:$B$5000,I$3,0))=TRUE,"",VLOOKUP($H36,'1a_CarteraVigente'!$A$19:$B$5000,I$3,0))</f>
        <v>781966.9</v>
      </c>
    </row>
    <row r="37" spans="2:9" x14ac:dyDescent="0.45">
      <c r="B37" s="28">
        <f t="shared" si="1"/>
        <v>2005</v>
      </c>
      <c r="C37" s="28">
        <f t="shared" si="2"/>
        <v>8</v>
      </c>
      <c r="H37" s="31">
        <f t="shared" si="0"/>
        <v>38565</v>
      </c>
      <c r="I37" s="33">
        <f>IF(ISERROR(VLOOKUP($H37,'1a_CarteraVigente'!$A$19:$B$5000,I$3,0))=TRUE,"",VLOOKUP($H37,'1a_CarteraVigente'!$A$19:$B$5000,I$3,0))</f>
        <v>786808</v>
      </c>
    </row>
    <row r="38" spans="2:9" x14ac:dyDescent="0.45">
      <c r="B38" s="28">
        <f t="shared" si="1"/>
        <v>2005</v>
      </c>
      <c r="C38" s="28">
        <f t="shared" si="2"/>
        <v>9</v>
      </c>
      <c r="H38" s="31">
        <f t="shared" si="0"/>
        <v>38596</v>
      </c>
      <c r="I38" s="33">
        <f>IF(ISERROR(VLOOKUP($H38,'1a_CarteraVigente'!$A$19:$B$5000,I$3,0))=TRUE,"",VLOOKUP($H38,'1a_CarteraVigente'!$A$19:$B$5000,I$3,0))</f>
        <v>798014.7</v>
      </c>
    </row>
    <row r="39" spans="2:9" x14ac:dyDescent="0.45">
      <c r="B39" s="28">
        <f t="shared" si="1"/>
        <v>2005</v>
      </c>
      <c r="C39" s="28">
        <f t="shared" si="2"/>
        <v>10</v>
      </c>
      <c r="H39" s="31">
        <f t="shared" si="0"/>
        <v>38626</v>
      </c>
      <c r="I39" s="33">
        <f>IF(ISERROR(VLOOKUP($H39,'1a_CarteraVigente'!$A$19:$B$5000,I$3,0))=TRUE,"",VLOOKUP($H39,'1a_CarteraVigente'!$A$19:$B$5000,I$3,0))</f>
        <v>819864.7</v>
      </c>
    </row>
    <row r="40" spans="2:9" x14ac:dyDescent="0.45">
      <c r="B40" s="28">
        <f t="shared" si="1"/>
        <v>2005</v>
      </c>
      <c r="C40" s="28">
        <f t="shared" si="2"/>
        <v>11</v>
      </c>
      <c r="H40" s="31">
        <f t="shared" si="0"/>
        <v>38657</v>
      </c>
      <c r="I40" s="33">
        <f>IF(ISERROR(VLOOKUP($H40,'1a_CarteraVigente'!$A$19:$B$5000,I$3,0))=TRUE,"",VLOOKUP($H40,'1a_CarteraVigente'!$A$19:$B$5000,I$3,0))</f>
        <v>848116.6</v>
      </c>
    </row>
    <row r="41" spans="2:9" x14ac:dyDescent="0.45">
      <c r="B41" s="28">
        <f t="shared" si="1"/>
        <v>2005</v>
      </c>
      <c r="C41" s="28">
        <f t="shared" si="2"/>
        <v>12</v>
      </c>
      <c r="H41" s="31">
        <f t="shared" si="0"/>
        <v>38687</v>
      </c>
      <c r="I41" s="33">
        <f>IF(ISERROR(VLOOKUP($H41,'1a_CarteraVigente'!$A$19:$B$5000,I$3,0))=TRUE,"",VLOOKUP($H41,'1a_CarteraVigente'!$A$19:$B$5000,I$3,0))</f>
        <v>888523.4</v>
      </c>
    </row>
    <row r="42" spans="2:9" x14ac:dyDescent="0.45">
      <c r="B42" s="28">
        <f t="shared" si="1"/>
        <v>2006</v>
      </c>
      <c r="C42" s="28">
        <f t="shared" si="2"/>
        <v>1</v>
      </c>
      <c r="H42" s="31">
        <f t="shared" si="0"/>
        <v>38718</v>
      </c>
      <c r="I42" s="33">
        <f>IF(ISERROR(VLOOKUP($H42,'1a_CarteraVigente'!$A$19:$B$5000,I$3,0))=TRUE,"",VLOOKUP($H42,'1a_CarteraVigente'!$A$19:$B$5000,I$3,0))</f>
        <v>895211.9</v>
      </c>
    </row>
    <row r="43" spans="2:9" x14ac:dyDescent="0.45">
      <c r="B43" s="28">
        <f t="shared" si="1"/>
        <v>2006</v>
      </c>
      <c r="C43" s="28">
        <f t="shared" si="2"/>
        <v>2</v>
      </c>
      <c r="H43" s="31">
        <f t="shared" si="0"/>
        <v>38749</v>
      </c>
      <c r="I43" s="33">
        <f>IF(ISERROR(VLOOKUP($H43,'1a_CarteraVigente'!$A$19:$B$5000,I$3,0))=TRUE,"",VLOOKUP($H43,'1a_CarteraVigente'!$A$19:$B$5000,I$3,0))</f>
        <v>913409.2</v>
      </c>
    </row>
    <row r="44" spans="2:9" x14ac:dyDescent="0.45">
      <c r="B44" s="28">
        <f t="shared" si="1"/>
        <v>2006</v>
      </c>
      <c r="C44" s="28">
        <f t="shared" si="2"/>
        <v>3</v>
      </c>
      <c r="H44" s="31">
        <f t="shared" si="0"/>
        <v>38777</v>
      </c>
      <c r="I44" s="33">
        <f>IF(ISERROR(VLOOKUP($H44,'1a_CarteraVigente'!$A$19:$B$5000,I$3,0))=TRUE,"",VLOOKUP($H44,'1a_CarteraVigente'!$A$19:$B$5000,I$3,0))</f>
        <v>942463.7</v>
      </c>
    </row>
    <row r="45" spans="2:9" x14ac:dyDescent="0.45">
      <c r="B45" s="28">
        <f t="shared" si="1"/>
        <v>2006</v>
      </c>
      <c r="C45" s="28">
        <f t="shared" si="2"/>
        <v>4</v>
      </c>
      <c r="H45" s="31">
        <f t="shared" si="0"/>
        <v>38808</v>
      </c>
      <c r="I45" s="33">
        <f>IF(ISERROR(VLOOKUP($H45,'1a_CarteraVigente'!$A$19:$B$5000,I$3,0))=TRUE,"",VLOOKUP($H45,'1a_CarteraVigente'!$A$19:$B$5000,I$3,0))</f>
        <v>975610.7</v>
      </c>
    </row>
    <row r="46" spans="2:9" x14ac:dyDescent="0.45">
      <c r="B46" s="28">
        <f t="shared" si="1"/>
        <v>2006</v>
      </c>
      <c r="C46" s="28">
        <f t="shared" si="2"/>
        <v>5</v>
      </c>
      <c r="H46" s="31">
        <f t="shared" si="0"/>
        <v>38838</v>
      </c>
      <c r="I46" s="33">
        <f>IF(ISERROR(VLOOKUP($H46,'1a_CarteraVigente'!$A$19:$B$5000,I$3,0))=TRUE,"",VLOOKUP($H46,'1a_CarteraVigente'!$A$19:$B$5000,I$3,0))</f>
        <v>988992.8</v>
      </c>
    </row>
    <row r="47" spans="2:9" x14ac:dyDescent="0.45">
      <c r="B47" s="28">
        <f t="shared" si="1"/>
        <v>2006</v>
      </c>
      <c r="C47" s="28">
        <f t="shared" si="2"/>
        <v>6</v>
      </c>
      <c r="H47" s="31">
        <f t="shared" si="0"/>
        <v>38869</v>
      </c>
      <c r="I47" s="33">
        <f>IF(ISERROR(VLOOKUP($H47,'1a_CarteraVigente'!$A$19:$B$5000,I$3,0))=TRUE,"",VLOOKUP($H47,'1a_CarteraVigente'!$A$19:$B$5000,I$3,0))</f>
        <v>1005693.7</v>
      </c>
    </row>
    <row r="48" spans="2:9" x14ac:dyDescent="0.45">
      <c r="B48" s="28">
        <f t="shared" si="1"/>
        <v>2006</v>
      </c>
      <c r="C48" s="28">
        <f t="shared" si="2"/>
        <v>7</v>
      </c>
      <c r="H48" s="31">
        <f t="shared" si="0"/>
        <v>38899</v>
      </c>
      <c r="I48" s="33">
        <f>IF(ISERROR(VLOOKUP($H48,'1a_CarteraVigente'!$A$19:$B$5000,I$3,0))=TRUE,"",VLOOKUP($H48,'1a_CarteraVigente'!$A$19:$B$5000,I$3,0))</f>
        <v>1018112.4</v>
      </c>
    </row>
    <row r="49" spans="2:9" x14ac:dyDescent="0.45">
      <c r="B49" s="28">
        <f t="shared" si="1"/>
        <v>2006</v>
      </c>
      <c r="C49" s="28">
        <f t="shared" si="2"/>
        <v>8</v>
      </c>
      <c r="H49" s="31">
        <f t="shared" si="0"/>
        <v>38930</v>
      </c>
      <c r="I49" s="33">
        <f>IF(ISERROR(VLOOKUP($H49,'1a_CarteraVigente'!$A$19:$B$5000,I$3,0))=TRUE,"",VLOOKUP($H49,'1a_CarteraVigente'!$A$19:$B$5000,I$3,0))</f>
        <v>1035558.4</v>
      </c>
    </row>
    <row r="50" spans="2:9" x14ac:dyDescent="0.45">
      <c r="B50" s="28">
        <f t="shared" si="1"/>
        <v>2006</v>
      </c>
      <c r="C50" s="28">
        <f t="shared" si="2"/>
        <v>9</v>
      </c>
      <c r="H50" s="31">
        <f t="shared" si="0"/>
        <v>38961</v>
      </c>
      <c r="I50" s="33">
        <f>IF(ISERROR(VLOOKUP($H50,'1a_CarteraVigente'!$A$19:$B$5000,I$3,0))=TRUE,"",VLOOKUP($H50,'1a_CarteraVigente'!$A$19:$B$5000,I$3,0))</f>
        <v>1068254.6000000001</v>
      </c>
    </row>
    <row r="51" spans="2:9" x14ac:dyDescent="0.45">
      <c r="B51" s="28">
        <f t="shared" si="1"/>
        <v>2006</v>
      </c>
      <c r="C51" s="28">
        <f t="shared" si="2"/>
        <v>10</v>
      </c>
      <c r="H51" s="31">
        <f t="shared" si="0"/>
        <v>38991</v>
      </c>
      <c r="I51" s="33">
        <f>IF(ISERROR(VLOOKUP($H51,'1a_CarteraVigente'!$A$19:$B$5000,I$3,0))=TRUE,"",VLOOKUP($H51,'1a_CarteraVigente'!$A$19:$B$5000,I$3,0))</f>
        <v>1097057.1000000001</v>
      </c>
    </row>
    <row r="52" spans="2:9" x14ac:dyDescent="0.45">
      <c r="B52" s="28">
        <f t="shared" si="1"/>
        <v>2006</v>
      </c>
      <c r="C52" s="28">
        <f t="shared" si="2"/>
        <v>11</v>
      </c>
      <c r="H52" s="31">
        <f t="shared" si="0"/>
        <v>39022</v>
      </c>
      <c r="I52" s="33">
        <f>IF(ISERROR(VLOOKUP($H52,'1a_CarteraVigente'!$A$19:$B$5000,I$3,0))=TRUE,"",VLOOKUP($H52,'1a_CarteraVigente'!$A$19:$B$5000,I$3,0))</f>
        <v>1128017.8</v>
      </c>
    </row>
    <row r="53" spans="2:9" x14ac:dyDescent="0.45">
      <c r="B53" s="28">
        <f t="shared" si="1"/>
        <v>2006</v>
      </c>
      <c r="C53" s="28">
        <f t="shared" si="2"/>
        <v>12</v>
      </c>
      <c r="H53" s="31">
        <f t="shared" si="0"/>
        <v>39052</v>
      </c>
      <c r="I53" s="33">
        <f>IF(ISERROR(VLOOKUP($H53,'1a_CarteraVigente'!$A$19:$B$5000,I$3,0))=TRUE,"",VLOOKUP($H53,'1a_CarteraVigente'!$A$19:$B$5000,I$3,0))</f>
        <v>1163026.7</v>
      </c>
    </row>
    <row r="54" spans="2:9" x14ac:dyDescent="0.45">
      <c r="B54" s="28">
        <f t="shared" si="1"/>
        <v>2007</v>
      </c>
      <c r="C54" s="28">
        <f t="shared" si="2"/>
        <v>1</v>
      </c>
      <c r="H54" s="31">
        <f t="shared" si="0"/>
        <v>39083</v>
      </c>
      <c r="I54" s="33">
        <f>IF(ISERROR(VLOOKUP($H54,'1a_CarteraVigente'!$A$19:$B$5000,I$3,0))=TRUE,"",VLOOKUP($H54,'1a_CarteraVigente'!$A$19:$B$5000,I$3,0))</f>
        <v>1157647.3</v>
      </c>
    </row>
    <row r="55" spans="2:9" x14ac:dyDescent="0.45">
      <c r="B55" s="28">
        <f t="shared" si="1"/>
        <v>2007</v>
      </c>
      <c r="C55" s="28">
        <f t="shared" si="2"/>
        <v>2</v>
      </c>
      <c r="H55" s="31">
        <f t="shared" si="0"/>
        <v>39114</v>
      </c>
      <c r="I55" s="33">
        <f>IF(ISERROR(VLOOKUP($H55,'1a_CarteraVigente'!$A$19:$B$5000,I$3,0))=TRUE,"",VLOOKUP($H55,'1a_CarteraVigente'!$A$19:$B$5000,I$3,0))</f>
        <v>1191674.6000000001</v>
      </c>
    </row>
    <row r="56" spans="2:9" x14ac:dyDescent="0.45">
      <c r="B56" s="28">
        <f t="shared" si="1"/>
        <v>2007</v>
      </c>
      <c r="C56" s="28">
        <f t="shared" si="2"/>
        <v>3</v>
      </c>
      <c r="H56" s="31">
        <f t="shared" si="0"/>
        <v>39142</v>
      </c>
      <c r="I56" s="33">
        <f>IF(ISERROR(VLOOKUP($H56,'1a_CarteraVigente'!$A$19:$B$5000,I$3,0))=TRUE,"",VLOOKUP($H56,'1a_CarteraVigente'!$A$19:$B$5000,I$3,0))</f>
        <v>1218345.3</v>
      </c>
    </row>
    <row r="57" spans="2:9" x14ac:dyDescent="0.45">
      <c r="B57" s="28">
        <f t="shared" si="1"/>
        <v>2007</v>
      </c>
      <c r="C57" s="28">
        <f t="shared" si="2"/>
        <v>4</v>
      </c>
      <c r="H57" s="31">
        <f t="shared" si="0"/>
        <v>39173</v>
      </c>
      <c r="I57" s="33">
        <f>IF(ISERROR(VLOOKUP($H57,'1a_CarteraVigente'!$A$19:$B$5000,I$3,0))=TRUE,"",VLOOKUP($H57,'1a_CarteraVigente'!$A$19:$B$5000,I$3,0))</f>
        <v>1241543</v>
      </c>
    </row>
    <row r="58" spans="2:9" x14ac:dyDescent="0.45">
      <c r="B58" s="28">
        <f t="shared" si="1"/>
        <v>2007</v>
      </c>
      <c r="C58" s="28">
        <f t="shared" si="2"/>
        <v>5</v>
      </c>
      <c r="H58" s="31">
        <f t="shared" si="0"/>
        <v>39203</v>
      </c>
      <c r="I58" s="33">
        <f>IF(ISERROR(VLOOKUP($H58,'1a_CarteraVigente'!$A$19:$B$5000,I$3,0))=TRUE,"",VLOOKUP($H58,'1a_CarteraVigente'!$A$19:$B$5000,I$3,0))</f>
        <v>1263080.2</v>
      </c>
    </row>
    <row r="59" spans="2:9" x14ac:dyDescent="0.45">
      <c r="B59" s="28">
        <f t="shared" si="1"/>
        <v>2007</v>
      </c>
      <c r="C59" s="28">
        <f t="shared" si="2"/>
        <v>6</v>
      </c>
      <c r="H59" s="31">
        <f t="shared" si="0"/>
        <v>39234</v>
      </c>
      <c r="I59" s="33">
        <f>IF(ISERROR(VLOOKUP($H59,'1a_CarteraVigente'!$A$19:$B$5000,I$3,0))=TRUE,"",VLOOKUP($H59,'1a_CarteraVigente'!$A$19:$B$5000,I$3,0))</f>
        <v>1302527.8</v>
      </c>
    </row>
    <row r="60" spans="2:9" x14ac:dyDescent="0.45">
      <c r="B60" s="28">
        <f t="shared" si="1"/>
        <v>2007</v>
      </c>
      <c r="C60" s="28">
        <f t="shared" si="2"/>
        <v>7</v>
      </c>
      <c r="H60" s="31">
        <f t="shared" si="0"/>
        <v>39264</v>
      </c>
      <c r="I60" s="33">
        <f>IF(ISERROR(VLOOKUP($H60,'1a_CarteraVigente'!$A$19:$B$5000,I$3,0))=TRUE,"",VLOOKUP($H60,'1a_CarteraVigente'!$A$19:$B$5000,I$3,0))</f>
        <v>1317519.3</v>
      </c>
    </row>
    <row r="61" spans="2:9" x14ac:dyDescent="0.45">
      <c r="B61" s="28">
        <f t="shared" si="1"/>
        <v>2007</v>
      </c>
      <c r="C61" s="28">
        <f t="shared" si="2"/>
        <v>8</v>
      </c>
      <c r="H61" s="31">
        <f t="shared" si="0"/>
        <v>39295</v>
      </c>
      <c r="I61" s="33">
        <f>IF(ISERROR(VLOOKUP($H61,'1a_CarteraVigente'!$A$19:$B$5000,I$3,0))=TRUE,"",VLOOKUP($H61,'1a_CarteraVigente'!$A$19:$B$5000,I$3,0))</f>
        <v>1368610.5</v>
      </c>
    </row>
    <row r="62" spans="2:9" x14ac:dyDescent="0.45">
      <c r="B62" s="28">
        <f t="shared" si="1"/>
        <v>2007</v>
      </c>
      <c r="C62" s="28">
        <f t="shared" si="2"/>
        <v>9</v>
      </c>
      <c r="H62" s="31">
        <f t="shared" si="0"/>
        <v>39326</v>
      </c>
      <c r="I62" s="33">
        <f>IF(ISERROR(VLOOKUP($H62,'1a_CarteraVigente'!$A$19:$B$5000,I$3,0))=TRUE,"",VLOOKUP($H62,'1a_CarteraVigente'!$A$19:$B$5000,I$3,0))</f>
        <v>1403156</v>
      </c>
    </row>
    <row r="63" spans="2:9" x14ac:dyDescent="0.45">
      <c r="B63" s="28">
        <f t="shared" si="1"/>
        <v>2007</v>
      </c>
      <c r="C63" s="28">
        <f t="shared" si="2"/>
        <v>10</v>
      </c>
      <c r="H63" s="31">
        <f t="shared" si="0"/>
        <v>39356</v>
      </c>
      <c r="I63" s="33">
        <f>IF(ISERROR(VLOOKUP($H63,'1a_CarteraVigente'!$A$19:$B$5000,I$3,0))=TRUE,"",VLOOKUP($H63,'1a_CarteraVigente'!$A$19:$B$5000,I$3,0))</f>
        <v>1439806.8</v>
      </c>
    </row>
    <row r="64" spans="2:9" x14ac:dyDescent="0.45">
      <c r="B64" s="28">
        <f t="shared" si="1"/>
        <v>2007</v>
      </c>
      <c r="C64" s="28">
        <f t="shared" si="2"/>
        <v>11</v>
      </c>
      <c r="H64" s="31">
        <f t="shared" si="0"/>
        <v>39387</v>
      </c>
      <c r="I64" s="33">
        <f>IF(ISERROR(VLOOKUP($H64,'1a_CarteraVigente'!$A$19:$B$5000,I$3,0))=TRUE,"",VLOOKUP($H64,'1a_CarteraVigente'!$A$19:$B$5000,I$3,0))</f>
        <v>1470158.6</v>
      </c>
    </row>
    <row r="65" spans="2:9" x14ac:dyDescent="0.45">
      <c r="B65" s="28">
        <f t="shared" si="1"/>
        <v>2007</v>
      </c>
      <c r="C65" s="28">
        <f t="shared" si="2"/>
        <v>12</v>
      </c>
      <c r="H65" s="31">
        <f t="shared" si="0"/>
        <v>39417</v>
      </c>
      <c r="I65" s="33">
        <f>IF(ISERROR(VLOOKUP($H65,'1a_CarteraVigente'!$A$19:$B$5000,I$3,0))=TRUE,"",VLOOKUP($H65,'1a_CarteraVigente'!$A$19:$B$5000,I$3,0))</f>
        <v>1485885.4</v>
      </c>
    </row>
    <row r="66" spans="2:9" x14ac:dyDescent="0.45">
      <c r="B66" s="28">
        <f t="shared" si="1"/>
        <v>2008</v>
      </c>
      <c r="C66" s="28">
        <f t="shared" si="2"/>
        <v>1</v>
      </c>
      <c r="H66" s="31">
        <f t="shared" si="0"/>
        <v>39448</v>
      </c>
      <c r="I66" s="33">
        <f>IF(ISERROR(VLOOKUP($H66,'1a_CarteraVigente'!$A$19:$B$5000,I$3,0))=TRUE,"",VLOOKUP($H66,'1a_CarteraVigente'!$A$19:$B$5000,I$3,0))</f>
        <v>1503633.9</v>
      </c>
    </row>
    <row r="67" spans="2:9" x14ac:dyDescent="0.45">
      <c r="B67" s="28">
        <f t="shared" si="1"/>
        <v>2008</v>
      </c>
      <c r="C67" s="28">
        <f t="shared" si="2"/>
        <v>2</v>
      </c>
      <c r="H67" s="31">
        <f t="shared" si="0"/>
        <v>39479</v>
      </c>
      <c r="I67" s="33">
        <f>IF(ISERROR(VLOOKUP($H67,'1a_CarteraVigente'!$A$19:$B$5000,I$3,0))=TRUE,"",VLOOKUP($H67,'1a_CarteraVigente'!$A$19:$B$5000,I$3,0))</f>
        <v>1522836.7</v>
      </c>
    </row>
    <row r="68" spans="2:9" x14ac:dyDescent="0.45">
      <c r="B68" s="28">
        <f t="shared" si="1"/>
        <v>2008</v>
      </c>
      <c r="C68" s="28">
        <f t="shared" si="2"/>
        <v>3</v>
      </c>
      <c r="H68" s="31">
        <f t="shared" si="0"/>
        <v>39508</v>
      </c>
      <c r="I68" s="33">
        <f>IF(ISERROR(VLOOKUP($H68,'1a_CarteraVigente'!$A$19:$B$5000,I$3,0))=TRUE,"",VLOOKUP($H68,'1a_CarteraVigente'!$A$19:$B$5000,I$3,0))</f>
        <v>1535887.4</v>
      </c>
    </row>
    <row r="69" spans="2:9" x14ac:dyDescent="0.45">
      <c r="B69" s="28">
        <f t="shared" si="1"/>
        <v>2008</v>
      </c>
      <c r="C69" s="28">
        <f t="shared" si="2"/>
        <v>4</v>
      </c>
      <c r="H69" s="31">
        <f t="shared" si="0"/>
        <v>39539</v>
      </c>
      <c r="I69" s="33">
        <f>IF(ISERROR(VLOOKUP($H69,'1a_CarteraVigente'!$A$19:$B$5000,I$3,0))=TRUE,"",VLOOKUP($H69,'1a_CarteraVigente'!$A$19:$B$5000,I$3,0))</f>
        <v>1554253.8</v>
      </c>
    </row>
    <row r="70" spans="2:9" x14ac:dyDescent="0.45">
      <c r="B70" s="28">
        <f t="shared" si="1"/>
        <v>2008</v>
      </c>
      <c r="C70" s="28">
        <f t="shared" si="2"/>
        <v>5</v>
      </c>
      <c r="H70" s="31">
        <f t="shared" si="0"/>
        <v>39569</v>
      </c>
      <c r="I70" s="33">
        <f>IF(ISERROR(VLOOKUP($H70,'1a_CarteraVigente'!$A$19:$B$5000,I$3,0))=TRUE,"",VLOOKUP($H70,'1a_CarteraVigente'!$A$19:$B$5000,I$3,0))</f>
        <v>1566885.3</v>
      </c>
    </row>
    <row r="71" spans="2:9" x14ac:dyDescent="0.45">
      <c r="B71" s="28">
        <f t="shared" si="1"/>
        <v>2008</v>
      </c>
      <c r="C71" s="28">
        <f t="shared" si="2"/>
        <v>6</v>
      </c>
      <c r="H71" s="31">
        <f t="shared" ref="H71:H134" si="3">VALUE(CONCATENATE(C71,"/1/",B71))</f>
        <v>39600</v>
      </c>
      <c r="I71" s="33">
        <f>IF(ISERROR(VLOOKUP($H71,'1a_CarteraVigente'!$A$19:$B$5000,I$3,0))=TRUE,"",VLOOKUP($H71,'1a_CarteraVigente'!$A$19:$B$5000,I$3,0))</f>
        <v>1575176.4</v>
      </c>
    </row>
    <row r="72" spans="2:9" x14ac:dyDescent="0.45">
      <c r="B72" s="28">
        <f t="shared" ref="B72:B135" si="4">IF(C71=12,B71+1,B71)</f>
        <v>2008</v>
      </c>
      <c r="C72" s="28">
        <f t="shared" ref="C72:C135" si="5">IF(C71=12,1,C71+1)</f>
        <v>7</v>
      </c>
      <c r="H72" s="31">
        <f t="shared" si="3"/>
        <v>39630</v>
      </c>
      <c r="I72" s="33">
        <f>IF(ISERROR(VLOOKUP($H72,'1a_CarteraVigente'!$A$19:$B$5000,I$3,0))=TRUE,"",VLOOKUP($H72,'1a_CarteraVigente'!$A$19:$B$5000,I$3,0))</f>
        <v>1588398.5</v>
      </c>
    </row>
    <row r="73" spans="2:9" x14ac:dyDescent="0.45">
      <c r="B73" s="28">
        <f t="shared" si="4"/>
        <v>2008</v>
      </c>
      <c r="C73" s="28">
        <f t="shared" si="5"/>
        <v>8</v>
      </c>
      <c r="H73" s="31">
        <f t="shared" si="3"/>
        <v>39661</v>
      </c>
      <c r="I73" s="33">
        <f>IF(ISERROR(VLOOKUP($H73,'1a_CarteraVigente'!$A$19:$B$5000,I$3,0))=TRUE,"",VLOOKUP($H73,'1a_CarteraVigente'!$A$19:$B$5000,I$3,0))</f>
        <v>1609151.3</v>
      </c>
    </row>
    <row r="74" spans="2:9" x14ac:dyDescent="0.45">
      <c r="B74" s="28">
        <f t="shared" si="4"/>
        <v>2008</v>
      </c>
      <c r="C74" s="28">
        <f t="shared" si="5"/>
        <v>9</v>
      </c>
      <c r="H74" s="31">
        <f t="shared" si="3"/>
        <v>39692</v>
      </c>
      <c r="I74" s="33">
        <f>IF(ISERROR(VLOOKUP($H74,'1a_CarteraVigente'!$A$19:$B$5000,I$3,0))=TRUE,"",VLOOKUP($H74,'1a_CarteraVigente'!$A$19:$B$5000,I$3,0))</f>
        <v>1620037.6</v>
      </c>
    </row>
    <row r="75" spans="2:9" x14ac:dyDescent="0.45">
      <c r="B75" s="28">
        <f t="shared" si="4"/>
        <v>2008</v>
      </c>
      <c r="C75" s="28">
        <f t="shared" si="5"/>
        <v>10</v>
      </c>
      <c r="H75" s="31">
        <f t="shared" si="3"/>
        <v>39722</v>
      </c>
      <c r="I75" s="33">
        <f>IF(ISERROR(VLOOKUP($H75,'1a_CarteraVigente'!$A$19:$B$5000,I$3,0))=TRUE,"",VLOOKUP($H75,'1a_CarteraVigente'!$A$19:$B$5000,I$3,0))</f>
        <v>1666622.4</v>
      </c>
    </row>
    <row r="76" spans="2:9" x14ac:dyDescent="0.45">
      <c r="B76" s="28">
        <f t="shared" si="4"/>
        <v>2008</v>
      </c>
      <c r="C76" s="28">
        <f t="shared" si="5"/>
        <v>11</v>
      </c>
      <c r="H76" s="31">
        <f t="shared" si="3"/>
        <v>39753</v>
      </c>
      <c r="I76" s="33">
        <f>IF(ISERROR(VLOOKUP($H76,'1a_CarteraVigente'!$A$19:$B$5000,I$3,0))=TRUE,"",VLOOKUP($H76,'1a_CarteraVigente'!$A$19:$B$5000,I$3,0))</f>
        <v>1680759.1</v>
      </c>
    </row>
    <row r="77" spans="2:9" x14ac:dyDescent="0.45">
      <c r="B77" s="28">
        <f t="shared" si="4"/>
        <v>2008</v>
      </c>
      <c r="C77" s="28">
        <f t="shared" si="5"/>
        <v>12</v>
      </c>
      <c r="H77" s="31">
        <f t="shared" si="3"/>
        <v>39783</v>
      </c>
      <c r="I77" s="33">
        <f>IF(ISERROR(VLOOKUP($H77,'1a_CarteraVigente'!$A$19:$B$5000,I$3,0))=TRUE,"",VLOOKUP($H77,'1a_CarteraVigente'!$A$19:$B$5000,I$3,0))</f>
        <v>1655196.4</v>
      </c>
    </row>
    <row r="78" spans="2:9" x14ac:dyDescent="0.45">
      <c r="B78" s="28">
        <f t="shared" si="4"/>
        <v>2009</v>
      </c>
      <c r="C78" s="28">
        <f t="shared" si="5"/>
        <v>1</v>
      </c>
      <c r="H78" s="31">
        <f t="shared" si="3"/>
        <v>39814</v>
      </c>
      <c r="I78" s="33">
        <f>IF(ISERROR(VLOOKUP($H78,'1a_CarteraVigente'!$A$19:$B$5000,I$3,0))=TRUE,"",VLOOKUP($H78,'1a_CarteraVigente'!$A$19:$B$5000,I$3,0))</f>
        <v>1688257.3</v>
      </c>
    </row>
    <row r="79" spans="2:9" x14ac:dyDescent="0.45">
      <c r="B79" s="28">
        <f t="shared" si="4"/>
        <v>2009</v>
      </c>
      <c r="C79" s="28">
        <f t="shared" si="5"/>
        <v>2</v>
      </c>
      <c r="H79" s="31">
        <f t="shared" si="3"/>
        <v>39845</v>
      </c>
      <c r="I79" s="33">
        <f>IF(ISERROR(VLOOKUP($H79,'1a_CarteraVigente'!$A$19:$B$5000,I$3,0))=TRUE,"",VLOOKUP($H79,'1a_CarteraVigente'!$A$19:$B$5000,I$3,0))</f>
        <v>1685668.2</v>
      </c>
    </row>
    <row r="80" spans="2:9" x14ac:dyDescent="0.45">
      <c r="B80" s="28">
        <f t="shared" si="4"/>
        <v>2009</v>
      </c>
      <c r="C80" s="28">
        <f t="shared" si="5"/>
        <v>3</v>
      </c>
      <c r="H80" s="31">
        <f t="shared" si="3"/>
        <v>39873</v>
      </c>
      <c r="I80" s="33">
        <f>IF(ISERROR(VLOOKUP($H80,'1a_CarteraVigente'!$A$19:$B$5000,I$3,0))=TRUE,"",VLOOKUP($H80,'1a_CarteraVigente'!$A$19:$B$5000,I$3,0))</f>
        <v>1657750.3</v>
      </c>
    </row>
    <row r="81" spans="2:9" x14ac:dyDescent="0.45">
      <c r="B81" s="28">
        <f t="shared" si="4"/>
        <v>2009</v>
      </c>
      <c r="C81" s="28">
        <f t="shared" si="5"/>
        <v>4</v>
      </c>
      <c r="H81" s="31">
        <f t="shared" si="3"/>
        <v>39904</v>
      </c>
      <c r="I81" s="33">
        <f>IF(ISERROR(VLOOKUP($H81,'1a_CarteraVigente'!$A$19:$B$5000,I$3,0))=TRUE,"",VLOOKUP($H81,'1a_CarteraVigente'!$A$19:$B$5000,I$3,0))</f>
        <v>1643760.2</v>
      </c>
    </row>
    <row r="82" spans="2:9" x14ac:dyDescent="0.45">
      <c r="B82" s="28">
        <f t="shared" si="4"/>
        <v>2009</v>
      </c>
      <c r="C82" s="28">
        <f t="shared" si="5"/>
        <v>5</v>
      </c>
      <c r="H82" s="31">
        <f t="shared" si="3"/>
        <v>39934</v>
      </c>
      <c r="I82" s="33">
        <f>IF(ISERROR(VLOOKUP($H82,'1a_CarteraVigente'!$A$19:$B$5000,I$3,0))=TRUE,"",VLOOKUP($H82,'1a_CarteraVigente'!$A$19:$B$5000,I$3,0))</f>
        <v>1627576.5</v>
      </c>
    </row>
    <row r="83" spans="2:9" x14ac:dyDescent="0.45">
      <c r="B83" s="28">
        <f t="shared" si="4"/>
        <v>2009</v>
      </c>
      <c r="C83" s="28">
        <f t="shared" si="5"/>
        <v>6</v>
      </c>
      <c r="H83" s="31">
        <f t="shared" si="3"/>
        <v>39965</v>
      </c>
      <c r="I83" s="33">
        <f>IF(ISERROR(VLOOKUP($H83,'1a_CarteraVigente'!$A$19:$B$5000,I$3,0))=TRUE,"",VLOOKUP($H83,'1a_CarteraVigente'!$A$19:$B$5000,I$3,0))</f>
        <v>1618731.2</v>
      </c>
    </row>
    <row r="84" spans="2:9" x14ac:dyDescent="0.45">
      <c r="B84" s="28">
        <f t="shared" si="4"/>
        <v>2009</v>
      </c>
      <c r="C84" s="28">
        <f t="shared" si="5"/>
        <v>7</v>
      </c>
      <c r="H84" s="31">
        <f t="shared" si="3"/>
        <v>39995</v>
      </c>
      <c r="I84" s="33">
        <f>IF(ISERROR(VLOOKUP($H84,'1a_CarteraVigente'!$A$19:$B$5000,I$3,0))=TRUE,"",VLOOKUP($H84,'1a_CarteraVigente'!$A$19:$B$5000,I$3,0))</f>
        <v>1619663.3</v>
      </c>
    </row>
    <row r="85" spans="2:9" x14ac:dyDescent="0.45">
      <c r="B85" s="28">
        <f t="shared" si="4"/>
        <v>2009</v>
      </c>
      <c r="C85" s="28">
        <f t="shared" si="5"/>
        <v>8</v>
      </c>
      <c r="H85" s="31">
        <f t="shared" si="3"/>
        <v>40026</v>
      </c>
      <c r="I85" s="33">
        <f>IF(ISERROR(VLOOKUP($H85,'1a_CarteraVigente'!$A$19:$B$5000,I$3,0))=TRUE,"",VLOOKUP($H85,'1a_CarteraVigente'!$A$19:$B$5000,I$3,0))</f>
        <v>1599841.9</v>
      </c>
    </row>
    <row r="86" spans="2:9" x14ac:dyDescent="0.45">
      <c r="B86" s="28">
        <f t="shared" si="4"/>
        <v>2009</v>
      </c>
      <c r="C86" s="28">
        <f t="shared" si="5"/>
        <v>9</v>
      </c>
      <c r="H86" s="31">
        <f t="shared" si="3"/>
        <v>40057</v>
      </c>
      <c r="I86" s="33">
        <f>IF(ISERROR(VLOOKUP($H86,'1a_CarteraVigente'!$A$19:$B$5000,I$3,0))=TRUE,"",VLOOKUP($H86,'1a_CarteraVigente'!$A$19:$B$5000,I$3,0))</f>
        <v>1614633.5</v>
      </c>
    </row>
    <row r="87" spans="2:9" x14ac:dyDescent="0.45">
      <c r="B87" s="28">
        <f t="shared" si="4"/>
        <v>2009</v>
      </c>
      <c r="C87" s="28">
        <f t="shared" si="5"/>
        <v>10</v>
      </c>
      <c r="H87" s="31">
        <f t="shared" si="3"/>
        <v>40087</v>
      </c>
      <c r="I87" s="33">
        <f>IF(ISERROR(VLOOKUP($H87,'1a_CarteraVigente'!$A$19:$B$5000,I$3,0))=TRUE,"",VLOOKUP($H87,'1a_CarteraVigente'!$A$19:$B$5000,I$3,0))</f>
        <v>1609417.3</v>
      </c>
    </row>
    <row r="88" spans="2:9" x14ac:dyDescent="0.45">
      <c r="B88" s="28">
        <f t="shared" si="4"/>
        <v>2009</v>
      </c>
      <c r="C88" s="28">
        <f t="shared" si="5"/>
        <v>11</v>
      </c>
      <c r="H88" s="31">
        <f t="shared" si="3"/>
        <v>40118</v>
      </c>
      <c r="I88" s="33">
        <f>IF(ISERROR(VLOOKUP($H88,'1a_CarteraVigente'!$A$19:$B$5000,I$3,0))=TRUE,"",VLOOKUP($H88,'1a_CarteraVigente'!$A$19:$B$5000,I$3,0))</f>
        <v>1616824.4</v>
      </c>
    </row>
    <row r="89" spans="2:9" x14ac:dyDescent="0.45">
      <c r="B89" s="28">
        <f t="shared" si="4"/>
        <v>2009</v>
      </c>
      <c r="C89" s="28">
        <f t="shared" si="5"/>
        <v>12</v>
      </c>
      <c r="H89" s="31">
        <f t="shared" si="3"/>
        <v>40148</v>
      </c>
      <c r="I89" s="33">
        <f>IF(ISERROR(VLOOKUP($H89,'1a_CarteraVigente'!$A$19:$B$5000,I$3,0))=TRUE,"",VLOOKUP($H89,'1a_CarteraVigente'!$A$19:$B$5000,I$3,0))</f>
        <v>1628450.2</v>
      </c>
    </row>
    <row r="90" spans="2:9" x14ac:dyDescent="0.45">
      <c r="B90" s="28">
        <f t="shared" si="4"/>
        <v>2010</v>
      </c>
      <c r="C90" s="28">
        <f t="shared" si="5"/>
        <v>1</v>
      </c>
      <c r="H90" s="31">
        <f t="shared" si="3"/>
        <v>40179</v>
      </c>
      <c r="I90" s="33">
        <f>IF(ISERROR(VLOOKUP($H90,'1a_CarteraVigente'!$A$19:$B$5000,I$3,0))=TRUE,"",VLOOKUP($H90,'1a_CarteraVigente'!$A$19:$B$5000,I$3,0))</f>
        <v>1624985.5</v>
      </c>
    </row>
    <row r="91" spans="2:9" x14ac:dyDescent="0.45">
      <c r="B91" s="28">
        <f t="shared" si="4"/>
        <v>2010</v>
      </c>
      <c r="C91" s="28">
        <f t="shared" si="5"/>
        <v>2</v>
      </c>
      <c r="H91" s="31">
        <f t="shared" si="3"/>
        <v>40210</v>
      </c>
      <c r="I91" s="33">
        <f>IF(ISERROR(VLOOKUP($H91,'1a_CarteraVigente'!$A$19:$B$5000,I$3,0))=TRUE,"",VLOOKUP($H91,'1a_CarteraVigente'!$A$19:$B$5000,I$3,0))</f>
        <v>1627700.3</v>
      </c>
    </row>
    <row r="92" spans="2:9" x14ac:dyDescent="0.45">
      <c r="B92" s="28">
        <f t="shared" si="4"/>
        <v>2010</v>
      </c>
      <c r="C92" s="28">
        <f t="shared" si="5"/>
        <v>3</v>
      </c>
      <c r="H92" s="31">
        <f t="shared" si="3"/>
        <v>40238</v>
      </c>
      <c r="I92" s="33">
        <f>IF(ISERROR(VLOOKUP($H92,'1a_CarteraVigente'!$A$19:$B$5000,I$3,0))=TRUE,"",VLOOKUP($H92,'1a_CarteraVigente'!$A$19:$B$5000,I$3,0))</f>
        <v>1627935.2</v>
      </c>
    </row>
    <row r="93" spans="2:9" x14ac:dyDescent="0.45">
      <c r="B93" s="28">
        <f t="shared" si="4"/>
        <v>2010</v>
      </c>
      <c r="C93" s="28">
        <f t="shared" si="5"/>
        <v>4</v>
      </c>
      <c r="H93" s="31">
        <f t="shared" si="3"/>
        <v>40269</v>
      </c>
      <c r="I93" s="33">
        <f>IF(ISERROR(VLOOKUP($H93,'1a_CarteraVigente'!$A$19:$B$5000,I$3,0))=TRUE,"",VLOOKUP($H93,'1a_CarteraVigente'!$A$19:$B$5000,I$3,0))</f>
        <v>1629850.8</v>
      </c>
    </row>
    <row r="94" spans="2:9" x14ac:dyDescent="0.45">
      <c r="B94" s="28">
        <f t="shared" si="4"/>
        <v>2010</v>
      </c>
      <c r="C94" s="28">
        <f t="shared" si="5"/>
        <v>5</v>
      </c>
      <c r="H94" s="31">
        <f t="shared" si="3"/>
        <v>40299</v>
      </c>
      <c r="I94" s="33">
        <f>IF(ISERROR(VLOOKUP($H94,'1a_CarteraVigente'!$A$19:$B$5000,I$3,0))=TRUE,"",VLOOKUP($H94,'1a_CarteraVigente'!$A$19:$B$5000,I$3,0))</f>
        <v>1648382.8</v>
      </c>
    </row>
    <row r="95" spans="2:9" x14ac:dyDescent="0.45">
      <c r="B95" s="28">
        <f t="shared" si="4"/>
        <v>2010</v>
      </c>
      <c r="C95" s="28">
        <f t="shared" si="5"/>
        <v>6</v>
      </c>
      <c r="H95" s="31">
        <f t="shared" si="3"/>
        <v>40330</v>
      </c>
      <c r="I95" s="33">
        <f>IF(ISERROR(VLOOKUP($H95,'1a_CarteraVigente'!$A$19:$B$5000,I$3,0))=TRUE,"",VLOOKUP($H95,'1a_CarteraVigente'!$A$19:$B$5000,I$3,0))</f>
        <v>1659057.9</v>
      </c>
    </row>
    <row r="96" spans="2:9" x14ac:dyDescent="0.45">
      <c r="B96" s="28">
        <f t="shared" si="4"/>
        <v>2010</v>
      </c>
      <c r="C96" s="28">
        <f t="shared" si="5"/>
        <v>7</v>
      </c>
      <c r="H96" s="31">
        <f t="shared" si="3"/>
        <v>40360</v>
      </c>
      <c r="I96" s="33">
        <f>IF(ISERROR(VLOOKUP($H96,'1a_CarteraVigente'!$A$19:$B$5000,I$3,0))=TRUE,"",VLOOKUP($H96,'1a_CarteraVigente'!$A$19:$B$5000,I$3,0))</f>
        <v>1660117.1</v>
      </c>
    </row>
    <row r="97" spans="2:9" x14ac:dyDescent="0.45">
      <c r="B97" s="28">
        <f t="shared" si="4"/>
        <v>2010</v>
      </c>
      <c r="C97" s="28">
        <f t="shared" si="5"/>
        <v>8</v>
      </c>
      <c r="H97" s="31">
        <f t="shared" si="3"/>
        <v>40391</v>
      </c>
      <c r="I97" s="33">
        <f>IF(ISERROR(VLOOKUP($H97,'1a_CarteraVigente'!$A$19:$B$5000,I$3,0))=TRUE,"",VLOOKUP($H97,'1a_CarteraVigente'!$A$19:$B$5000,I$3,0))</f>
        <v>1680598.2</v>
      </c>
    </row>
    <row r="98" spans="2:9" x14ac:dyDescent="0.45">
      <c r="B98" s="28">
        <f t="shared" si="4"/>
        <v>2010</v>
      </c>
      <c r="C98" s="28">
        <f t="shared" si="5"/>
        <v>9</v>
      </c>
      <c r="H98" s="31">
        <f t="shared" si="3"/>
        <v>40422</v>
      </c>
      <c r="I98" s="33">
        <f>IF(ISERROR(VLOOKUP($H98,'1a_CarteraVigente'!$A$19:$B$5000,I$3,0))=TRUE,"",VLOOKUP($H98,'1a_CarteraVigente'!$A$19:$B$5000,I$3,0))</f>
        <v>1706919.5</v>
      </c>
    </row>
    <row r="99" spans="2:9" x14ac:dyDescent="0.45">
      <c r="B99" s="28">
        <f t="shared" si="4"/>
        <v>2010</v>
      </c>
      <c r="C99" s="28">
        <f t="shared" si="5"/>
        <v>10</v>
      </c>
      <c r="H99" s="31">
        <f t="shared" si="3"/>
        <v>40452</v>
      </c>
      <c r="I99" s="33">
        <f>IF(ISERROR(VLOOKUP($H99,'1a_CarteraVigente'!$A$19:$B$5000,I$3,0))=TRUE,"",VLOOKUP($H99,'1a_CarteraVigente'!$A$19:$B$5000,I$3,0))</f>
        <v>1731476.4</v>
      </c>
    </row>
    <row r="100" spans="2:9" x14ac:dyDescent="0.45">
      <c r="B100" s="28">
        <f t="shared" si="4"/>
        <v>2010</v>
      </c>
      <c r="C100" s="28">
        <f t="shared" si="5"/>
        <v>11</v>
      </c>
      <c r="H100" s="31">
        <f t="shared" si="3"/>
        <v>40483</v>
      </c>
      <c r="I100" s="33">
        <f>IF(ISERROR(VLOOKUP($H100,'1a_CarteraVigente'!$A$19:$B$5000,I$3,0))=TRUE,"",VLOOKUP($H100,'1a_CarteraVigente'!$A$19:$B$5000,I$3,0))</f>
        <v>1754623.5</v>
      </c>
    </row>
    <row r="101" spans="2:9" x14ac:dyDescent="0.45">
      <c r="B101" s="28">
        <f t="shared" si="4"/>
        <v>2010</v>
      </c>
      <c r="C101" s="28">
        <f t="shared" si="5"/>
        <v>12</v>
      </c>
      <c r="H101" s="31">
        <f t="shared" si="3"/>
        <v>40513</v>
      </c>
      <c r="I101" s="33">
        <f>IF(ISERROR(VLOOKUP($H101,'1a_CarteraVigente'!$A$19:$B$5000,I$3,0))=TRUE,"",VLOOKUP($H101,'1a_CarteraVigente'!$A$19:$B$5000,I$3,0))</f>
        <v>1769776.2</v>
      </c>
    </row>
    <row r="102" spans="2:9" x14ac:dyDescent="0.45">
      <c r="B102" s="28">
        <f t="shared" si="4"/>
        <v>2011</v>
      </c>
      <c r="C102" s="28">
        <f t="shared" si="5"/>
        <v>1</v>
      </c>
      <c r="H102" s="31">
        <f t="shared" si="3"/>
        <v>40544</v>
      </c>
      <c r="I102" s="33">
        <f>IF(ISERROR(VLOOKUP($H102,'1a_CarteraVigente'!$A$19:$B$5000,I$3,0))=TRUE,"",VLOOKUP($H102,'1a_CarteraVigente'!$A$19:$B$5000,I$3,0))</f>
        <v>1775819.5</v>
      </c>
    </row>
    <row r="103" spans="2:9" x14ac:dyDescent="0.45">
      <c r="B103" s="28">
        <f t="shared" si="4"/>
        <v>2011</v>
      </c>
      <c r="C103" s="28">
        <f t="shared" si="5"/>
        <v>2</v>
      </c>
      <c r="H103" s="31">
        <f t="shared" si="3"/>
        <v>40575</v>
      </c>
      <c r="I103" s="33">
        <f>IF(ISERROR(VLOOKUP($H103,'1a_CarteraVigente'!$A$19:$B$5000,I$3,0))=TRUE,"",VLOOKUP($H103,'1a_CarteraVigente'!$A$19:$B$5000,I$3,0))</f>
        <v>1795682.9</v>
      </c>
    </row>
    <row r="104" spans="2:9" x14ac:dyDescent="0.45">
      <c r="B104" s="28">
        <f t="shared" si="4"/>
        <v>2011</v>
      </c>
      <c r="C104" s="28">
        <f t="shared" si="5"/>
        <v>3</v>
      </c>
      <c r="H104" s="31">
        <f t="shared" si="3"/>
        <v>40603</v>
      </c>
      <c r="I104" s="33">
        <f>IF(ISERROR(VLOOKUP($H104,'1a_CarteraVigente'!$A$19:$B$5000,I$3,0))=TRUE,"",VLOOKUP($H104,'1a_CarteraVigente'!$A$19:$B$5000,I$3,0))</f>
        <v>1821492.8</v>
      </c>
    </row>
    <row r="105" spans="2:9" x14ac:dyDescent="0.45">
      <c r="B105" s="28">
        <f t="shared" si="4"/>
        <v>2011</v>
      </c>
      <c r="C105" s="28">
        <f t="shared" si="5"/>
        <v>4</v>
      </c>
      <c r="H105" s="31">
        <f t="shared" si="3"/>
        <v>40634</v>
      </c>
      <c r="I105" s="33">
        <f>IF(ISERROR(VLOOKUP($H105,'1a_CarteraVigente'!$A$19:$B$5000,I$3,0))=TRUE,"",VLOOKUP($H105,'1a_CarteraVigente'!$A$19:$B$5000,I$3,0))</f>
        <v>1848269.3</v>
      </c>
    </row>
    <row r="106" spans="2:9" x14ac:dyDescent="0.45">
      <c r="B106" s="28">
        <f t="shared" si="4"/>
        <v>2011</v>
      </c>
      <c r="C106" s="28">
        <f t="shared" si="5"/>
        <v>5</v>
      </c>
      <c r="H106" s="31">
        <f t="shared" si="3"/>
        <v>40664</v>
      </c>
      <c r="I106" s="33">
        <f>IF(ISERROR(VLOOKUP($H106,'1a_CarteraVigente'!$A$19:$B$5000,I$3,0))=TRUE,"",VLOOKUP($H106,'1a_CarteraVigente'!$A$19:$B$5000,I$3,0))</f>
        <v>1857979.4</v>
      </c>
    </row>
    <row r="107" spans="2:9" x14ac:dyDescent="0.45">
      <c r="B107" s="28">
        <f t="shared" si="4"/>
        <v>2011</v>
      </c>
      <c r="C107" s="28">
        <f t="shared" si="5"/>
        <v>6</v>
      </c>
      <c r="H107" s="31">
        <f t="shared" si="3"/>
        <v>40695</v>
      </c>
      <c r="I107" s="33">
        <f>IF(ISERROR(VLOOKUP($H107,'1a_CarteraVigente'!$A$19:$B$5000,I$3,0))=TRUE,"",VLOOKUP($H107,'1a_CarteraVigente'!$A$19:$B$5000,I$3,0))</f>
        <v>1871669.4</v>
      </c>
    </row>
    <row r="108" spans="2:9" x14ac:dyDescent="0.45">
      <c r="B108" s="28">
        <f t="shared" si="4"/>
        <v>2011</v>
      </c>
      <c r="C108" s="28">
        <f t="shared" si="5"/>
        <v>7</v>
      </c>
      <c r="H108" s="31">
        <f t="shared" si="3"/>
        <v>40725</v>
      </c>
      <c r="I108" s="33">
        <f>IF(ISERROR(VLOOKUP($H108,'1a_CarteraVigente'!$A$19:$B$5000,I$3,0))=TRUE,"",VLOOKUP($H108,'1a_CarteraVigente'!$A$19:$B$5000,I$3,0))</f>
        <v>1900927.7</v>
      </c>
    </row>
    <row r="109" spans="2:9" x14ac:dyDescent="0.45">
      <c r="B109" s="28">
        <f t="shared" si="4"/>
        <v>2011</v>
      </c>
      <c r="C109" s="28">
        <f t="shared" si="5"/>
        <v>8</v>
      </c>
      <c r="H109" s="31">
        <f t="shared" si="3"/>
        <v>40756</v>
      </c>
      <c r="I109" s="33">
        <f>IF(ISERROR(VLOOKUP($H109,'1a_CarteraVigente'!$A$19:$B$5000,I$3,0))=TRUE,"",VLOOKUP($H109,'1a_CarteraVigente'!$A$19:$B$5000,I$3,0))</f>
        <v>1918683</v>
      </c>
    </row>
    <row r="110" spans="2:9" x14ac:dyDescent="0.45">
      <c r="B110" s="28">
        <f t="shared" si="4"/>
        <v>2011</v>
      </c>
      <c r="C110" s="28">
        <f t="shared" si="5"/>
        <v>9</v>
      </c>
      <c r="H110" s="31">
        <f t="shared" si="3"/>
        <v>40787</v>
      </c>
      <c r="I110" s="33">
        <f>IF(ISERROR(VLOOKUP($H110,'1a_CarteraVigente'!$A$19:$B$5000,I$3,0))=TRUE,"",VLOOKUP($H110,'1a_CarteraVigente'!$A$19:$B$5000,I$3,0))</f>
        <v>1970288.6</v>
      </c>
    </row>
    <row r="111" spans="2:9" x14ac:dyDescent="0.45">
      <c r="B111" s="28">
        <f t="shared" si="4"/>
        <v>2011</v>
      </c>
      <c r="C111" s="28">
        <f t="shared" si="5"/>
        <v>10</v>
      </c>
      <c r="H111" s="31">
        <f t="shared" si="3"/>
        <v>40817</v>
      </c>
      <c r="I111" s="33">
        <f>IF(ISERROR(VLOOKUP($H111,'1a_CarteraVigente'!$A$19:$B$5000,I$3,0))=TRUE,"",VLOOKUP($H111,'1a_CarteraVigente'!$A$19:$B$5000,I$3,0))</f>
        <v>1972265.9</v>
      </c>
    </row>
    <row r="112" spans="2:9" x14ac:dyDescent="0.45">
      <c r="B112" s="28">
        <f t="shared" si="4"/>
        <v>2011</v>
      </c>
      <c r="C112" s="28">
        <f t="shared" si="5"/>
        <v>11</v>
      </c>
      <c r="H112" s="31">
        <f t="shared" si="3"/>
        <v>40848</v>
      </c>
      <c r="I112" s="33">
        <f>IF(ISERROR(VLOOKUP($H112,'1a_CarteraVigente'!$A$19:$B$5000,I$3,0))=TRUE,"",VLOOKUP($H112,'1a_CarteraVigente'!$A$19:$B$5000,I$3,0))</f>
        <v>2021025.4</v>
      </c>
    </row>
    <row r="113" spans="2:9" x14ac:dyDescent="0.45">
      <c r="B113" s="28">
        <f t="shared" si="4"/>
        <v>2011</v>
      </c>
      <c r="C113" s="28">
        <f t="shared" si="5"/>
        <v>12</v>
      </c>
      <c r="H113" s="31">
        <f t="shared" si="3"/>
        <v>40878</v>
      </c>
      <c r="I113" s="33">
        <f>IF(ISERROR(VLOOKUP($H113,'1a_CarteraVigente'!$A$19:$B$5000,I$3,0))=TRUE,"",VLOOKUP($H113,'1a_CarteraVigente'!$A$19:$B$5000,I$3,0))</f>
        <v>2067077.1</v>
      </c>
    </row>
    <row r="114" spans="2:9" x14ac:dyDescent="0.45">
      <c r="B114" s="28">
        <f t="shared" si="4"/>
        <v>2012</v>
      </c>
      <c r="C114" s="28">
        <f t="shared" si="5"/>
        <v>1</v>
      </c>
      <c r="H114" s="31">
        <f t="shared" si="3"/>
        <v>40909</v>
      </c>
      <c r="I114" s="33">
        <f>IF(ISERROR(VLOOKUP($H114,'1a_CarteraVigente'!$A$19:$B$5000,I$3,0))=TRUE,"",VLOOKUP($H114,'1a_CarteraVigente'!$A$19:$B$5000,I$3,0))</f>
        <v>2053662.2</v>
      </c>
    </row>
    <row r="115" spans="2:9" x14ac:dyDescent="0.45">
      <c r="B115" s="28">
        <f t="shared" si="4"/>
        <v>2012</v>
      </c>
      <c r="C115" s="28">
        <f t="shared" si="5"/>
        <v>2</v>
      </c>
      <c r="H115" s="31">
        <f t="shared" si="3"/>
        <v>40940</v>
      </c>
      <c r="I115" s="33">
        <f>IF(ISERROR(VLOOKUP($H115,'1a_CarteraVigente'!$A$19:$B$5000,I$3,0))=TRUE,"",VLOOKUP($H115,'1a_CarteraVigente'!$A$19:$B$5000,I$3,0))</f>
        <v>2059132.2</v>
      </c>
    </row>
    <row r="116" spans="2:9" x14ac:dyDescent="0.45">
      <c r="B116" s="28">
        <f t="shared" si="4"/>
        <v>2012</v>
      </c>
      <c r="C116" s="28">
        <f t="shared" si="5"/>
        <v>3</v>
      </c>
      <c r="H116" s="31">
        <f t="shared" si="3"/>
        <v>40969</v>
      </c>
      <c r="I116" s="33">
        <f>IF(ISERROR(VLOOKUP($H116,'1a_CarteraVigente'!$A$19:$B$5000,I$3,0))=TRUE,"",VLOOKUP($H116,'1a_CarteraVigente'!$A$19:$B$5000,I$3,0))</f>
        <v>2092690</v>
      </c>
    </row>
    <row r="117" spans="2:9" x14ac:dyDescent="0.45">
      <c r="B117" s="28">
        <f t="shared" si="4"/>
        <v>2012</v>
      </c>
      <c r="C117" s="28">
        <f t="shared" si="5"/>
        <v>4</v>
      </c>
      <c r="H117" s="31">
        <f t="shared" si="3"/>
        <v>41000</v>
      </c>
      <c r="I117" s="33">
        <f>IF(ISERROR(VLOOKUP($H117,'1a_CarteraVigente'!$A$19:$B$5000,I$3,0))=TRUE,"",VLOOKUP($H117,'1a_CarteraVigente'!$A$19:$B$5000,I$3,0))</f>
        <v>2103185.7000000002</v>
      </c>
    </row>
    <row r="118" spans="2:9" x14ac:dyDescent="0.45">
      <c r="B118" s="28">
        <f t="shared" si="4"/>
        <v>2012</v>
      </c>
      <c r="C118" s="28">
        <f t="shared" si="5"/>
        <v>5</v>
      </c>
      <c r="H118" s="31">
        <f t="shared" si="3"/>
        <v>41030</v>
      </c>
      <c r="I118" s="33">
        <f>IF(ISERROR(VLOOKUP($H118,'1a_CarteraVigente'!$A$19:$B$5000,I$3,0))=TRUE,"",VLOOKUP($H118,'1a_CarteraVigente'!$A$19:$B$5000,I$3,0))</f>
        <v>2155558.7000000002</v>
      </c>
    </row>
    <row r="119" spans="2:9" x14ac:dyDescent="0.45">
      <c r="B119" s="28">
        <f t="shared" si="4"/>
        <v>2012</v>
      </c>
      <c r="C119" s="28">
        <f t="shared" si="5"/>
        <v>6</v>
      </c>
      <c r="H119" s="31">
        <f t="shared" si="3"/>
        <v>41061</v>
      </c>
      <c r="I119" s="33">
        <f>IF(ISERROR(VLOOKUP($H119,'1a_CarteraVigente'!$A$19:$B$5000,I$3,0))=TRUE,"",VLOOKUP($H119,'1a_CarteraVigente'!$A$19:$B$5000,I$3,0))</f>
        <v>2171537.1</v>
      </c>
    </row>
    <row r="120" spans="2:9" x14ac:dyDescent="0.45">
      <c r="B120" s="28">
        <f t="shared" si="4"/>
        <v>2012</v>
      </c>
      <c r="C120" s="28">
        <f t="shared" si="5"/>
        <v>7</v>
      </c>
      <c r="H120" s="31">
        <f t="shared" si="3"/>
        <v>41091</v>
      </c>
      <c r="I120" s="33">
        <f>IF(ISERROR(VLOOKUP($H120,'1a_CarteraVigente'!$A$19:$B$5000,I$3,0))=TRUE,"",VLOOKUP($H120,'1a_CarteraVigente'!$A$19:$B$5000,I$3,0))</f>
        <v>2185346.2999999998</v>
      </c>
    </row>
    <row r="121" spans="2:9" x14ac:dyDescent="0.45">
      <c r="B121" s="28">
        <f t="shared" si="4"/>
        <v>2012</v>
      </c>
      <c r="C121" s="28">
        <f t="shared" si="5"/>
        <v>8</v>
      </c>
      <c r="H121" s="31">
        <f t="shared" si="3"/>
        <v>41122</v>
      </c>
      <c r="I121" s="33">
        <f>IF(ISERROR(VLOOKUP($H121,'1a_CarteraVigente'!$A$19:$B$5000,I$3,0))=TRUE,"",VLOOKUP($H121,'1a_CarteraVigente'!$A$19:$B$5000,I$3,0))</f>
        <v>2200290.4</v>
      </c>
    </row>
    <row r="122" spans="2:9" x14ac:dyDescent="0.45">
      <c r="B122" s="28">
        <f t="shared" si="4"/>
        <v>2012</v>
      </c>
      <c r="C122" s="28">
        <f t="shared" si="5"/>
        <v>9</v>
      </c>
      <c r="H122" s="31">
        <f t="shared" si="3"/>
        <v>41153</v>
      </c>
      <c r="I122" s="33">
        <f>IF(ISERROR(VLOOKUP($H122,'1a_CarteraVigente'!$A$19:$B$5000,I$3,0))=TRUE,"",VLOOKUP($H122,'1a_CarteraVigente'!$A$19:$B$5000,I$3,0))</f>
        <v>2229782.2999999998</v>
      </c>
    </row>
    <row r="123" spans="2:9" x14ac:dyDescent="0.45">
      <c r="B123" s="28">
        <f t="shared" si="4"/>
        <v>2012</v>
      </c>
      <c r="C123" s="28">
        <f t="shared" si="5"/>
        <v>10</v>
      </c>
      <c r="H123" s="31">
        <f t="shared" si="3"/>
        <v>41183</v>
      </c>
      <c r="I123" s="33">
        <f>IF(ISERROR(VLOOKUP($H123,'1a_CarteraVigente'!$A$19:$B$5000,I$3,0))=TRUE,"",VLOOKUP($H123,'1a_CarteraVigente'!$A$19:$B$5000,I$3,0))</f>
        <v>2243406.2999999998</v>
      </c>
    </row>
    <row r="124" spans="2:9" x14ac:dyDescent="0.45">
      <c r="B124" s="28">
        <f t="shared" si="4"/>
        <v>2012</v>
      </c>
      <c r="C124" s="28">
        <f t="shared" si="5"/>
        <v>11</v>
      </c>
      <c r="H124" s="31">
        <f t="shared" si="3"/>
        <v>41214</v>
      </c>
      <c r="I124" s="33">
        <f>IF(ISERROR(VLOOKUP($H124,'1a_CarteraVigente'!$A$19:$B$5000,I$3,0))=TRUE,"",VLOOKUP($H124,'1a_CarteraVigente'!$A$19:$B$5000,I$3,0))</f>
        <v>2285712.7999999998</v>
      </c>
    </row>
    <row r="125" spans="2:9" x14ac:dyDescent="0.45">
      <c r="B125" s="28">
        <f t="shared" si="4"/>
        <v>2012</v>
      </c>
      <c r="C125" s="28">
        <f t="shared" si="5"/>
        <v>12</v>
      </c>
      <c r="H125" s="31">
        <f t="shared" si="3"/>
        <v>41244</v>
      </c>
      <c r="I125" s="33">
        <f>IF(ISERROR(VLOOKUP($H125,'1a_CarteraVigente'!$A$19:$B$5000,I$3,0))=TRUE,"",VLOOKUP($H125,'1a_CarteraVigente'!$A$19:$B$5000,I$3,0))</f>
        <v>2307306.4</v>
      </c>
    </row>
    <row r="126" spans="2:9" x14ac:dyDescent="0.45">
      <c r="B126" s="28">
        <f t="shared" si="4"/>
        <v>2013</v>
      </c>
      <c r="C126" s="28">
        <f t="shared" si="5"/>
        <v>1</v>
      </c>
      <c r="H126" s="31">
        <f t="shared" si="3"/>
        <v>41275</v>
      </c>
      <c r="I126" s="33">
        <f>IF(ISERROR(VLOOKUP($H126,'1a_CarteraVigente'!$A$19:$B$5000,I$3,0))=TRUE,"",VLOOKUP($H126,'1a_CarteraVigente'!$A$19:$B$5000,I$3,0))</f>
        <v>2306667.4</v>
      </c>
    </row>
    <row r="127" spans="2:9" x14ac:dyDescent="0.45">
      <c r="B127" s="28">
        <f t="shared" si="4"/>
        <v>2013</v>
      </c>
      <c r="C127" s="28">
        <f t="shared" si="5"/>
        <v>2</v>
      </c>
      <c r="H127" s="31">
        <f t="shared" si="3"/>
        <v>41306</v>
      </c>
      <c r="I127" s="33">
        <f>IF(ISERROR(VLOOKUP($H127,'1a_CarteraVigente'!$A$19:$B$5000,I$3,0))=TRUE,"",VLOOKUP($H127,'1a_CarteraVigente'!$A$19:$B$5000,I$3,0))</f>
        <v>2315184.2000000002</v>
      </c>
    </row>
    <row r="128" spans="2:9" x14ac:dyDescent="0.45">
      <c r="B128" s="28">
        <f t="shared" si="4"/>
        <v>2013</v>
      </c>
      <c r="C128" s="28">
        <f t="shared" si="5"/>
        <v>3</v>
      </c>
      <c r="H128" s="31">
        <f t="shared" si="3"/>
        <v>41334</v>
      </c>
      <c r="I128" s="33">
        <f>IF(ISERROR(VLOOKUP($H128,'1a_CarteraVigente'!$A$19:$B$5000,I$3,0))=TRUE,"",VLOOKUP($H128,'1a_CarteraVigente'!$A$19:$B$5000,I$3,0))</f>
        <v>2326059.7000000002</v>
      </c>
    </row>
    <row r="129" spans="2:9" x14ac:dyDescent="0.45">
      <c r="B129" s="28">
        <f t="shared" si="4"/>
        <v>2013</v>
      </c>
      <c r="C129" s="28">
        <f t="shared" si="5"/>
        <v>4</v>
      </c>
      <c r="H129" s="31">
        <f t="shared" si="3"/>
        <v>41365</v>
      </c>
      <c r="I129" s="33">
        <f>IF(ISERROR(VLOOKUP($H129,'1a_CarteraVigente'!$A$19:$B$5000,I$3,0))=TRUE,"",VLOOKUP($H129,'1a_CarteraVigente'!$A$19:$B$5000,I$3,0))</f>
        <v>2342011.7999999998</v>
      </c>
    </row>
    <row r="130" spans="2:9" x14ac:dyDescent="0.45">
      <c r="B130" s="28">
        <f t="shared" si="4"/>
        <v>2013</v>
      </c>
      <c r="C130" s="28">
        <f t="shared" si="5"/>
        <v>5</v>
      </c>
      <c r="H130" s="31">
        <f t="shared" si="3"/>
        <v>41395</v>
      </c>
      <c r="I130" s="33">
        <f>IF(ISERROR(VLOOKUP($H130,'1a_CarteraVigente'!$A$19:$B$5000,I$3,0))=TRUE,"",VLOOKUP($H130,'1a_CarteraVigente'!$A$19:$B$5000,I$3,0))</f>
        <v>2361677.1</v>
      </c>
    </row>
    <row r="131" spans="2:9" x14ac:dyDescent="0.45">
      <c r="B131" s="28">
        <f t="shared" si="4"/>
        <v>2013</v>
      </c>
      <c r="C131" s="28">
        <f t="shared" si="5"/>
        <v>6</v>
      </c>
      <c r="H131" s="31">
        <f t="shared" si="3"/>
        <v>41426</v>
      </c>
      <c r="I131" s="33">
        <f>IF(ISERROR(VLOOKUP($H131,'1a_CarteraVigente'!$A$19:$B$5000,I$3,0))=TRUE,"",VLOOKUP($H131,'1a_CarteraVigente'!$A$19:$B$5000,I$3,0))</f>
        <v>2380851.5</v>
      </c>
    </row>
    <row r="132" spans="2:9" x14ac:dyDescent="0.45">
      <c r="B132" s="28">
        <f t="shared" si="4"/>
        <v>2013</v>
      </c>
      <c r="C132" s="28">
        <f t="shared" si="5"/>
        <v>7</v>
      </c>
      <c r="H132" s="31">
        <f t="shared" si="3"/>
        <v>41456</v>
      </c>
      <c r="I132" s="33">
        <f>IF(ISERROR(VLOOKUP($H132,'1a_CarteraVigente'!$A$19:$B$5000,I$3,0))=TRUE,"",VLOOKUP($H132,'1a_CarteraVigente'!$A$19:$B$5000,I$3,0))</f>
        <v>2398023.2999999998</v>
      </c>
    </row>
    <row r="133" spans="2:9" x14ac:dyDescent="0.45">
      <c r="B133" s="28">
        <f t="shared" si="4"/>
        <v>2013</v>
      </c>
      <c r="C133" s="28">
        <f t="shared" si="5"/>
        <v>8</v>
      </c>
      <c r="H133" s="31">
        <f t="shared" si="3"/>
        <v>41487</v>
      </c>
      <c r="I133" s="33">
        <f>IF(ISERROR(VLOOKUP($H133,'1a_CarteraVigente'!$A$19:$B$5000,I$3,0))=TRUE,"",VLOOKUP($H133,'1a_CarteraVigente'!$A$19:$B$5000,I$3,0))</f>
        <v>2431172.7999999998</v>
      </c>
    </row>
    <row r="134" spans="2:9" x14ac:dyDescent="0.45">
      <c r="B134" s="28">
        <f t="shared" si="4"/>
        <v>2013</v>
      </c>
      <c r="C134" s="28">
        <f t="shared" si="5"/>
        <v>9</v>
      </c>
      <c r="H134" s="31">
        <f t="shared" si="3"/>
        <v>41518</v>
      </c>
      <c r="I134" s="33">
        <f>IF(ISERROR(VLOOKUP($H134,'1a_CarteraVigente'!$A$19:$B$5000,I$3,0))=TRUE,"",VLOOKUP($H134,'1a_CarteraVigente'!$A$19:$B$5000,I$3,0))</f>
        <v>2439881</v>
      </c>
    </row>
    <row r="135" spans="2:9" x14ac:dyDescent="0.45">
      <c r="B135" s="28">
        <f t="shared" si="4"/>
        <v>2013</v>
      </c>
      <c r="C135" s="28">
        <f t="shared" si="5"/>
        <v>10</v>
      </c>
      <c r="H135" s="31">
        <f t="shared" ref="H135:H198" si="6">VALUE(CONCATENATE(C135,"/1/",B135))</f>
        <v>41548</v>
      </c>
      <c r="I135" s="33">
        <f>IF(ISERROR(VLOOKUP($H135,'1a_CarteraVigente'!$A$19:$B$5000,I$3,0))=TRUE,"",VLOOKUP($H135,'1a_CarteraVigente'!$A$19:$B$5000,I$3,0))</f>
        <v>2460630.6</v>
      </c>
    </row>
    <row r="136" spans="2:9" x14ac:dyDescent="0.45">
      <c r="B136" s="28">
        <f t="shared" ref="B136:B166" si="7">IF(C135=12,B135+1,B135)</f>
        <v>2013</v>
      </c>
      <c r="C136" s="28">
        <f t="shared" ref="C136:C166" si="8">IF(C135=12,1,C135+1)</f>
        <v>11</v>
      </c>
      <c r="H136" s="31">
        <f t="shared" si="6"/>
        <v>41579</v>
      </c>
      <c r="I136" s="33">
        <f>IF(ISERROR(VLOOKUP($H136,'1a_CarteraVigente'!$A$19:$B$5000,I$3,0))=TRUE,"",VLOOKUP($H136,'1a_CarteraVigente'!$A$19:$B$5000,I$3,0))</f>
        <v>2503032.7999999998</v>
      </c>
    </row>
    <row r="137" spans="2:9" x14ac:dyDescent="0.45">
      <c r="B137" s="28">
        <f t="shared" si="7"/>
        <v>2013</v>
      </c>
      <c r="C137" s="28">
        <f t="shared" si="8"/>
        <v>12</v>
      </c>
      <c r="H137" s="31">
        <f t="shared" si="6"/>
        <v>41609</v>
      </c>
      <c r="I137" s="33">
        <f>IF(ISERROR(VLOOKUP($H137,'1a_CarteraVigente'!$A$19:$B$5000,I$3,0))=TRUE,"",VLOOKUP($H137,'1a_CarteraVigente'!$A$19:$B$5000,I$3,0))</f>
        <v>2534640.2999999998</v>
      </c>
    </row>
    <row r="138" spans="2:9" x14ac:dyDescent="0.45">
      <c r="B138" s="28">
        <f t="shared" si="7"/>
        <v>2014</v>
      </c>
      <c r="C138" s="28">
        <f t="shared" si="8"/>
        <v>1</v>
      </c>
      <c r="H138" s="31">
        <f t="shared" si="6"/>
        <v>41640</v>
      </c>
      <c r="I138" s="33">
        <f>IF(ISERROR(VLOOKUP($H138,'1a_CarteraVigente'!$A$19:$B$5000,I$3,0))=TRUE,"",VLOOKUP($H138,'1a_CarteraVigente'!$A$19:$B$5000,I$3,0))</f>
        <v>2520820.5</v>
      </c>
    </row>
    <row r="139" spans="2:9" x14ac:dyDescent="0.45">
      <c r="B139" s="28">
        <f t="shared" si="7"/>
        <v>2014</v>
      </c>
      <c r="C139" s="28">
        <f t="shared" si="8"/>
        <v>2</v>
      </c>
      <c r="H139" s="31">
        <f t="shared" si="6"/>
        <v>41671</v>
      </c>
      <c r="I139" s="33">
        <f>IF(ISERROR(VLOOKUP($H139,'1a_CarteraVigente'!$A$19:$B$5000,I$3,0))=TRUE,"",VLOOKUP($H139,'1a_CarteraVigente'!$A$19:$B$5000,I$3,0))</f>
        <v>2521538.5</v>
      </c>
    </row>
    <row r="140" spans="2:9" x14ac:dyDescent="0.45">
      <c r="B140" s="28">
        <f t="shared" si="7"/>
        <v>2014</v>
      </c>
      <c r="C140" s="28">
        <f t="shared" si="8"/>
        <v>3</v>
      </c>
      <c r="H140" s="31">
        <f t="shared" si="6"/>
        <v>41699</v>
      </c>
      <c r="I140" s="33">
        <f>IF(ISERROR(VLOOKUP($H140,'1a_CarteraVigente'!$A$19:$B$5000,I$3,0))=TRUE,"",VLOOKUP($H140,'1a_CarteraVigente'!$A$19:$B$5000,I$3,0))</f>
        <v>2531027.2999999998</v>
      </c>
    </row>
    <row r="141" spans="2:9" x14ac:dyDescent="0.45">
      <c r="B141" s="28">
        <f t="shared" si="7"/>
        <v>2014</v>
      </c>
      <c r="C141" s="28">
        <f t="shared" si="8"/>
        <v>4</v>
      </c>
      <c r="H141" s="31">
        <f t="shared" si="6"/>
        <v>41730</v>
      </c>
      <c r="I141" s="33">
        <f>IF(ISERROR(VLOOKUP($H141,'1a_CarteraVigente'!$A$19:$B$5000,I$3,0))=TRUE,"",VLOOKUP($H141,'1a_CarteraVigente'!$A$19:$B$5000,I$3,0))</f>
        <v>2545305</v>
      </c>
    </row>
    <row r="142" spans="2:9" x14ac:dyDescent="0.45">
      <c r="B142" s="28">
        <f t="shared" si="7"/>
        <v>2014</v>
      </c>
      <c r="C142" s="28">
        <f t="shared" si="8"/>
        <v>5</v>
      </c>
      <c r="H142" s="31">
        <f t="shared" si="6"/>
        <v>41760</v>
      </c>
      <c r="I142" s="33">
        <f>IF(ISERROR(VLOOKUP($H142,'1a_CarteraVigente'!$A$19:$B$5000,I$3,0))=TRUE,"",VLOOKUP($H142,'1a_CarteraVigente'!$A$19:$B$5000,I$3,0))</f>
        <v>2591178.9</v>
      </c>
    </row>
    <row r="143" spans="2:9" x14ac:dyDescent="0.45">
      <c r="B143" s="28">
        <f t="shared" si="7"/>
        <v>2014</v>
      </c>
      <c r="C143" s="28">
        <f t="shared" si="8"/>
        <v>6</v>
      </c>
      <c r="H143" s="31">
        <f t="shared" si="6"/>
        <v>41791</v>
      </c>
      <c r="I143" s="33">
        <f>IF(ISERROR(VLOOKUP($H143,'1a_CarteraVigente'!$A$19:$B$5000,I$3,0))=TRUE,"",VLOOKUP($H143,'1a_CarteraVigente'!$A$19:$B$5000,I$3,0))</f>
        <v>2597152.6</v>
      </c>
    </row>
    <row r="144" spans="2:9" x14ac:dyDescent="0.45">
      <c r="B144" s="28">
        <f t="shared" si="7"/>
        <v>2014</v>
      </c>
      <c r="C144" s="28">
        <f t="shared" si="8"/>
        <v>7</v>
      </c>
      <c r="H144" s="31">
        <f t="shared" si="6"/>
        <v>41821</v>
      </c>
      <c r="I144" s="33">
        <f>IF(ISERROR(VLOOKUP($H144,'1a_CarteraVigente'!$A$19:$B$5000,I$3,0))=TRUE,"",VLOOKUP($H144,'1a_CarteraVigente'!$A$19:$B$5000,I$3,0))</f>
        <v>2605918.7000000002</v>
      </c>
    </row>
    <row r="145" spans="2:9" x14ac:dyDescent="0.45">
      <c r="B145" s="28">
        <f t="shared" si="7"/>
        <v>2014</v>
      </c>
      <c r="C145" s="28">
        <f t="shared" si="8"/>
        <v>8</v>
      </c>
      <c r="H145" s="31">
        <f t="shared" si="6"/>
        <v>41852</v>
      </c>
      <c r="I145" s="33">
        <f>IF(ISERROR(VLOOKUP($H145,'1a_CarteraVigente'!$A$19:$B$5000,I$3,0))=TRUE,"",VLOOKUP($H145,'1a_CarteraVigente'!$A$19:$B$5000,I$3,0))</f>
        <v>2625665.2000000002</v>
      </c>
    </row>
    <row r="146" spans="2:9" x14ac:dyDescent="0.45">
      <c r="B146" s="28">
        <f t="shared" si="7"/>
        <v>2014</v>
      </c>
      <c r="C146" s="28">
        <f t="shared" si="8"/>
        <v>9</v>
      </c>
      <c r="H146" s="31">
        <f t="shared" si="6"/>
        <v>41883</v>
      </c>
      <c r="I146" s="33">
        <f>IF(ISERROR(VLOOKUP($H146,'1a_CarteraVigente'!$A$19:$B$5000,I$3,0))=TRUE,"",VLOOKUP($H146,'1a_CarteraVigente'!$A$19:$B$5000,I$3,0))</f>
        <v>2637601.5</v>
      </c>
    </row>
    <row r="147" spans="2:9" x14ac:dyDescent="0.45">
      <c r="B147" s="28">
        <f t="shared" si="7"/>
        <v>2014</v>
      </c>
      <c r="C147" s="28">
        <f t="shared" si="8"/>
        <v>10</v>
      </c>
      <c r="H147" s="31">
        <f t="shared" si="6"/>
        <v>41913</v>
      </c>
      <c r="I147" s="33">
        <f>IF(ISERROR(VLOOKUP($H147,'1a_CarteraVigente'!$A$19:$B$5000,I$3,0))=TRUE,"",VLOOKUP($H147,'1a_CarteraVigente'!$A$19:$B$5000,I$3,0))</f>
        <v>2661677</v>
      </c>
    </row>
    <row r="148" spans="2:9" x14ac:dyDescent="0.45">
      <c r="B148" s="28">
        <f t="shared" si="7"/>
        <v>2014</v>
      </c>
      <c r="C148" s="28">
        <f t="shared" si="8"/>
        <v>11</v>
      </c>
      <c r="H148" s="31">
        <f t="shared" si="6"/>
        <v>41944</v>
      </c>
      <c r="I148" s="33">
        <f>IF(ISERROR(VLOOKUP($H148,'1a_CarteraVigente'!$A$19:$B$5000,I$3,0))=TRUE,"",VLOOKUP($H148,'1a_CarteraVigente'!$A$19:$B$5000,I$3,0))</f>
        <v>2713238.2</v>
      </c>
    </row>
    <row r="149" spans="2:9" x14ac:dyDescent="0.45">
      <c r="B149" s="28">
        <f t="shared" si="7"/>
        <v>2014</v>
      </c>
      <c r="C149" s="28">
        <f t="shared" si="8"/>
        <v>12</v>
      </c>
      <c r="H149" s="31">
        <f t="shared" si="6"/>
        <v>41974</v>
      </c>
      <c r="I149" s="33">
        <f>IF(ISERROR(VLOOKUP($H149,'1a_CarteraVigente'!$A$19:$B$5000,I$3,0))=TRUE,"",VLOOKUP($H149,'1a_CarteraVigente'!$A$19:$B$5000,I$3,0))</f>
        <v>2740556.3</v>
      </c>
    </row>
    <row r="150" spans="2:9" x14ac:dyDescent="0.45">
      <c r="B150" s="28">
        <f t="shared" si="7"/>
        <v>2015</v>
      </c>
      <c r="C150" s="28">
        <f t="shared" si="8"/>
        <v>1</v>
      </c>
      <c r="H150" s="31">
        <f t="shared" si="6"/>
        <v>42005</v>
      </c>
      <c r="I150" s="33">
        <f>IF(ISERROR(VLOOKUP($H150,'1a_CarteraVigente'!$A$19:$B$5000,I$3,0))=TRUE,"",VLOOKUP($H150,'1a_CarteraVigente'!$A$19:$B$5000,I$3,0))</f>
        <v>2755318.4</v>
      </c>
    </row>
    <row r="151" spans="2:9" x14ac:dyDescent="0.45">
      <c r="B151" s="28">
        <f t="shared" si="7"/>
        <v>2015</v>
      </c>
      <c r="C151" s="28">
        <f t="shared" si="8"/>
        <v>2</v>
      </c>
      <c r="H151" s="31">
        <f t="shared" si="6"/>
        <v>42036</v>
      </c>
      <c r="I151" s="33">
        <f>IF(ISERROR(VLOOKUP($H151,'1a_CarteraVigente'!$A$19:$B$5000,I$3,0))=TRUE,"",VLOOKUP($H151,'1a_CarteraVigente'!$A$19:$B$5000,I$3,0))</f>
        <v>2746732.2</v>
      </c>
    </row>
    <row r="152" spans="2:9" x14ac:dyDescent="0.45">
      <c r="B152" s="28">
        <f t="shared" si="7"/>
        <v>2015</v>
      </c>
      <c r="C152" s="28">
        <f t="shared" si="8"/>
        <v>3</v>
      </c>
      <c r="H152" s="31">
        <f t="shared" si="6"/>
        <v>42064</v>
      </c>
      <c r="I152" s="33">
        <f>IF(ISERROR(VLOOKUP($H152,'1a_CarteraVigente'!$A$19:$B$5000,I$3,0))=TRUE,"",VLOOKUP($H152,'1a_CarteraVigente'!$A$19:$B$5000,I$3,0))</f>
        <v>2789982</v>
      </c>
    </row>
    <row r="153" spans="2:9" x14ac:dyDescent="0.45">
      <c r="B153" s="28">
        <f t="shared" si="7"/>
        <v>2015</v>
      </c>
      <c r="C153" s="28">
        <f t="shared" si="8"/>
        <v>4</v>
      </c>
      <c r="H153" s="31">
        <f t="shared" si="6"/>
        <v>42095</v>
      </c>
      <c r="I153" s="33">
        <f>IF(ISERROR(VLOOKUP($H153,'1a_CarteraVigente'!$A$19:$B$5000,I$3,0))=TRUE,"",VLOOKUP($H153,'1a_CarteraVigente'!$A$19:$B$5000,I$3,0))</f>
        <v>2825091.5</v>
      </c>
    </row>
    <row r="154" spans="2:9" x14ac:dyDescent="0.45">
      <c r="B154" s="28">
        <f t="shared" si="7"/>
        <v>2015</v>
      </c>
      <c r="C154" s="28">
        <f t="shared" si="8"/>
        <v>5</v>
      </c>
      <c r="H154" s="31">
        <f t="shared" si="6"/>
        <v>42125</v>
      </c>
      <c r="I154" s="33">
        <f>IF(ISERROR(VLOOKUP($H154,'1a_CarteraVigente'!$A$19:$B$5000,I$3,0))=TRUE,"",VLOOKUP($H154,'1a_CarteraVigente'!$A$19:$B$5000,I$3,0))</f>
        <v>2864767.4</v>
      </c>
    </row>
    <row r="155" spans="2:9" x14ac:dyDescent="0.45">
      <c r="B155" s="28">
        <f t="shared" si="7"/>
        <v>2015</v>
      </c>
      <c r="C155" s="28">
        <f t="shared" si="8"/>
        <v>6</v>
      </c>
      <c r="H155" s="31">
        <f t="shared" si="6"/>
        <v>42156</v>
      </c>
      <c r="I155" s="33">
        <f>IF(ISERROR(VLOOKUP($H155,'1a_CarteraVigente'!$A$19:$B$5000,I$3,0))=TRUE,"",VLOOKUP($H155,'1a_CarteraVigente'!$A$19:$B$5000,I$3,0))</f>
        <v>2866364.3</v>
      </c>
    </row>
    <row r="156" spans="2:9" x14ac:dyDescent="0.45">
      <c r="B156" s="28">
        <f t="shared" si="7"/>
        <v>2015</v>
      </c>
      <c r="C156" s="28">
        <f t="shared" si="8"/>
        <v>7</v>
      </c>
      <c r="H156" s="31">
        <f t="shared" si="6"/>
        <v>42186</v>
      </c>
      <c r="I156" s="33">
        <f>IF(ISERROR(VLOOKUP($H156,'1a_CarteraVigente'!$A$19:$B$5000,I$3,0))=TRUE,"",VLOOKUP($H156,'1a_CarteraVigente'!$A$19:$B$5000,I$3,0))</f>
        <v>2896054.3</v>
      </c>
    </row>
    <row r="157" spans="2:9" x14ac:dyDescent="0.45">
      <c r="B157" s="28">
        <f t="shared" si="7"/>
        <v>2015</v>
      </c>
      <c r="C157" s="28">
        <f t="shared" si="8"/>
        <v>8</v>
      </c>
      <c r="H157" s="31">
        <f t="shared" si="6"/>
        <v>42217</v>
      </c>
      <c r="I157" s="33">
        <f>IF(ISERROR(VLOOKUP($H157,'1a_CarteraVigente'!$A$19:$B$5000,I$3,0))=TRUE,"",VLOOKUP($H157,'1a_CarteraVigente'!$A$19:$B$5000,I$3,0))</f>
        <v>2943664.1</v>
      </c>
    </row>
    <row r="158" spans="2:9" x14ac:dyDescent="0.45">
      <c r="B158" s="28">
        <f t="shared" si="7"/>
        <v>2015</v>
      </c>
      <c r="C158" s="28">
        <f t="shared" si="8"/>
        <v>9</v>
      </c>
      <c r="H158" s="31">
        <f t="shared" si="6"/>
        <v>42248</v>
      </c>
      <c r="I158" s="33">
        <f>IF(ISERROR(VLOOKUP($H158,'1a_CarteraVigente'!$A$19:$B$5000,I$3,0))=TRUE,"",VLOOKUP($H158,'1a_CarteraVigente'!$A$19:$B$5000,I$3,0))</f>
        <v>3002677.9</v>
      </c>
    </row>
    <row r="159" spans="2:9" x14ac:dyDescent="0.45">
      <c r="B159" s="28">
        <f t="shared" si="7"/>
        <v>2015</v>
      </c>
      <c r="C159" s="28">
        <f t="shared" si="8"/>
        <v>10</v>
      </c>
      <c r="H159" s="31">
        <f t="shared" si="6"/>
        <v>42278</v>
      </c>
      <c r="I159" s="33">
        <f>IF(ISERROR(VLOOKUP($H159,'1a_CarteraVigente'!$A$19:$B$5000,I$3,0))=TRUE,"",VLOOKUP($H159,'1a_CarteraVigente'!$A$19:$B$5000,I$3,0))</f>
        <v>3029233.5</v>
      </c>
    </row>
    <row r="160" spans="2:9" x14ac:dyDescent="0.45">
      <c r="B160" s="28">
        <f t="shared" si="7"/>
        <v>2015</v>
      </c>
      <c r="C160" s="28">
        <f t="shared" si="8"/>
        <v>11</v>
      </c>
      <c r="H160" s="31">
        <f t="shared" si="6"/>
        <v>42309</v>
      </c>
      <c r="I160" s="33">
        <f>IF(ISERROR(VLOOKUP($H160,'1a_CarteraVigente'!$A$19:$B$5000,I$3,0))=TRUE,"",VLOOKUP($H160,'1a_CarteraVigente'!$A$19:$B$5000,I$3,0))</f>
        <v>3083449.5</v>
      </c>
    </row>
    <row r="161" spans="2:9" x14ac:dyDescent="0.45">
      <c r="B161" s="28">
        <f t="shared" si="7"/>
        <v>2015</v>
      </c>
      <c r="C161" s="28">
        <f t="shared" si="8"/>
        <v>12</v>
      </c>
      <c r="H161" s="31">
        <f t="shared" si="6"/>
        <v>42339</v>
      </c>
      <c r="I161" s="33">
        <f>IF(ISERROR(VLOOKUP($H161,'1a_CarteraVigente'!$A$19:$B$5000,I$3,0))=TRUE,"",VLOOKUP($H161,'1a_CarteraVigente'!$A$19:$B$5000,I$3,0))</f>
        <v>3141392.1</v>
      </c>
    </row>
    <row r="162" spans="2:9" x14ac:dyDescent="0.45">
      <c r="B162" s="28">
        <f t="shared" si="7"/>
        <v>2016</v>
      </c>
      <c r="C162" s="28">
        <f t="shared" si="8"/>
        <v>1</v>
      </c>
      <c r="H162" s="31">
        <f t="shared" si="6"/>
        <v>42370</v>
      </c>
      <c r="I162" s="33">
        <f>IF(ISERROR(VLOOKUP($H162,'1a_CarteraVigente'!$A$19:$B$5000,I$3,0))=TRUE,"",VLOOKUP($H162,'1a_CarteraVigente'!$A$19:$B$5000,I$3,0))</f>
        <v>3203044.4</v>
      </c>
    </row>
    <row r="163" spans="2:9" x14ac:dyDescent="0.45">
      <c r="B163" s="28">
        <f t="shared" si="7"/>
        <v>2016</v>
      </c>
      <c r="C163" s="28">
        <f t="shared" si="8"/>
        <v>2</v>
      </c>
      <c r="H163" s="31">
        <f t="shared" si="6"/>
        <v>42401</v>
      </c>
      <c r="I163" s="33">
        <f>IF(ISERROR(VLOOKUP($H163,'1a_CarteraVigente'!$A$19:$B$5000,I$3,0))=TRUE,"",VLOOKUP($H163,'1a_CarteraVigente'!$A$19:$B$5000,I$3,0))</f>
        <v>3210013.5</v>
      </c>
    </row>
    <row r="164" spans="2:9" x14ac:dyDescent="0.45">
      <c r="B164" s="28">
        <f t="shared" si="7"/>
        <v>2016</v>
      </c>
      <c r="C164" s="28">
        <f t="shared" si="8"/>
        <v>3</v>
      </c>
      <c r="H164" s="31">
        <f t="shared" si="6"/>
        <v>42430</v>
      </c>
      <c r="I164" s="33">
        <f>IF(ISERROR(VLOOKUP($H164,'1a_CarteraVigente'!$A$19:$B$5000,I$3,0))=TRUE,"",VLOOKUP($H164,'1a_CarteraVigente'!$A$19:$B$5000,I$3,0))</f>
        <v>3191988.4</v>
      </c>
    </row>
    <row r="165" spans="2:9" x14ac:dyDescent="0.45">
      <c r="B165" s="28">
        <f t="shared" si="7"/>
        <v>2016</v>
      </c>
      <c r="C165" s="28">
        <f t="shared" si="8"/>
        <v>4</v>
      </c>
      <c r="H165" s="31">
        <f t="shared" si="6"/>
        <v>42461</v>
      </c>
      <c r="I165" s="33">
        <f>IF(ISERROR(VLOOKUP($H165,'1a_CarteraVigente'!$A$19:$B$5000,I$3,0))=TRUE,"",VLOOKUP($H165,'1a_CarteraVigente'!$A$19:$B$5000,I$3,0))</f>
        <v>3216776.3</v>
      </c>
    </row>
    <row r="166" spans="2:9" x14ac:dyDescent="0.45">
      <c r="B166" s="28">
        <f t="shared" si="7"/>
        <v>2016</v>
      </c>
      <c r="C166" s="28">
        <f t="shared" si="8"/>
        <v>5</v>
      </c>
      <c r="H166" s="31">
        <f t="shared" si="6"/>
        <v>42491</v>
      </c>
      <c r="I166" s="33">
        <f>IF(ISERROR(VLOOKUP($H166,'1a_CarteraVigente'!$A$19:$B$5000,I$3,0))=TRUE,"",VLOOKUP($H166,'1a_CarteraVigente'!$A$19:$B$5000,I$3,0))</f>
        <v>3273381.1</v>
      </c>
    </row>
    <row r="167" spans="2:9" x14ac:dyDescent="0.45">
      <c r="B167" s="28">
        <f t="shared" ref="B167:B230" si="9">IF(C166=12,B166+1,B166)</f>
        <v>2016</v>
      </c>
      <c r="C167" s="28">
        <f t="shared" ref="C167:C230" si="10">IF(C166=12,1,C166+1)</f>
        <v>6</v>
      </c>
      <c r="H167" s="31">
        <f t="shared" si="6"/>
        <v>42522</v>
      </c>
      <c r="I167" s="33">
        <f>IF(ISERROR(VLOOKUP($H167,'1a_CarteraVigente'!$A$19:$B$5000,I$3,0))=TRUE,"",VLOOKUP($H167,'1a_CarteraVigente'!$A$19:$B$5000,I$3,0))</f>
        <v>3329950.4</v>
      </c>
    </row>
    <row r="168" spans="2:9" x14ac:dyDescent="0.45">
      <c r="B168" s="28">
        <f t="shared" si="9"/>
        <v>2016</v>
      </c>
      <c r="C168" s="28">
        <f t="shared" si="10"/>
        <v>7</v>
      </c>
      <c r="H168" s="31">
        <f t="shared" si="6"/>
        <v>42552</v>
      </c>
      <c r="I168" s="33">
        <f>IF(ISERROR(VLOOKUP($H168,'1a_CarteraVigente'!$A$19:$B$5000,I$3,0))=TRUE,"",VLOOKUP($H168,'1a_CarteraVigente'!$A$19:$B$5000,I$3,0))</f>
        <v>3391687.8</v>
      </c>
    </row>
    <row r="169" spans="2:9" x14ac:dyDescent="0.45">
      <c r="B169" s="28">
        <f t="shared" si="9"/>
        <v>2016</v>
      </c>
      <c r="C169" s="28">
        <f t="shared" si="10"/>
        <v>8</v>
      </c>
      <c r="H169" s="31">
        <f t="shared" si="6"/>
        <v>42583</v>
      </c>
      <c r="I169" s="33">
        <f>IF(ISERROR(VLOOKUP($H169,'1a_CarteraVigente'!$A$19:$B$5000,I$3,0))=TRUE,"",VLOOKUP($H169,'1a_CarteraVigente'!$A$19:$B$5000,I$3,0))</f>
        <v>3416862.9</v>
      </c>
    </row>
    <row r="170" spans="2:9" x14ac:dyDescent="0.45">
      <c r="B170" s="28">
        <f t="shared" si="9"/>
        <v>2016</v>
      </c>
      <c r="C170" s="28">
        <f t="shared" si="10"/>
        <v>9</v>
      </c>
      <c r="H170" s="31">
        <f t="shared" si="6"/>
        <v>42614</v>
      </c>
      <c r="I170" s="33">
        <f>IF(ISERROR(VLOOKUP($H170,'1a_CarteraVigente'!$A$19:$B$5000,I$3,0))=TRUE,"",VLOOKUP($H170,'1a_CarteraVigente'!$A$19:$B$5000,I$3,0))</f>
        <v>3471008.8</v>
      </c>
    </row>
    <row r="171" spans="2:9" x14ac:dyDescent="0.45">
      <c r="B171" s="28">
        <f t="shared" si="9"/>
        <v>2016</v>
      </c>
      <c r="C171" s="28">
        <f t="shared" si="10"/>
        <v>10</v>
      </c>
      <c r="H171" s="31">
        <f t="shared" si="6"/>
        <v>42644</v>
      </c>
      <c r="I171" s="33">
        <f>IF(ISERROR(VLOOKUP($H171,'1a_CarteraVigente'!$A$19:$B$5000,I$3,0))=TRUE,"",VLOOKUP($H171,'1a_CarteraVigente'!$A$19:$B$5000,I$3,0))</f>
        <v>3496872.6</v>
      </c>
    </row>
    <row r="172" spans="2:9" x14ac:dyDescent="0.45">
      <c r="B172" s="28">
        <f t="shared" si="9"/>
        <v>2016</v>
      </c>
      <c r="C172" s="28">
        <f t="shared" si="10"/>
        <v>11</v>
      </c>
      <c r="H172" s="31">
        <f t="shared" si="6"/>
        <v>42675</v>
      </c>
      <c r="I172" s="33">
        <f>IF(ISERROR(VLOOKUP($H172,'1a_CarteraVigente'!$A$19:$B$5000,I$3,0))=TRUE,"",VLOOKUP($H172,'1a_CarteraVigente'!$A$19:$B$5000,I$3,0))</f>
        <v>3607446.6</v>
      </c>
    </row>
    <row r="173" spans="2:9" x14ac:dyDescent="0.45">
      <c r="B173" s="28">
        <f t="shared" si="9"/>
        <v>2016</v>
      </c>
      <c r="C173" s="28">
        <f t="shared" si="10"/>
        <v>12</v>
      </c>
      <c r="H173" s="31">
        <f t="shared" si="6"/>
        <v>42705</v>
      </c>
      <c r="I173" s="33">
        <f>IF(ISERROR(VLOOKUP($H173,'1a_CarteraVigente'!$A$19:$B$5000,I$3,0))=TRUE,"",VLOOKUP($H173,'1a_CarteraVigente'!$A$19:$B$5000,I$3,0))</f>
        <v>3612212.9</v>
      </c>
    </row>
    <row r="174" spans="2:9" x14ac:dyDescent="0.45">
      <c r="B174" s="28">
        <f t="shared" si="9"/>
        <v>2017</v>
      </c>
      <c r="C174" s="28">
        <f t="shared" si="10"/>
        <v>1</v>
      </c>
      <c r="H174" s="31">
        <f t="shared" si="6"/>
        <v>42736</v>
      </c>
      <c r="I174" s="33">
        <f>IF(ISERROR(VLOOKUP($H174,'1a_CarteraVigente'!$A$19:$B$5000,I$3,0))=TRUE,"",VLOOKUP($H174,'1a_CarteraVigente'!$A$19:$B$5000,I$3,0))</f>
        <v>3608007.1</v>
      </c>
    </row>
    <row r="175" spans="2:9" x14ac:dyDescent="0.45">
      <c r="B175" s="28">
        <f t="shared" si="9"/>
        <v>2017</v>
      </c>
      <c r="C175" s="28">
        <f t="shared" si="10"/>
        <v>2</v>
      </c>
      <c r="H175" s="31">
        <f t="shared" si="6"/>
        <v>42767</v>
      </c>
      <c r="I175" s="33">
        <f>IF(ISERROR(VLOOKUP($H175,'1a_CarteraVigente'!$A$19:$B$5000,I$3,0))=TRUE,"",VLOOKUP($H175,'1a_CarteraVigente'!$A$19:$B$5000,I$3,0))</f>
        <v>3621479.1</v>
      </c>
    </row>
    <row r="176" spans="2:9" x14ac:dyDescent="0.45">
      <c r="B176" s="28">
        <f t="shared" si="9"/>
        <v>2017</v>
      </c>
      <c r="C176" s="28">
        <f t="shared" si="10"/>
        <v>3</v>
      </c>
      <c r="H176" s="31">
        <f t="shared" si="6"/>
        <v>42795</v>
      </c>
      <c r="I176" s="33">
        <f>IF(ISERROR(VLOOKUP($H176,'1a_CarteraVigente'!$A$19:$B$5000,I$3,0))=TRUE,"",VLOOKUP($H176,'1a_CarteraVigente'!$A$19:$B$5000,I$3,0))</f>
        <v>3670570.5</v>
      </c>
    </row>
    <row r="177" spans="2:9" x14ac:dyDescent="0.45">
      <c r="B177" s="28">
        <f t="shared" si="9"/>
        <v>2017</v>
      </c>
      <c r="C177" s="28">
        <f t="shared" si="10"/>
        <v>4</v>
      </c>
      <c r="H177" s="31">
        <f t="shared" si="6"/>
        <v>42826</v>
      </c>
      <c r="I177" s="33">
        <f>IF(ISERROR(VLOOKUP($H177,'1a_CarteraVigente'!$A$19:$B$5000,I$3,0))=TRUE,"",VLOOKUP($H177,'1a_CarteraVigente'!$A$19:$B$5000,I$3,0))</f>
        <v>3728284.5</v>
      </c>
    </row>
    <row r="178" spans="2:9" x14ac:dyDescent="0.45">
      <c r="B178" s="28">
        <f t="shared" si="9"/>
        <v>2017</v>
      </c>
      <c r="C178" s="28">
        <f t="shared" si="10"/>
        <v>5</v>
      </c>
      <c r="H178" s="31">
        <f t="shared" si="6"/>
        <v>42856</v>
      </c>
      <c r="I178" s="33">
        <f>IF(ISERROR(VLOOKUP($H178,'1a_CarteraVigente'!$A$19:$B$5000,I$3,0))=TRUE,"",VLOOKUP($H178,'1a_CarteraVigente'!$A$19:$B$5000,I$3,0))</f>
        <v>3742866.1</v>
      </c>
    </row>
    <row r="179" spans="2:9" x14ac:dyDescent="0.45">
      <c r="B179" s="28">
        <f t="shared" si="9"/>
        <v>2017</v>
      </c>
      <c r="C179" s="28">
        <f t="shared" si="10"/>
        <v>6</v>
      </c>
      <c r="H179" s="31">
        <f t="shared" si="6"/>
        <v>42887</v>
      </c>
      <c r="I179" s="33">
        <f>IF(ISERROR(VLOOKUP($H179,'1a_CarteraVigente'!$A$19:$B$5000,I$3,0))=TRUE,"",VLOOKUP($H179,'1a_CarteraVigente'!$A$19:$B$5000,I$3,0))</f>
        <v>3787249.4</v>
      </c>
    </row>
    <row r="180" spans="2:9" x14ac:dyDescent="0.45">
      <c r="B180" s="28">
        <f t="shared" si="9"/>
        <v>2017</v>
      </c>
      <c r="C180" s="28">
        <f t="shared" si="10"/>
        <v>7</v>
      </c>
      <c r="H180" s="31">
        <f t="shared" si="6"/>
        <v>42917</v>
      </c>
      <c r="I180" s="33">
        <f>IF(ISERROR(VLOOKUP($H180,'1a_CarteraVigente'!$A$19:$B$5000,I$3,0))=TRUE,"",VLOOKUP($H180,'1a_CarteraVigente'!$A$19:$B$5000,I$3,0))</f>
        <v>3820543.1</v>
      </c>
    </row>
    <row r="181" spans="2:9" x14ac:dyDescent="0.45">
      <c r="B181" s="28">
        <f t="shared" si="9"/>
        <v>2017</v>
      </c>
      <c r="C181" s="28">
        <f t="shared" si="10"/>
        <v>8</v>
      </c>
      <c r="H181" s="31">
        <f t="shared" si="6"/>
        <v>42948</v>
      </c>
      <c r="I181" s="33">
        <f>IF(ISERROR(VLOOKUP($H181,'1a_CarteraVigente'!$A$19:$B$5000,I$3,0))=TRUE,"",VLOOKUP($H181,'1a_CarteraVigente'!$A$19:$B$5000,I$3,0))</f>
        <v>3869693.6</v>
      </c>
    </row>
    <row r="182" spans="2:9" x14ac:dyDescent="0.45">
      <c r="B182" s="28">
        <f t="shared" si="9"/>
        <v>2017</v>
      </c>
      <c r="C182" s="28">
        <f t="shared" si="10"/>
        <v>9</v>
      </c>
      <c r="H182" s="31">
        <f t="shared" si="6"/>
        <v>42979</v>
      </c>
      <c r="I182" s="33">
        <f>IF(ISERROR(VLOOKUP($H182,'1a_CarteraVigente'!$A$19:$B$5000,I$3,0))=TRUE,"",VLOOKUP($H182,'1a_CarteraVigente'!$A$19:$B$5000,I$3,0))</f>
        <v>3893051.1</v>
      </c>
    </row>
    <row r="183" spans="2:9" x14ac:dyDescent="0.45">
      <c r="B183" s="28">
        <f t="shared" si="9"/>
        <v>2017</v>
      </c>
      <c r="C183" s="28">
        <f t="shared" si="10"/>
        <v>10</v>
      </c>
      <c r="H183" s="31">
        <f t="shared" si="6"/>
        <v>43009</v>
      </c>
      <c r="I183" s="33">
        <f>IF(ISERROR(VLOOKUP($H183,'1a_CarteraVigente'!$A$19:$B$5000,I$3,0))=TRUE,"",VLOOKUP($H183,'1a_CarteraVigente'!$A$19:$B$5000,I$3,0))</f>
        <v>3933352.9</v>
      </c>
    </row>
    <row r="184" spans="2:9" x14ac:dyDescent="0.45">
      <c r="B184" s="28">
        <f t="shared" si="9"/>
        <v>2017</v>
      </c>
      <c r="C184" s="28">
        <f t="shared" si="10"/>
        <v>11</v>
      </c>
      <c r="H184" s="31">
        <f t="shared" si="6"/>
        <v>43040</v>
      </c>
      <c r="I184" s="33">
        <f>IF(ISERROR(VLOOKUP($H184,'1a_CarteraVigente'!$A$19:$B$5000,I$3,0))=TRUE,"",VLOOKUP($H184,'1a_CarteraVigente'!$A$19:$B$5000,I$3,0))</f>
        <v>3985017.9</v>
      </c>
    </row>
    <row r="185" spans="2:9" x14ac:dyDescent="0.45">
      <c r="B185" s="28">
        <f t="shared" si="9"/>
        <v>2017</v>
      </c>
      <c r="C185" s="28">
        <f t="shared" si="10"/>
        <v>12</v>
      </c>
      <c r="H185" s="31">
        <f t="shared" si="6"/>
        <v>43070</v>
      </c>
      <c r="I185" s="33">
        <f>IF(ISERROR(VLOOKUP($H185,'1a_CarteraVigente'!$A$19:$B$5000,I$3,0))=TRUE,"",VLOOKUP($H185,'1a_CarteraVigente'!$A$19:$B$5000,I$3,0))</f>
        <v>4048514.3</v>
      </c>
    </row>
    <row r="186" spans="2:9" x14ac:dyDescent="0.45">
      <c r="B186" s="28">
        <f t="shared" si="9"/>
        <v>2018</v>
      </c>
      <c r="C186" s="28">
        <f t="shared" si="10"/>
        <v>1</v>
      </c>
      <c r="H186" s="31">
        <f t="shared" si="6"/>
        <v>43101</v>
      </c>
      <c r="I186" s="33">
        <f>IF(ISERROR(VLOOKUP($H186,'1a_CarteraVigente'!$A$19:$B$5000,I$3,0))=TRUE,"",VLOOKUP($H186,'1a_CarteraVigente'!$A$19:$B$5000,I$3,0))</f>
        <v>4034583</v>
      </c>
    </row>
    <row r="187" spans="2:9" x14ac:dyDescent="0.45">
      <c r="B187" s="28">
        <f t="shared" si="9"/>
        <v>2018</v>
      </c>
      <c r="C187" s="28">
        <f t="shared" si="10"/>
        <v>2</v>
      </c>
      <c r="H187" s="31">
        <f t="shared" si="6"/>
        <v>43132</v>
      </c>
      <c r="I187" s="33">
        <f>IF(ISERROR(VLOOKUP($H187,'1a_CarteraVigente'!$A$19:$B$5000,I$3,0))=TRUE,"",VLOOKUP($H187,'1a_CarteraVigente'!$A$19:$B$5000,I$3,0))</f>
        <v>4057705.5</v>
      </c>
    </row>
    <row r="188" spans="2:9" x14ac:dyDescent="0.45">
      <c r="B188" s="28">
        <f t="shared" si="9"/>
        <v>2018</v>
      </c>
      <c r="C188" s="28">
        <f t="shared" si="10"/>
        <v>3</v>
      </c>
      <c r="H188" s="31">
        <f t="shared" si="6"/>
        <v>43160</v>
      </c>
      <c r="I188" s="33">
        <f>IF(ISERROR(VLOOKUP($H188,'1a_CarteraVigente'!$A$19:$B$5000,I$3,0))=TRUE,"",VLOOKUP($H188,'1a_CarteraVigente'!$A$19:$B$5000,I$3,0))</f>
        <v>4076686.5</v>
      </c>
    </row>
    <row r="189" spans="2:9" x14ac:dyDescent="0.45">
      <c r="B189" s="28">
        <f t="shared" si="9"/>
        <v>2018</v>
      </c>
      <c r="C189" s="28">
        <f t="shared" si="10"/>
        <v>4</v>
      </c>
      <c r="H189" s="31">
        <f t="shared" si="6"/>
        <v>43191</v>
      </c>
      <c r="I189" s="33">
        <f>IF(ISERROR(VLOOKUP($H189,'1a_CarteraVigente'!$A$19:$B$5000,I$3,0))=TRUE,"",VLOOKUP($H189,'1a_CarteraVigente'!$A$19:$B$5000,I$3,0))</f>
        <v>4128439.5</v>
      </c>
    </row>
    <row r="190" spans="2:9" x14ac:dyDescent="0.45">
      <c r="B190" s="28">
        <f t="shared" si="9"/>
        <v>2018</v>
      </c>
      <c r="C190" s="28">
        <f t="shared" si="10"/>
        <v>5</v>
      </c>
      <c r="H190" s="31">
        <f t="shared" si="6"/>
        <v>43221</v>
      </c>
      <c r="I190" s="33">
        <f>IF(ISERROR(VLOOKUP($H190,'1a_CarteraVigente'!$A$19:$B$5000,I$3,0))=TRUE,"",VLOOKUP($H190,'1a_CarteraVigente'!$A$19:$B$5000,I$3,0))</f>
        <v>4216195.7</v>
      </c>
    </row>
    <row r="191" spans="2:9" x14ac:dyDescent="0.45">
      <c r="B191" s="28">
        <f t="shared" si="9"/>
        <v>2018</v>
      </c>
      <c r="C191" s="28">
        <f t="shared" si="10"/>
        <v>6</v>
      </c>
      <c r="H191" s="31">
        <f t="shared" si="6"/>
        <v>43252</v>
      </c>
      <c r="I191" s="33">
        <f>IF(ISERROR(VLOOKUP($H191,'1a_CarteraVigente'!$A$19:$B$5000,I$3,0))=TRUE,"",VLOOKUP($H191,'1a_CarteraVigente'!$A$19:$B$5000,I$3,0))</f>
        <v>4273337.5</v>
      </c>
    </row>
    <row r="192" spans="2:9" x14ac:dyDescent="0.45">
      <c r="B192" s="28">
        <f t="shared" si="9"/>
        <v>2018</v>
      </c>
      <c r="C192" s="28">
        <f t="shared" si="10"/>
        <v>7</v>
      </c>
      <c r="H192" s="31">
        <f t="shared" si="6"/>
        <v>43282</v>
      </c>
      <c r="I192" s="33">
        <f>IF(ISERROR(VLOOKUP($H192,'1a_CarteraVigente'!$A$19:$B$5000,I$3,0))=TRUE,"",VLOOKUP($H192,'1a_CarteraVigente'!$A$19:$B$5000,I$3,0))</f>
        <v>4257164.8</v>
      </c>
    </row>
    <row r="193" spans="2:9" x14ac:dyDescent="0.45">
      <c r="B193" s="28">
        <f t="shared" si="9"/>
        <v>2018</v>
      </c>
      <c r="C193" s="28">
        <f t="shared" si="10"/>
        <v>8</v>
      </c>
      <c r="H193" s="31">
        <f t="shared" si="6"/>
        <v>43313</v>
      </c>
      <c r="I193" s="33">
        <f>IF(ISERROR(VLOOKUP($H193,'1a_CarteraVigente'!$A$19:$B$5000,I$3,0))=TRUE,"",VLOOKUP($H193,'1a_CarteraVigente'!$A$19:$B$5000,I$3,0))</f>
        <v>4302025.8</v>
      </c>
    </row>
    <row r="194" spans="2:9" x14ac:dyDescent="0.45">
      <c r="B194" s="28">
        <f t="shared" si="9"/>
        <v>2018</v>
      </c>
      <c r="C194" s="28">
        <f t="shared" si="10"/>
        <v>9</v>
      </c>
      <c r="H194" s="31">
        <f t="shared" si="6"/>
        <v>43344</v>
      </c>
      <c r="I194" s="33">
        <f>IF(ISERROR(VLOOKUP($H194,'1a_CarteraVigente'!$A$19:$B$5000,I$3,0))=TRUE,"",VLOOKUP($H194,'1a_CarteraVigente'!$A$19:$B$5000,I$3,0))</f>
        <v>4328993.7</v>
      </c>
    </row>
    <row r="195" spans="2:9" x14ac:dyDescent="0.45">
      <c r="B195" s="28">
        <f t="shared" si="9"/>
        <v>2018</v>
      </c>
      <c r="C195" s="28">
        <f t="shared" si="10"/>
        <v>10</v>
      </c>
      <c r="H195" s="31">
        <f t="shared" si="6"/>
        <v>43374</v>
      </c>
      <c r="I195" s="33">
        <f>IF(ISERROR(VLOOKUP($H195,'1a_CarteraVigente'!$A$19:$B$5000,I$3,0))=TRUE,"",VLOOKUP($H195,'1a_CarteraVigente'!$A$19:$B$5000,I$3,0))</f>
        <v>4391854.4000000004</v>
      </c>
    </row>
    <row r="196" spans="2:9" x14ac:dyDescent="0.45">
      <c r="B196" s="28">
        <f t="shared" si="9"/>
        <v>2018</v>
      </c>
      <c r="C196" s="28">
        <f t="shared" si="10"/>
        <v>11</v>
      </c>
      <c r="H196" s="31">
        <f t="shared" si="6"/>
        <v>43405</v>
      </c>
      <c r="I196" s="33">
        <f>IF(ISERROR(VLOOKUP($H196,'1a_CarteraVigente'!$A$19:$B$5000,I$3,0))=TRUE,"",VLOOKUP($H196,'1a_CarteraVigente'!$A$19:$B$5000,I$3,0))</f>
        <v>4454551.0999999996</v>
      </c>
    </row>
    <row r="197" spans="2:9" x14ac:dyDescent="0.45">
      <c r="B197" s="28">
        <f t="shared" si="9"/>
        <v>2018</v>
      </c>
      <c r="C197" s="28">
        <f t="shared" si="10"/>
        <v>12</v>
      </c>
      <c r="H197" s="31">
        <f t="shared" si="6"/>
        <v>43435</v>
      </c>
      <c r="I197" s="33">
        <f>IF(ISERROR(VLOOKUP($H197,'1a_CarteraVigente'!$A$19:$B$5000,I$3,0))=TRUE,"",VLOOKUP($H197,'1a_CarteraVigente'!$A$19:$B$5000,I$3,0))</f>
        <v>4453621.8</v>
      </c>
    </row>
    <row r="198" spans="2:9" x14ac:dyDescent="0.45">
      <c r="B198" s="28">
        <f t="shared" si="9"/>
        <v>2019</v>
      </c>
      <c r="C198" s="28">
        <f t="shared" si="10"/>
        <v>1</v>
      </c>
      <c r="H198" s="31">
        <f t="shared" si="6"/>
        <v>43466</v>
      </c>
      <c r="I198" s="33">
        <f>IF(ISERROR(VLOOKUP($H198,'1a_CarteraVigente'!$A$19:$B$5000,I$3,0))=TRUE,"",VLOOKUP($H198,'1a_CarteraVigente'!$A$19:$B$5000,I$3,0))</f>
        <v>4440741.7</v>
      </c>
    </row>
    <row r="199" spans="2:9" x14ac:dyDescent="0.45">
      <c r="B199" s="28">
        <f t="shared" si="9"/>
        <v>2019</v>
      </c>
      <c r="C199" s="28">
        <f t="shared" si="10"/>
        <v>2</v>
      </c>
      <c r="H199" s="31">
        <f t="shared" ref="H199:H262" si="11">VALUE(CONCATENATE(C199,"/1/",B199))</f>
        <v>43497</v>
      </c>
      <c r="I199" s="33">
        <f>IF(ISERROR(VLOOKUP($H199,'1a_CarteraVigente'!$A$19:$B$5000,I$3,0))=TRUE,"",VLOOKUP($H199,'1a_CarteraVigente'!$A$19:$B$5000,I$3,0))</f>
        <v>4473446.7</v>
      </c>
    </row>
    <row r="200" spans="2:9" x14ac:dyDescent="0.45">
      <c r="B200" s="28">
        <f t="shared" si="9"/>
        <v>2019</v>
      </c>
      <c r="C200" s="28">
        <f t="shared" si="10"/>
        <v>3</v>
      </c>
      <c r="H200" s="31">
        <f t="shared" si="11"/>
        <v>43525</v>
      </c>
      <c r="I200" s="33">
        <f>IF(ISERROR(VLOOKUP($H200,'1a_CarteraVigente'!$A$19:$B$5000,I$3,0))=TRUE,"",VLOOKUP($H200,'1a_CarteraVigente'!$A$19:$B$5000,I$3,0))</f>
        <v>4535136.0999999996</v>
      </c>
    </row>
    <row r="201" spans="2:9" x14ac:dyDescent="0.45">
      <c r="B201" s="28">
        <f t="shared" si="9"/>
        <v>2019</v>
      </c>
      <c r="C201" s="28">
        <f t="shared" si="10"/>
        <v>4</v>
      </c>
      <c r="H201" s="31">
        <f t="shared" si="11"/>
        <v>43556</v>
      </c>
      <c r="I201" s="33">
        <f>IF(ISERROR(VLOOKUP($H201,'1a_CarteraVigente'!$A$19:$B$5000,I$3,0))=TRUE,"",VLOOKUP($H201,'1a_CarteraVigente'!$A$19:$B$5000,I$3,0))</f>
        <v>4561389.8</v>
      </c>
    </row>
    <row r="202" spans="2:9" x14ac:dyDescent="0.45">
      <c r="B202" s="28">
        <f t="shared" si="9"/>
        <v>2019</v>
      </c>
      <c r="C202" s="28">
        <f t="shared" si="10"/>
        <v>5</v>
      </c>
      <c r="H202" s="31">
        <f t="shared" si="11"/>
        <v>43586</v>
      </c>
      <c r="I202" s="33">
        <f>IF(ISERROR(VLOOKUP($H202,'1a_CarteraVigente'!$A$19:$B$5000,I$3,0))=TRUE,"",VLOOKUP($H202,'1a_CarteraVigente'!$A$19:$B$5000,I$3,0))</f>
        <v>4605262.8</v>
      </c>
    </row>
    <row r="203" spans="2:9" x14ac:dyDescent="0.45">
      <c r="B203" s="28">
        <f t="shared" si="9"/>
        <v>2019</v>
      </c>
      <c r="C203" s="28">
        <f t="shared" si="10"/>
        <v>6</v>
      </c>
      <c r="H203" s="31">
        <f t="shared" si="11"/>
        <v>43617</v>
      </c>
      <c r="I203" s="33">
        <f>IF(ISERROR(VLOOKUP($H203,'1a_CarteraVigente'!$A$19:$B$5000,I$3,0))=TRUE,"",VLOOKUP($H203,'1a_CarteraVigente'!$A$19:$B$5000,I$3,0))</f>
        <v>4634484.5999999996</v>
      </c>
    </row>
    <row r="204" spans="2:9" x14ac:dyDescent="0.45">
      <c r="B204" s="28">
        <f t="shared" si="9"/>
        <v>2019</v>
      </c>
      <c r="C204" s="28">
        <f t="shared" si="10"/>
        <v>7</v>
      </c>
      <c r="H204" s="31">
        <f t="shared" si="11"/>
        <v>43647</v>
      </c>
      <c r="I204" s="33">
        <f>IF(ISERROR(VLOOKUP($H204,'1a_CarteraVigente'!$A$19:$B$5000,I$3,0))=TRUE,"",VLOOKUP($H204,'1a_CarteraVigente'!$A$19:$B$5000,I$3,0))</f>
        <v>4627396</v>
      </c>
    </row>
    <row r="205" spans="2:9" x14ac:dyDescent="0.45">
      <c r="B205" s="28">
        <f t="shared" si="9"/>
        <v>2019</v>
      </c>
      <c r="C205" s="28">
        <f t="shared" si="10"/>
        <v>8</v>
      </c>
      <c r="H205" s="31">
        <f t="shared" si="11"/>
        <v>43678</v>
      </c>
      <c r="I205" s="33">
        <f>IF(ISERROR(VLOOKUP($H205,'1a_CarteraVigente'!$A$19:$B$5000,I$3,0))=TRUE,"",VLOOKUP($H205,'1a_CarteraVigente'!$A$19:$B$5000,I$3,0))</f>
        <v>4688826.9000000004</v>
      </c>
    </row>
    <row r="206" spans="2:9" x14ac:dyDescent="0.45">
      <c r="B206" s="28">
        <f t="shared" si="9"/>
        <v>2019</v>
      </c>
      <c r="C206" s="28">
        <f t="shared" si="10"/>
        <v>9</v>
      </c>
      <c r="H206" s="31">
        <f t="shared" si="11"/>
        <v>43709</v>
      </c>
      <c r="I206" s="33">
        <f>IF(ISERROR(VLOOKUP($H206,'1a_CarteraVigente'!$A$19:$B$5000,I$3,0))=TRUE,"",VLOOKUP($H206,'1a_CarteraVigente'!$A$19:$B$5000,I$3,0))</f>
        <v>4663167.7</v>
      </c>
    </row>
    <row r="207" spans="2:9" x14ac:dyDescent="0.45">
      <c r="B207" s="28">
        <f t="shared" si="9"/>
        <v>2019</v>
      </c>
      <c r="C207" s="28">
        <f t="shared" si="10"/>
        <v>10</v>
      </c>
      <c r="H207" s="31">
        <f t="shared" si="11"/>
        <v>43739</v>
      </c>
      <c r="I207" s="33">
        <f>IF(ISERROR(VLOOKUP($H207,'1a_CarteraVigente'!$A$19:$B$5000,I$3,0))=TRUE,"",VLOOKUP($H207,'1a_CarteraVigente'!$A$19:$B$5000,I$3,0))</f>
        <v>4641863.4000000004</v>
      </c>
    </row>
    <row r="208" spans="2:9" x14ac:dyDescent="0.45">
      <c r="B208" s="28">
        <f t="shared" si="9"/>
        <v>2019</v>
      </c>
      <c r="C208" s="28">
        <f t="shared" si="10"/>
        <v>11</v>
      </c>
      <c r="H208" s="31">
        <f t="shared" si="11"/>
        <v>43770</v>
      </c>
      <c r="I208" s="33">
        <f>IF(ISERROR(VLOOKUP($H208,'1a_CarteraVigente'!$A$19:$B$5000,I$3,0))=TRUE,"",VLOOKUP($H208,'1a_CarteraVigente'!$A$19:$B$5000,I$3,0))</f>
        <v>4713995.4000000004</v>
      </c>
    </row>
    <row r="209" spans="2:9" x14ac:dyDescent="0.45">
      <c r="B209" s="28">
        <f t="shared" si="9"/>
        <v>2019</v>
      </c>
      <c r="C209" s="28">
        <f t="shared" si="10"/>
        <v>12</v>
      </c>
      <c r="H209" s="31">
        <f t="shared" si="11"/>
        <v>43800</v>
      </c>
      <c r="I209" s="33">
        <f>IF(ISERROR(VLOOKUP($H209,'1a_CarteraVigente'!$A$19:$B$5000,I$3,0))=TRUE,"",VLOOKUP($H209,'1a_CarteraVigente'!$A$19:$B$5000,I$3,0))</f>
        <v>4672518.7</v>
      </c>
    </row>
    <row r="210" spans="2:9" x14ac:dyDescent="0.45">
      <c r="B210" s="28">
        <f t="shared" si="9"/>
        <v>2020</v>
      </c>
      <c r="C210" s="28">
        <f t="shared" si="10"/>
        <v>1</v>
      </c>
      <c r="H210" s="31">
        <f t="shared" si="11"/>
        <v>43831</v>
      </c>
      <c r="I210" s="33">
        <f>IF(ISERROR(VLOOKUP($H210,'1a_CarteraVigente'!$A$19:$B$5000,I$3,0))=TRUE,"",VLOOKUP($H210,'1a_CarteraVigente'!$A$19:$B$5000,I$3,0))</f>
        <v>4671120.9000000004</v>
      </c>
    </row>
    <row r="211" spans="2:9" x14ac:dyDescent="0.45">
      <c r="B211" s="28">
        <f t="shared" si="9"/>
        <v>2020</v>
      </c>
      <c r="C211" s="28">
        <f t="shared" si="10"/>
        <v>2</v>
      </c>
      <c r="H211" s="31">
        <f t="shared" si="11"/>
        <v>43862</v>
      </c>
      <c r="I211" s="33">
        <f>IF(ISERROR(VLOOKUP($H211,'1a_CarteraVigente'!$A$19:$B$5000,I$3,0))=TRUE,"",VLOOKUP($H211,'1a_CarteraVigente'!$A$19:$B$5000,I$3,0))</f>
        <v>4712330</v>
      </c>
    </row>
    <row r="212" spans="2:9" x14ac:dyDescent="0.45">
      <c r="B212" s="28">
        <f t="shared" si="9"/>
        <v>2020</v>
      </c>
      <c r="C212" s="28">
        <f t="shared" si="10"/>
        <v>3</v>
      </c>
      <c r="H212" s="31">
        <f t="shared" si="11"/>
        <v>43891</v>
      </c>
      <c r="I212" s="33">
        <f>IF(ISERROR(VLOOKUP($H212,'1a_CarteraVigente'!$A$19:$B$5000,I$3,0))=TRUE,"",VLOOKUP($H212,'1a_CarteraVigente'!$A$19:$B$5000,I$3,0))</f>
        <v>5009360.8</v>
      </c>
    </row>
    <row r="213" spans="2:9" x14ac:dyDescent="0.45">
      <c r="B213" s="28">
        <f t="shared" si="9"/>
        <v>2020</v>
      </c>
      <c r="C213" s="28">
        <f t="shared" si="10"/>
        <v>4</v>
      </c>
      <c r="H213" s="31">
        <f t="shared" si="11"/>
        <v>43922</v>
      </c>
      <c r="I213" s="33">
        <f>IF(ISERROR(VLOOKUP($H213,'1a_CarteraVigente'!$A$19:$B$5000,I$3,0))=TRUE,"",VLOOKUP($H213,'1a_CarteraVigente'!$A$19:$B$5000,I$3,0))</f>
        <v>5070360.0999999996</v>
      </c>
    </row>
    <row r="214" spans="2:9" x14ac:dyDescent="0.45">
      <c r="B214" s="28">
        <f t="shared" si="9"/>
        <v>2020</v>
      </c>
      <c r="C214" s="28">
        <f t="shared" si="10"/>
        <v>5</v>
      </c>
      <c r="H214" s="31">
        <f t="shared" si="11"/>
        <v>43952</v>
      </c>
      <c r="I214" s="33">
        <f>IF(ISERROR(VLOOKUP($H214,'1a_CarteraVigente'!$A$19:$B$5000,I$3,0))=TRUE,"",VLOOKUP($H214,'1a_CarteraVigente'!$A$19:$B$5000,I$3,0))</f>
        <v>4985430.5999999996</v>
      </c>
    </row>
    <row r="215" spans="2:9" x14ac:dyDescent="0.45">
      <c r="B215" s="28">
        <f t="shared" si="9"/>
        <v>2020</v>
      </c>
      <c r="C215" s="28">
        <f t="shared" si="10"/>
        <v>6</v>
      </c>
      <c r="H215" s="31">
        <f t="shared" si="11"/>
        <v>43983</v>
      </c>
      <c r="I215" s="33">
        <f>IF(ISERROR(VLOOKUP($H215,'1a_CarteraVigente'!$A$19:$B$5000,I$3,0))=TRUE,"",VLOOKUP($H215,'1a_CarteraVigente'!$A$19:$B$5000,I$3,0))</f>
        <v>4931668</v>
      </c>
    </row>
    <row r="216" spans="2:9" x14ac:dyDescent="0.45">
      <c r="B216" s="28">
        <f t="shared" si="9"/>
        <v>2020</v>
      </c>
      <c r="C216" s="28">
        <f t="shared" si="10"/>
        <v>7</v>
      </c>
      <c r="H216" s="31">
        <f t="shared" si="11"/>
        <v>44013</v>
      </c>
      <c r="I216" s="33">
        <f>IF(ISERROR(VLOOKUP($H216,'1a_CarteraVigente'!$A$19:$B$5000,I$3,0))=TRUE,"",VLOOKUP($H216,'1a_CarteraVigente'!$A$19:$B$5000,I$3,0))</f>
        <v>4847943</v>
      </c>
    </row>
    <row r="217" spans="2:9" x14ac:dyDescent="0.45">
      <c r="B217" s="28">
        <f t="shared" si="9"/>
        <v>2020</v>
      </c>
      <c r="C217" s="28">
        <f t="shared" si="10"/>
        <v>8</v>
      </c>
      <c r="H217" s="31">
        <f t="shared" si="11"/>
        <v>44044</v>
      </c>
      <c r="I217" s="33">
        <f>IF(ISERROR(VLOOKUP($H217,'1a_CarteraVigente'!$A$19:$B$5000,I$3,0))=TRUE,"",VLOOKUP($H217,'1a_CarteraVigente'!$A$19:$B$5000,I$3,0))</f>
        <v>4809664.7</v>
      </c>
    </row>
    <row r="218" spans="2:9" x14ac:dyDescent="0.45">
      <c r="B218" s="28">
        <f t="shared" si="9"/>
        <v>2020</v>
      </c>
      <c r="C218" s="28">
        <f t="shared" si="10"/>
        <v>9</v>
      </c>
      <c r="H218" s="31">
        <f t="shared" si="11"/>
        <v>44075</v>
      </c>
      <c r="I218" s="33">
        <f>IF(ISERROR(VLOOKUP($H218,'1a_CarteraVigente'!$A$19:$B$5000,I$3,0))=TRUE,"",VLOOKUP($H218,'1a_CarteraVigente'!$A$19:$B$5000,I$3,0))</f>
        <v>4772050.3</v>
      </c>
    </row>
    <row r="219" spans="2:9" x14ac:dyDescent="0.45">
      <c r="B219" s="28">
        <f t="shared" si="9"/>
        <v>2020</v>
      </c>
      <c r="C219" s="28">
        <f t="shared" si="10"/>
        <v>10</v>
      </c>
      <c r="H219" s="31">
        <f t="shared" si="11"/>
        <v>44105</v>
      </c>
      <c r="I219" s="33">
        <f>IF(ISERROR(VLOOKUP($H219,'1a_CarteraVigente'!$A$19:$B$5000,I$3,0))=TRUE,"",VLOOKUP($H219,'1a_CarteraVigente'!$A$19:$B$5000,I$3,0))</f>
        <v>4710979.0999999996</v>
      </c>
    </row>
    <row r="220" spans="2:9" x14ac:dyDescent="0.45">
      <c r="B220" s="28">
        <f t="shared" si="9"/>
        <v>2020</v>
      </c>
      <c r="C220" s="28">
        <f t="shared" si="10"/>
        <v>11</v>
      </c>
      <c r="H220" s="31">
        <f t="shared" si="11"/>
        <v>44136</v>
      </c>
      <c r="I220" s="33">
        <f>IF(ISERROR(VLOOKUP($H220,'1a_CarteraVigente'!$A$19:$B$5000,I$3,0))=TRUE,"",VLOOKUP($H220,'1a_CarteraVigente'!$A$19:$B$5000,I$3,0))</f>
        <v>4668407.5</v>
      </c>
    </row>
    <row r="221" spans="2:9" x14ac:dyDescent="0.45">
      <c r="B221" s="28">
        <f t="shared" si="9"/>
        <v>2020</v>
      </c>
      <c r="C221" s="28">
        <f t="shared" si="10"/>
        <v>12</v>
      </c>
      <c r="H221" s="31">
        <f t="shared" si="11"/>
        <v>44166</v>
      </c>
      <c r="I221" s="33">
        <f>IF(ISERROR(VLOOKUP($H221,'1a_CarteraVigente'!$A$19:$B$5000,I$3,0))=TRUE,"",VLOOKUP($H221,'1a_CarteraVigente'!$A$19:$B$5000,I$3,0))</f>
        <v>4599995.9000000004</v>
      </c>
    </row>
    <row r="222" spans="2:9" x14ac:dyDescent="0.45">
      <c r="B222" s="28">
        <f t="shared" si="9"/>
        <v>2021</v>
      </c>
      <c r="C222" s="28">
        <f t="shared" si="10"/>
        <v>1</v>
      </c>
      <c r="H222" s="31">
        <f t="shared" si="11"/>
        <v>44197</v>
      </c>
      <c r="I222" s="33">
        <f>IF(ISERROR(VLOOKUP($H222,'1a_CarteraVigente'!$A$19:$B$5000,I$3,0))=TRUE,"",VLOOKUP($H222,'1a_CarteraVigente'!$A$19:$B$5000,I$3,0))</f>
        <v>4590735.5</v>
      </c>
    </row>
    <row r="223" spans="2:9" x14ac:dyDescent="0.45">
      <c r="B223" s="28">
        <f t="shared" si="9"/>
        <v>2021</v>
      </c>
      <c r="C223" s="28">
        <f t="shared" si="10"/>
        <v>2</v>
      </c>
      <c r="H223" s="31">
        <f t="shared" si="11"/>
        <v>44228</v>
      </c>
      <c r="I223" s="33">
        <f>IF(ISERROR(VLOOKUP($H223,'1a_CarteraVigente'!$A$19:$B$5000,I$3,0))=TRUE,"",VLOOKUP($H223,'1a_CarteraVigente'!$A$19:$B$5000,I$3,0))</f>
        <v>4596160.7</v>
      </c>
    </row>
    <row r="224" spans="2:9" x14ac:dyDescent="0.45">
      <c r="B224" s="28">
        <f t="shared" si="9"/>
        <v>2021</v>
      </c>
      <c r="C224" s="28">
        <f t="shared" si="10"/>
        <v>3</v>
      </c>
      <c r="H224" s="31">
        <f t="shared" si="11"/>
        <v>44256</v>
      </c>
      <c r="I224" s="33">
        <f>IF(ISERROR(VLOOKUP($H224,'1a_CarteraVigente'!$A$19:$B$5000,I$3,0))=TRUE,"",VLOOKUP($H224,'1a_CarteraVigente'!$A$19:$B$5000,I$3,0))</f>
        <v>4586448.5</v>
      </c>
    </row>
    <row r="225" spans="2:9" x14ac:dyDescent="0.45">
      <c r="B225" s="28">
        <f t="shared" si="9"/>
        <v>2021</v>
      </c>
      <c r="C225" s="28">
        <f t="shared" si="10"/>
        <v>4</v>
      </c>
      <c r="H225" s="31">
        <f t="shared" si="11"/>
        <v>44287</v>
      </c>
      <c r="I225" s="33" t="str">
        <f>IF(ISERROR(VLOOKUP($H225,'1a_CarteraVigente'!$A$19:$B$5000,I$3,0))=TRUE,"",VLOOKUP($H225,'1a_CarteraVigente'!$A$19:$B$5000,I$3,0))</f>
        <v/>
      </c>
    </row>
    <row r="226" spans="2:9" x14ac:dyDescent="0.45">
      <c r="B226" s="28">
        <f t="shared" si="9"/>
        <v>2021</v>
      </c>
      <c r="C226" s="28">
        <f t="shared" si="10"/>
        <v>5</v>
      </c>
      <c r="H226" s="31">
        <f t="shared" si="11"/>
        <v>44317</v>
      </c>
      <c r="I226" s="33" t="str">
        <f>IF(ISERROR(VLOOKUP($H226,'1a_CarteraVigente'!$A$19:$B$5000,I$3,0))=TRUE,"",VLOOKUP($H226,'1a_CarteraVigente'!$A$19:$B$5000,I$3,0))</f>
        <v/>
      </c>
    </row>
    <row r="227" spans="2:9" x14ac:dyDescent="0.45">
      <c r="B227" s="28">
        <f t="shared" si="9"/>
        <v>2021</v>
      </c>
      <c r="C227" s="28">
        <f t="shared" si="10"/>
        <v>6</v>
      </c>
      <c r="H227" s="31">
        <f t="shared" si="11"/>
        <v>44348</v>
      </c>
      <c r="I227" s="33" t="str">
        <f>IF(ISERROR(VLOOKUP($H227,'1a_CarteraVigente'!$A$19:$B$5000,I$3,0))=TRUE,"",VLOOKUP($H227,'1a_CarteraVigente'!$A$19:$B$5000,I$3,0))</f>
        <v/>
      </c>
    </row>
    <row r="228" spans="2:9" x14ac:dyDescent="0.45">
      <c r="B228" s="28">
        <f t="shared" si="9"/>
        <v>2021</v>
      </c>
      <c r="C228" s="28">
        <f t="shared" si="10"/>
        <v>7</v>
      </c>
      <c r="H228" s="31">
        <f t="shared" si="11"/>
        <v>44378</v>
      </c>
      <c r="I228" s="33" t="str">
        <f>IF(ISERROR(VLOOKUP($H228,'1a_CarteraVigente'!$A$19:$B$5000,I$3,0))=TRUE,"",VLOOKUP($H228,'1a_CarteraVigente'!$A$19:$B$5000,I$3,0))</f>
        <v/>
      </c>
    </row>
    <row r="229" spans="2:9" x14ac:dyDescent="0.45">
      <c r="B229" s="28">
        <f t="shared" si="9"/>
        <v>2021</v>
      </c>
      <c r="C229" s="28">
        <f t="shared" si="10"/>
        <v>8</v>
      </c>
      <c r="H229" s="31">
        <f t="shared" si="11"/>
        <v>44409</v>
      </c>
      <c r="I229" s="33" t="str">
        <f>IF(ISERROR(VLOOKUP($H229,'1a_CarteraVigente'!$A$19:$B$5000,I$3,0))=TRUE,"",VLOOKUP($H229,'1a_CarteraVigente'!$A$19:$B$5000,I$3,0))</f>
        <v/>
      </c>
    </row>
    <row r="230" spans="2:9" x14ac:dyDescent="0.45">
      <c r="B230" s="28">
        <f t="shared" si="9"/>
        <v>2021</v>
      </c>
      <c r="C230" s="28">
        <f t="shared" si="10"/>
        <v>9</v>
      </c>
      <c r="H230" s="31">
        <f t="shared" si="11"/>
        <v>44440</v>
      </c>
      <c r="I230" s="33" t="str">
        <f>IF(ISERROR(VLOOKUP($H230,'1a_CarteraVigente'!$A$19:$B$5000,I$3,0))=TRUE,"",VLOOKUP($H230,'1a_CarteraVigente'!$A$19:$B$5000,I$3,0))</f>
        <v/>
      </c>
    </row>
    <row r="231" spans="2:9" x14ac:dyDescent="0.45">
      <c r="B231" s="28">
        <f t="shared" ref="B231:B294" si="12">IF(C230=12,B230+1,B230)</f>
        <v>2021</v>
      </c>
      <c r="C231" s="28">
        <f t="shared" ref="C231:C294" si="13">IF(C230=12,1,C230+1)</f>
        <v>10</v>
      </c>
      <c r="H231" s="31">
        <f t="shared" si="11"/>
        <v>44470</v>
      </c>
      <c r="I231" s="33" t="str">
        <f>IF(ISERROR(VLOOKUP($H231,'1a_CarteraVigente'!$A$19:$B$5000,I$3,0))=TRUE,"",VLOOKUP($H231,'1a_CarteraVigente'!$A$19:$B$5000,I$3,0))</f>
        <v/>
      </c>
    </row>
    <row r="232" spans="2:9" x14ac:dyDescent="0.45">
      <c r="B232" s="28">
        <f t="shared" si="12"/>
        <v>2021</v>
      </c>
      <c r="C232" s="28">
        <f t="shared" si="13"/>
        <v>11</v>
      </c>
      <c r="H232" s="31">
        <f t="shared" si="11"/>
        <v>44501</v>
      </c>
      <c r="I232" s="33" t="str">
        <f>IF(ISERROR(VLOOKUP($H232,'1a_CarteraVigente'!$A$19:$B$5000,I$3,0))=TRUE,"",VLOOKUP($H232,'1a_CarteraVigente'!$A$19:$B$5000,I$3,0))</f>
        <v/>
      </c>
    </row>
    <row r="233" spans="2:9" x14ac:dyDescent="0.45">
      <c r="B233" s="28">
        <f t="shared" si="12"/>
        <v>2021</v>
      </c>
      <c r="C233" s="28">
        <f t="shared" si="13"/>
        <v>12</v>
      </c>
      <c r="H233" s="31">
        <f t="shared" si="11"/>
        <v>44531</v>
      </c>
      <c r="I233" s="33" t="str">
        <f>IF(ISERROR(VLOOKUP($H233,'1a_CarteraVigente'!$A$19:$B$5000,I$3,0))=TRUE,"",VLOOKUP($H233,'1a_CarteraVigente'!$A$19:$B$5000,I$3,0))</f>
        <v/>
      </c>
    </row>
    <row r="234" spans="2:9" x14ac:dyDescent="0.45">
      <c r="B234" s="28">
        <f t="shared" si="12"/>
        <v>2022</v>
      </c>
      <c r="C234" s="28">
        <f t="shared" si="13"/>
        <v>1</v>
      </c>
      <c r="H234" s="31">
        <f t="shared" si="11"/>
        <v>44562</v>
      </c>
      <c r="I234" s="33" t="str">
        <f>IF(ISERROR(VLOOKUP($H234,'1a_CarteraVigente'!$A$19:$B$5000,I$3,0))=TRUE,"",VLOOKUP($H234,'1a_CarteraVigente'!$A$19:$B$5000,I$3,0))</f>
        <v/>
      </c>
    </row>
    <row r="235" spans="2:9" x14ac:dyDescent="0.45">
      <c r="B235" s="28">
        <f t="shared" si="12"/>
        <v>2022</v>
      </c>
      <c r="C235" s="28">
        <f t="shared" si="13"/>
        <v>2</v>
      </c>
      <c r="H235" s="31">
        <f t="shared" si="11"/>
        <v>44593</v>
      </c>
      <c r="I235" s="33" t="str">
        <f>IF(ISERROR(VLOOKUP($H235,'1a_CarteraVigente'!$A$19:$B$5000,I$3,0))=TRUE,"",VLOOKUP($H235,'1a_CarteraVigente'!$A$19:$B$5000,I$3,0))</f>
        <v/>
      </c>
    </row>
    <row r="236" spans="2:9" x14ac:dyDescent="0.45">
      <c r="B236" s="28">
        <f t="shared" si="12"/>
        <v>2022</v>
      </c>
      <c r="C236" s="28">
        <f t="shared" si="13"/>
        <v>3</v>
      </c>
      <c r="H236" s="31">
        <f t="shared" si="11"/>
        <v>44621</v>
      </c>
      <c r="I236" s="33" t="str">
        <f>IF(ISERROR(VLOOKUP($H236,'1a_CarteraVigente'!$A$19:$B$5000,I$3,0))=TRUE,"",VLOOKUP($H236,'1a_CarteraVigente'!$A$19:$B$5000,I$3,0))</f>
        <v/>
      </c>
    </row>
    <row r="237" spans="2:9" x14ac:dyDescent="0.45">
      <c r="B237" s="28">
        <f t="shared" si="12"/>
        <v>2022</v>
      </c>
      <c r="C237" s="28">
        <f t="shared" si="13"/>
        <v>4</v>
      </c>
      <c r="H237" s="31">
        <f t="shared" si="11"/>
        <v>44652</v>
      </c>
      <c r="I237" s="33" t="str">
        <f>IF(ISERROR(VLOOKUP($H237,'1a_CarteraVigente'!$A$19:$B$5000,I$3,0))=TRUE,"",VLOOKUP($H237,'1a_CarteraVigente'!$A$19:$B$5000,I$3,0))</f>
        <v/>
      </c>
    </row>
    <row r="238" spans="2:9" x14ac:dyDescent="0.45">
      <c r="B238" s="28">
        <f t="shared" si="12"/>
        <v>2022</v>
      </c>
      <c r="C238" s="28">
        <f t="shared" si="13"/>
        <v>5</v>
      </c>
      <c r="H238" s="31">
        <f t="shared" si="11"/>
        <v>44682</v>
      </c>
      <c r="I238" s="33" t="str">
        <f>IF(ISERROR(VLOOKUP($H238,'1a_CarteraVigente'!$A$19:$B$5000,I$3,0))=TRUE,"",VLOOKUP($H238,'1a_CarteraVigente'!$A$19:$B$5000,I$3,0))</f>
        <v/>
      </c>
    </row>
    <row r="239" spans="2:9" x14ac:dyDescent="0.45">
      <c r="B239" s="28">
        <f t="shared" si="12"/>
        <v>2022</v>
      </c>
      <c r="C239" s="28">
        <f t="shared" si="13"/>
        <v>6</v>
      </c>
      <c r="H239" s="31">
        <f t="shared" si="11"/>
        <v>44713</v>
      </c>
      <c r="I239" s="33" t="str">
        <f>IF(ISERROR(VLOOKUP($H239,'1a_CarteraVigente'!$A$19:$B$5000,I$3,0))=TRUE,"",VLOOKUP($H239,'1a_CarteraVigente'!$A$19:$B$5000,I$3,0))</f>
        <v/>
      </c>
    </row>
    <row r="240" spans="2:9" x14ac:dyDescent="0.45">
      <c r="B240" s="28">
        <f t="shared" si="12"/>
        <v>2022</v>
      </c>
      <c r="C240" s="28">
        <f t="shared" si="13"/>
        <v>7</v>
      </c>
      <c r="H240" s="31">
        <f t="shared" si="11"/>
        <v>44743</v>
      </c>
      <c r="I240" s="33" t="str">
        <f>IF(ISERROR(VLOOKUP($H240,'1a_CarteraVigente'!$A$19:$B$5000,I$3,0))=TRUE,"",VLOOKUP($H240,'1a_CarteraVigente'!$A$19:$B$5000,I$3,0))</f>
        <v/>
      </c>
    </row>
    <row r="241" spans="2:9" x14ac:dyDescent="0.45">
      <c r="B241" s="28">
        <f t="shared" si="12"/>
        <v>2022</v>
      </c>
      <c r="C241" s="28">
        <f t="shared" si="13"/>
        <v>8</v>
      </c>
      <c r="H241" s="31">
        <f t="shared" si="11"/>
        <v>44774</v>
      </c>
      <c r="I241" s="33" t="str">
        <f>IF(ISERROR(VLOOKUP($H241,'1a_CarteraVigente'!$A$19:$B$5000,I$3,0))=TRUE,"",VLOOKUP($H241,'1a_CarteraVigente'!$A$19:$B$5000,I$3,0))</f>
        <v/>
      </c>
    </row>
    <row r="242" spans="2:9" x14ac:dyDescent="0.45">
      <c r="B242" s="28">
        <f t="shared" si="12"/>
        <v>2022</v>
      </c>
      <c r="C242" s="28">
        <f t="shared" si="13"/>
        <v>9</v>
      </c>
      <c r="H242" s="31">
        <f t="shared" si="11"/>
        <v>44805</v>
      </c>
      <c r="I242" s="33" t="str">
        <f>IF(ISERROR(VLOOKUP($H242,'1a_CarteraVigente'!$A$19:$B$5000,I$3,0))=TRUE,"",VLOOKUP($H242,'1a_CarteraVigente'!$A$19:$B$5000,I$3,0))</f>
        <v/>
      </c>
    </row>
    <row r="243" spans="2:9" x14ac:dyDescent="0.45">
      <c r="B243" s="28">
        <f t="shared" si="12"/>
        <v>2022</v>
      </c>
      <c r="C243" s="28">
        <f t="shared" si="13"/>
        <v>10</v>
      </c>
      <c r="H243" s="31">
        <f t="shared" si="11"/>
        <v>44835</v>
      </c>
      <c r="I243" s="33" t="str">
        <f>IF(ISERROR(VLOOKUP($H243,'1a_CarteraVigente'!$A$19:$B$5000,I$3,0))=TRUE,"",VLOOKUP($H243,'1a_CarteraVigente'!$A$19:$B$5000,I$3,0))</f>
        <v/>
      </c>
    </row>
    <row r="244" spans="2:9" x14ac:dyDescent="0.45">
      <c r="B244" s="28">
        <f t="shared" si="12"/>
        <v>2022</v>
      </c>
      <c r="C244" s="28">
        <f t="shared" si="13"/>
        <v>11</v>
      </c>
      <c r="H244" s="31">
        <f t="shared" si="11"/>
        <v>44866</v>
      </c>
      <c r="I244" s="33" t="str">
        <f>IF(ISERROR(VLOOKUP($H244,'1a_CarteraVigente'!$A$19:$B$5000,I$3,0))=TRUE,"",VLOOKUP($H244,'1a_CarteraVigente'!$A$19:$B$5000,I$3,0))</f>
        <v/>
      </c>
    </row>
    <row r="245" spans="2:9" x14ac:dyDescent="0.45">
      <c r="B245" s="28">
        <f t="shared" si="12"/>
        <v>2022</v>
      </c>
      <c r="C245" s="28">
        <f t="shared" si="13"/>
        <v>12</v>
      </c>
      <c r="H245" s="31">
        <f t="shared" si="11"/>
        <v>44896</v>
      </c>
      <c r="I245" s="33" t="str">
        <f>IF(ISERROR(VLOOKUP($H245,'1a_CarteraVigente'!$A$19:$B$5000,I$3,0))=TRUE,"",VLOOKUP($H245,'1a_CarteraVigente'!$A$19:$B$5000,I$3,0))</f>
        <v/>
      </c>
    </row>
    <row r="246" spans="2:9" x14ac:dyDescent="0.45">
      <c r="B246" s="28">
        <f t="shared" si="12"/>
        <v>2023</v>
      </c>
      <c r="C246" s="28">
        <f t="shared" si="13"/>
        <v>1</v>
      </c>
      <c r="H246" s="31">
        <f t="shared" si="11"/>
        <v>44927</v>
      </c>
      <c r="I246" s="33" t="str">
        <f>IF(ISERROR(VLOOKUP($H246,'1a_CarteraVigente'!$A$19:$B$5000,I$3,0))=TRUE,"",VLOOKUP($H246,'1a_CarteraVigente'!$A$19:$B$5000,I$3,0))</f>
        <v/>
      </c>
    </row>
    <row r="247" spans="2:9" x14ac:dyDescent="0.45">
      <c r="B247" s="28">
        <f t="shared" si="12"/>
        <v>2023</v>
      </c>
      <c r="C247" s="28">
        <f t="shared" si="13"/>
        <v>2</v>
      </c>
      <c r="H247" s="31">
        <f t="shared" si="11"/>
        <v>44958</v>
      </c>
      <c r="I247" s="33" t="str">
        <f>IF(ISERROR(VLOOKUP($H247,'1a_CarteraVigente'!$A$19:$B$5000,I$3,0))=TRUE,"",VLOOKUP($H247,'1a_CarteraVigente'!$A$19:$B$5000,I$3,0))</f>
        <v/>
      </c>
    </row>
    <row r="248" spans="2:9" x14ac:dyDescent="0.45">
      <c r="B248" s="28">
        <f t="shared" si="12"/>
        <v>2023</v>
      </c>
      <c r="C248" s="28">
        <f t="shared" si="13"/>
        <v>3</v>
      </c>
      <c r="H248" s="31">
        <f t="shared" si="11"/>
        <v>44986</v>
      </c>
      <c r="I248" s="33" t="str">
        <f>IF(ISERROR(VLOOKUP($H248,'1a_CarteraVigente'!$A$19:$B$5000,I$3,0))=TRUE,"",VLOOKUP($H248,'1a_CarteraVigente'!$A$19:$B$5000,I$3,0))</f>
        <v/>
      </c>
    </row>
    <row r="249" spans="2:9" x14ac:dyDescent="0.45">
      <c r="B249" s="28">
        <f t="shared" si="12"/>
        <v>2023</v>
      </c>
      <c r="C249" s="28">
        <f t="shared" si="13"/>
        <v>4</v>
      </c>
      <c r="H249" s="31">
        <f t="shared" si="11"/>
        <v>45017</v>
      </c>
      <c r="I249" s="33" t="str">
        <f>IF(ISERROR(VLOOKUP($H249,'1a_CarteraVigente'!$A$19:$B$5000,I$3,0))=TRUE,"",VLOOKUP($H249,'1a_CarteraVigente'!$A$19:$B$5000,I$3,0))</f>
        <v/>
      </c>
    </row>
    <row r="250" spans="2:9" x14ac:dyDescent="0.45">
      <c r="B250" s="28">
        <f t="shared" si="12"/>
        <v>2023</v>
      </c>
      <c r="C250" s="28">
        <f t="shared" si="13"/>
        <v>5</v>
      </c>
      <c r="H250" s="31">
        <f t="shared" si="11"/>
        <v>45047</v>
      </c>
      <c r="I250" s="33" t="str">
        <f>IF(ISERROR(VLOOKUP($H250,'1a_CarteraVigente'!$A$19:$B$5000,I$3,0))=TRUE,"",VLOOKUP($H250,'1a_CarteraVigente'!$A$19:$B$5000,I$3,0))</f>
        <v/>
      </c>
    </row>
    <row r="251" spans="2:9" x14ac:dyDescent="0.45">
      <c r="B251" s="28">
        <f t="shared" si="12"/>
        <v>2023</v>
      </c>
      <c r="C251" s="28">
        <f t="shared" si="13"/>
        <v>6</v>
      </c>
      <c r="H251" s="31">
        <f t="shared" si="11"/>
        <v>45078</v>
      </c>
      <c r="I251" s="33" t="str">
        <f>IF(ISERROR(VLOOKUP($H251,'1a_CarteraVigente'!$A$19:$B$5000,I$3,0))=TRUE,"",VLOOKUP($H251,'1a_CarteraVigente'!$A$19:$B$5000,I$3,0))</f>
        <v/>
      </c>
    </row>
    <row r="252" spans="2:9" x14ac:dyDescent="0.45">
      <c r="B252" s="28">
        <f t="shared" si="12"/>
        <v>2023</v>
      </c>
      <c r="C252" s="28">
        <f t="shared" si="13"/>
        <v>7</v>
      </c>
      <c r="H252" s="31">
        <f t="shared" si="11"/>
        <v>45108</v>
      </c>
      <c r="I252" s="33" t="str">
        <f>IF(ISERROR(VLOOKUP($H252,'1a_CarteraVigente'!$A$19:$B$5000,I$3,0))=TRUE,"",VLOOKUP($H252,'1a_CarteraVigente'!$A$19:$B$5000,I$3,0))</f>
        <v/>
      </c>
    </row>
    <row r="253" spans="2:9" x14ac:dyDescent="0.45">
      <c r="B253" s="28">
        <f t="shared" si="12"/>
        <v>2023</v>
      </c>
      <c r="C253" s="28">
        <f t="shared" si="13"/>
        <v>8</v>
      </c>
      <c r="H253" s="31">
        <f t="shared" si="11"/>
        <v>45139</v>
      </c>
      <c r="I253" s="33" t="str">
        <f>IF(ISERROR(VLOOKUP($H253,'1a_CarteraVigente'!$A$19:$B$5000,I$3,0))=TRUE,"",VLOOKUP($H253,'1a_CarteraVigente'!$A$19:$B$5000,I$3,0))</f>
        <v/>
      </c>
    </row>
    <row r="254" spans="2:9" x14ac:dyDescent="0.45">
      <c r="B254" s="28">
        <f t="shared" si="12"/>
        <v>2023</v>
      </c>
      <c r="C254" s="28">
        <f t="shared" si="13"/>
        <v>9</v>
      </c>
      <c r="H254" s="31">
        <f t="shared" si="11"/>
        <v>45170</v>
      </c>
      <c r="I254" s="33" t="str">
        <f>IF(ISERROR(VLOOKUP($H254,'1a_CarteraVigente'!$A$19:$B$5000,I$3,0))=TRUE,"",VLOOKUP($H254,'1a_CarteraVigente'!$A$19:$B$5000,I$3,0))</f>
        <v/>
      </c>
    </row>
    <row r="255" spans="2:9" x14ac:dyDescent="0.45">
      <c r="B255" s="28">
        <f t="shared" si="12"/>
        <v>2023</v>
      </c>
      <c r="C255" s="28">
        <f t="shared" si="13"/>
        <v>10</v>
      </c>
      <c r="H255" s="31">
        <f t="shared" si="11"/>
        <v>45200</v>
      </c>
      <c r="I255" s="33" t="str">
        <f>IF(ISERROR(VLOOKUP($H255,'1a_CarteraVigente'!$A$19:$B$5000,I$3,0))=TRUE,"",VLOOKUP($H255,'1a_CarteraVigente'!$A$19:$B$5000,I$3,0))</f>
        <v/>
      </c>
    </row>
    <row r="256" spans="2:9" x14ac:dyDescent="0.45">
      <c r="B256" s="28">
        <f t="shared" si="12"/>
        <v>2023</v>
      </c>
      <c r="C256" s="28">
        <f t="shared" si="13"/>
        <v>11</v>
      </c>
      <c r="H256" s="31">
        <f t="shared" si="11"/>
        <v>45231</v>
      </c>
      <c r="I256" s="33" t="str">
        <f>IF(ISERROR(VLOOKUP($H256,'1a_CarteraVigente'!$A$19:$B$5000,I$3,0))=TRUE,"",VLOOKUP($H256,'1a_CarteraVigente'!$A$19:$B$5000,I$3,0))</f>
        <v/>
      </c>
    </row>
    <row r="257" spans="2:9" x14ac:dyDescent="0.45">
      <c r="B257" s="28">
        <f t="shared" si="12"/>
        <v>2023</v>
      </c>
      <c r="C257" s="28">
        <f t="shared" si="13"/>
        <v>12</v>
      </c>
      <c r="H257" s="31">
        <f t="shared" si="11"/>
        <v>45261</v>
      </c>
      <c r="I257" s="33" t="str">
        <f>IF(ISERROR(VLOOKUP($H257,'1a_CarteraVigente'!$A$19:$B$5000,I$3,0))=TRUE,"",VLOOKUP($H257,'1a_CarteraVigente'!$A$19:$B$5000,I$3,0))</f>
        <v/>
      </c>
    </row>
    <row r="258" spans="2:9" x14ac:dyDescent="0.45">
      <c r="B258" s="28">
        <f t="shared" si="12"/>
        <v>2024</v>
      </c>
      <c r="C258" s="28">
        <f t="shared" si="13"/>
        <v>1</v>
      </c>
      <c r="H258" s="31">
        <f t="shared" si="11"/>
        <v>45292</v>
      </c>
      <c r="I258" s="33" t="str">
        <f>IF(ISERROR(VLOOKUP($H258,'1a_CarteraVigente'!$A$19:$B$5000,I$3,0))=TRUE,"",VLOOKUP($H258,'1a_CarteraVigente'!$A$19:$B$5000,I$3,0))</f>
        <v/>
      </c>
    </row>
    <row r="259" spans="2:9" x14ac:dyDescent="0.45">
      <c r="B259" s="28">
        <f t="shared" si="12"/>
        <v>2024</v>
      </c>
      <c r="C259" s="28">
        <f t="shared" si="13"/>
        <v>2</v>
      </c>
      <c r="H259" s="31">
        <f t="shared" si="11"/>
        <v>45323</v>
      </c>
      <c r="I259" s="33" t="str">
        <f>IF(ISERROR(VLOOKUP($H259,'1a_CarteraVigente'!$A$19:$B$5000,I$3,0))=TRUE,"",VLOOKUP($H259,'1a_CarteraVigente'!$A$19:$B$5000,I$3,0))</f>
        <v/>
      </c>
    </row>
    <row r="260" spans="2:9" x14ac:dyDescent="0.45">
      <c r="B260" s="28">
        <f t="shared" si="12"/>
        <v>2024</v>
      </c>
      <c r="C260" s="28">
        <f t="shared" si="13"/>
        <v>3</v>
      </c>
      <c r="H260" s="31">
        <f t="shared" si="11"/>
        <v>45352</v>
      </c>
      <c r="I260" s="33" t="str">
        <f>IF(ISERROR(VLOOKUP($H260,'1a_CarteraVigente'!$A$19:$B$5000,I$3,0))=TRUE,"",VLOOKUP($H260,'1a_CarteraVigente'!$A$19:$B$5000,I$3,0))</f>
        <v/>
      </c>
    </row>
    <row r="261" spans="2:9" x14ac:dyDescent="0.45">
      <c r="B261" s="28">
        <f t="shared" si="12"/>
        <v>2024</v>
      </c>
      <c r="C261" s="28">
        <f t="shared" si="13"/>
        <v>4</v>
      </c>
      <c r="H261" s="31">
        <f t="shared" si="11"/>
        <v>45383</v>
      </c>
      <c r="I261" s="33" t="str">
        <f>IF(ISERROR(VLOOKUP($H261,'1a_CarteraVigente'!$A$19:$B$5000,I$3,0))=TRUE,"",VLOOKUP($H261,'1a_CarteraVigente'!$A$19:$B$5000,I$3,0))</f>
        <v/>
      </c>
    </row>
    <row r="262" spans="2:9" x14ac:dyDescent="0.45">
      <c r="B262" s="28">
        <f t="shared" si="12"/>
        <v>2024</v>
      </c>
      <c r="C262" s="28">
        <f t="shared" si="13"/>
        <v>5</v>
      </c>
      <c r="H262" s="31">
        <f t="shared" si="11"/>
        <v>45413</v>
      </c>
      <c r="I262" s="33" t="str">
        <f>IF(ISERROR(VLOOKUP($H262,'1a_CarteraVigente'!$A$19:$B$5000,I$3,0))=TRUE,"",VLOOKUP($H262,'1a_CarteraVigente'!$A$19:$B$5000,I$3,0))</f>
        <v/>
      </c>
    </row>
    <row r="263" spans="2:9" x14ac:dyDescent="0.45">
      <c r="B263" s="28">
        <f t="shared" si="12"/>
        <v>2024</v>
      </c>
      <c r="C263" s="28">
        <f t="shared" si="13"/>
        <v>6</v>
      </c>
      <c r="H263" s="31">
        <f t="shared" ref="H263:H326" si="14">VALUE(CONCATENATE(C263,"/1/",B263))</f>
        <v>45444</v>
      </c>
      <c r="I263" s="33" t="str">
        <f>IF(ISERROR(VLOOKUP($H263,'1a_CarteraVigente'!$A$19:$B$5000,I$3,0))=TRUE,"",VLOOKUP($H263,'1a_CarteraVigente'!$A$19:$B$5000,I$3,0))</f>
        <v/>
      </c>
    </row>
    <row r="264" spans="2:9" x14ac:dyDescent="0.45">
      <c r="B264" s="28">
        <f t="shared" si="12"/>
        <v>2024</v>
      </c>
      <c r="C264" s="28">
        <f t="shared" si="13"/>
        <v>7</v>
      </c>
      <c r="H264" s="31">
        <f t="shared" si="14"/>
        <v>45474</v>
      </c>
      <c r="I264" s="33" t="str">
        <f>IF(ISERROR(VLOOKUP($H264,'1a_CarteraVigente'!$A$19:$B$5000,I$3,0))=TRUE,"",VLOOKUP($H264,'1a_CarteraVigente'!$A$19:$B$5000,I$3,0))</f>
        <v/>
      </c>
    </row>
    <row r="265" spans="2:9" x14ac:dyDescent="0.45">
      <c r="B265" s="28">
        <f t="shared" si="12"/>
        <v>2024</v>
      </c>
      <c r="C265" s="28">
        <f t="shared" si="13"/>
        <v>8</v>
      </c>
      <c r="H265" s="31">
        <f t="shared" si="14"/>
        <v>45505</v>
      </c>
      <c r="I265" s="33" t="str">
        <f>IF(ISERROR(VLOOKUP($H265,'1a_CarteraVigente'!$A$19:$B$5000,I$3,0))=TRUE,"",VLOOKUP($H265,'1a_CarteraVigente'!$A$19:$B$5000,I$3,0))</f>
        <v/>
      </c>
    </row>
    <row r="266" spans="2:9" x14ac:dyDescent="0.45">
      <c r="B266" s="28">
        <f t="shared" si="12"/>
        <v>2024</v>
      </c>
      <c r="C266" s="28">
        <f t="shared" si="13"/>
        <v>9</v>
      </c>
      <c r="H266" s="31">
        <f t="shared" si="14"/>
        <v>45536</v>
      </c>
      <c r="I266" s="33" t="str">
        <f>IF(ISERROR(VLOOKUP($H266,'1a_CarteraVigente'!$A$19:$B$5000,I$3,0))=TRUE,"",VLOOKUP($H266,'1a_CarteraVigente'!$A$19:$B$5000,I$3,0))</f>
        <v/>
      </c>
    </row>
    <row r="267" spans="2:9" x14ac:dyDescent="0.45">
      <c r="B267" s="28">
        <f t="shared" si="12"/>
        <v>2024</v>
      </c>
      <c r="C267" s="28">
        <f t="shared" si="13"/>
        <v>10</v>
      </c>
      <c r="H267" s="31">
        <f t="shared" si="14"/>
        <v>45566</v>
      </c>
      <c r="I267" s="33" t="str">
        <f>IF(ISERROR(VLOOKUP($H267,'1a_CarteraVigente'!$A$19:$B$5000,I$3,0))=TRUE,"",VLOOKUP($H267,'1a_CarteraVigente'!$A$19:$B$5000,I$3,0))</f>
        <v/>
      </c>
    </row>
    <row r="268" spans="2:9" x14ac:dyDescent="0.45">
      <c r="B268" s="28">
        <f t="shared" si="12"/>
        <v>2024</v>
      </c>
      <c r="C268" s="28">
        <f t="shared" si="13"/>
        <v>11</v>
      </c>
      <c r="H268" s="31">
        <f t="shared" si="14"/>
        <v>45597</v>
      </c>
      <c r="I268" s="33" t="str">
        <f>IF(ISERROR(VLOOKUP($H268,'1a_CarteraVigente'!$A$19:$B$5000,I$3,0))=TRUE,"",VLOOKUP($H268,'1a_CarteraVigente'!$A$19:$B$5000,I$3,0))</f>
        <v/>
      </c>
    </row>
    <row r="269" spans="2:9" x14ac:dyDescent="0.45">
      <c r="B269" s="28">
        <f t="shared" si="12"/>
        <v>2024</v>
      </c>
      <c r="C269" s="28">
        <f t="shared" si="13"/>
        <v>12</v>
      </c>
      <c r="H269" s="31">
        <f t="shared" si="14"/>
        <v>45627</v>
      </c>
      <c r="I269" s="33" t="str">
        <f>IF(ISERROR(VLOOKUP($H269,'1a_CarteraVigente'!$A$19:$B$5000,I$3,0))=TRUE,"",VLOOKUP($H269,'1a_CarteraVigente'!$A$19:$B$5000,I$3,0))</f>
        <v/>
      </c>
    </row>
    <row r="270" spans="2:9" x14ac:dyDescent="0.45">
      <c r="B270" s="28">
        <f t="shared" si="12"/>
        <v>2025</v>
      </c>
      <c r="C270" s="28">
        <f t="shared" si="13"/>
        <v>1</v>
      </c>
      <c r="H270" s="31">
        <f t="shared" si="14"/>
        <v>45658</v>
      </c>
      <c r="I270" s="33" t="str">
        <f>IF(ISERROR(VLOOKUP($H270,'1a_CarteraVigente'!$A$19:$B$5000,I$3,0))=TRUE,"",VLOOKUP($H270,'1a_CarteraVigente'!$A$19:$B$5000,I$3,0))</f>
        <v/>
      </c>
    </row>
    <row r="271" spans="2:9" x14ac:dyDescent="0.45">
      <c r="B271" s="28">
        <f t="shared" si="12"/>
        <v>2025</v>
      </c>
      <c r="C271" s="28">
        <f t="shared" si="13"/>
        <v>2</v>
      </c>
      <c r="H271" s="31">
        <f t="shared" si="14"/>
        <v>45689</v>
      </c>
      <c r="I271" s="33" t="str">
        <f>IF(ISERROR(VLOOKUP($H271,'1a_CarteraVigente'!$A$19:$B$5000,I$3,0))=TRUE,"",VLOOKUP($H271,'1a_CarteraVigente'!$A$19:$B$5000,I$3,0))</f>
        <v/>
      </c>
    </row>
    <row r="272" spans="2:9" x14ac:dyDescent="0.45">
      <c r="B272" s="28">
        <f t="shared" si="12"/>
        <v>2025</v>
      </c>
      <c r="C272" s="28">
        <f t="shared" si="13"/>
        <v>3</v>
      </c>
      <c r="H272" s="31">
        <f t="shared" si="14"/>
        <v>45717</v>
      </c>
      <c r="I272" s="33" t="str">
        <f>IF(ISERROR(VLOOKUP($H272,'1a_CarteraVigente'!$A$19:$B$5000,I$3,0))=TRUE,"",VLOOKUP($H272,'1a_CarteraVigente'!$A$19:$B$5000,I$3,0))</f>
        <v/>
      </c>
    </row>
    <row r="273" spans="2:9" x14ac:dyDescent="0.45">
      <c r="B273" s="28">
        <f t="shared" si="12"/>
        <v>2025</v>
      </c>
      <c r="C273" s="28">
        <f t="shared" si="13"/>
        <v>4</v>
      </c>
      <c r="H273" s="31">
        <f t="shared" si="14"/>
        <v>45748</v>
      </c>
      <c r="I273" s="33" t="str">
        <f>IF(ISERROR(VLOOKUP($H273,'1a_CarteraVigente'!$A$19:$B$5000,I$3,0))=TRUE,"",VLOOKUP($H273,'1a_CarteraVigente'!$A$19:$B$5000,I$3,0))</f>
        <v/>
      </c>
    </row>
    <row r="274" spans="2:9" x14ac:dyDescent="0.45">
      <c r="B274" s="28">
        <f t="shared" si="12"/>
        <v>2025</v>
      </c>
      <c r="C274" s="28">
        <f t="shared" si="13"/>
        <v>5</v>
      </c>
      <c r="H274" s="31">
        <f t="shared" si="14"/>
        <v>45778</v>
      </c>
      <c r="I274" s="33" t="str">
        <f>IF(ISERROR(VLOOKUP($H274,'1a_CarteraVigente'!$A$19:$B$5000,I$3,0))=TRUE,"",VLOOKUP($H274,'1a_CarteraVigente'!$A$19:$B$5000,I$3,0))</f>
        <v/>
      </c>
    </row>
    <row r="275" spans="2:9" x14ac:dyDescent="0.45">
      <c r="B275" s="28">
        <f t="shared" si="12"/>
        <v>2025</v>
      </c>
      <c r="C275" s="28">
        <f t="shared" si="13"/>
        <v>6</v>
      </c>
      <c r="H275" s="31">
        <f t="shared" si="14"/>
        <v>45809</v>
      </c>
      <c r="I275" s="33" t="str">
        <f>IF(ISERROR(VLOOKUP($H275,'1a_CarteraVigente'!$A$19:$B$5000,I$3,0))=TRUE,"",VLOOKUP($H275,'1a_CarteraVigente'!$A$19:$B$5000,I$3,0))</f>
        <v/>
      </c>
    </row>
    <row r="276" spans="2:9" x14ac:dyDescent="0.45">
      <c r="B276" s="28">
        <f t="shared" si="12"/>
        <v>2025</v>
      </c>
      <c r="C276" s="28">
        <f t="shared" si="13"/>
        <v>7</v>
      </c>
      <c r="H276" s="31">
        <f t="shared" si="14"/>
        <v>45839</v>
      </c>
      <c r="I276" s="33" t="str">
        <f>IF(ISERROR(VLOOKUP($H276,'1a_CarteraVigente'!$A$19:$B$5000,I$3,0))=TRUE,"",VLOOKUP($H276,'1a_CarteraVigente'!$A$19:$B$5000,I$3,0))</f>
        <v/>
      </c>
    </row>
    <row r="277" spans="2:9" x14ac:dyDescent="0.45">
      <c r="B277" s="28">
        <f t="shared" si="12"/>
        <v>2025</v>
      </c>
      <c r="C277" s="28">
        <f t="shared" si="13"/>
        <v>8</v>
      </c>
      <c r="H277" s="31">
        <f t="shared" si="14"/>
        <v>45870</v>
      </c>
      <c r="I277" s="33" t="str">
        <f>IF(ISERROR(VLOOKUP($H277,'1a_CarteraVigente'!$A$19:$B$5000,I$3,0))=TRUE,"",VLOOKUP($H277,'1a_CarteraVigente'!$A$19:$B$5000,I$3,0))</f>
        <v/>
      </c>
    </row>
    <row r="278" spans="2:9" x14ac:dyDescent="0.45">
      <c r="B278" s="28">
        <f t="shared" si="12"/>
        <v>2025</v>
      </c>
      <c r="C278" s="28">
        <f t="shared" si="13"/>
        <v>9</v>
      </c>
      <c r="H278" s="31">
        <f t="shared" si="14"/>
        <v>45901</v>
      </c>
      <c r="I278" s="33" t="str">
        <f>IF(ISERROR(VLOOKUP($H278,'1a_CarteraVigente'!$A$19:$B$5000,I$3,0))=TRUE,"",VLOOKUP($H278,'1a_CarteraVigente'!$A$19:$B$5000,I$3,0))</f>
        <v/>
      </c>
    </row>
    <row r="279" spans="2:9" x14ac:dyDescent="0.45">
      <c r="B279" s="28">
        <f t="shared" si="12"/>
        <v>2025</v>
      </c>
      <c r="C279" s="28">
        <f t="shared" si="13"/>
        <v>10</v>
      </c>
      <c r="H279" s="31">
        <f t="shared" si="14"/>
        <v>45931</v>
      </c>
      <c r="I279" s="33" t="str">
        <f>IF(ISERROR(VLOOKUP($H279,'1a_CarteraVigente'!$A$19:$B$5000,I$3,0))=TRUE,"",VLOOKUP($H279,'1a_CarteraVigente'!$A$19:$B$5000,I$3,0))</f>
        <v/>
      </c>
    </row>
    <row r="280" spans="2:9" x14ac:dyDescent="0.45">
      <c r="B280" s="28">
        <f t="shared" si="12"/>
        <v>2025</v>
      </c>
      <c r="C280" s="28">
        <f t="shared" si="13"/>
        <v>11</v>
      </c>
      <c r="H280" s="31">
        <f t="shared" si="14"/>
        <v>45962</v>
      </c>
      <c r="I280" s="33" t="str">
        <f>IF(ISERROR(VLOOKUP($H280,'1a_CarteraVigente'!$A$19:$B$5000,I$3,0))=TRUE,"",VLOOKUP($H280,'1a_CarteraVigente'!$A$19:$B$5000,I$3,0))</f>
        <v/>
      </c>
    </row>
    <row r="281" spans="2:9" x14ac:dyDescent="0.45">
      <c r="B281" s="28">
        <f t="shared" si="12"/>
        <v>2025</v>
      </c>
      <c r="C281" s="28">
        <f t="shared" si="13"/>
        <v>12</v>
      </c>
      <c r="H281" s="31">
        <f t="shared" si="14"/>
        <v>45992</v>
      </c>
      <c r="I281" s="33" t="str">
        <f>IF(ISERROR(VLOOKUP($H281,'1a_CarteraVigente'!$A$19:$B$5000,I$3,0))=TRUE,"",VLOOKUP($H281,'1a_CarteraVigente'!$A$19:$B$5000,I$3,0))</f>
        <v/>
      </c>
    </row>
    <row r="282" spans="2:9" x14ac:dyDescent="0.45">
      <c r="B282" s="28">
        <f t="shared" si="12"/>
        <v>2026</v>
      </c>
      <c r="C282" s="28">
        <f t="shared" si="13"/>
        <v>1</v>
      </c>
      <c r="H282" s="31">
        <f t="shared" si="14"/>
        <v>46023</v>
      </c>
      <c r="I282" s="33" t="str">
        <f>IF(ISERROR(VLOOKUP($H282,'1a_CarteraVigente'!$A$19:$B$5000,I$3,0))=TRUE,"",VLOOKUP($H282,'1a_CarteraVigente'!$A$19:$B$5000,I$3,0))</f>
        <v/>
      </c>
    </row>
    <row r="283" spans="2:9" x14ac:dyDescent="0.45">
      <c r="B283" s="28">
        <f t="shared" si="12"/>
        <v>2026</v>
      </c>
      <c r="C283" s="28">
        <f t="shared" si="13"/>
        <v>2</v>
      </c>
      <c r="H283" s="31">
        <f t="shared" si="14"/>
        <v>46054</v>
      </c>
      <c r="I283" s="33" t="str">
        <f>IF(ISERROR(VLOOKUP($H283,'1a_CarteraVigente'!$A$19:$B$5000,I$3,0))=TRUE,"",VLOOKUP($H283,'1a_CarteraVigente'!$A$19:$B$5000,I$3,0))</f>
        <v/>
      </c>
    </row>
    <row r="284" spans="2:9" x14ac:dyDescent="0.45">
      <c r="B284" s="28">
        <f t="shared" si="12"/>
        <v>2026</v>
      </c>
      <c r="C284" s="28">
        <f t="shared" si="13"/>
        <v>3</v>
      </c>
      <c r="H284" s="31">
        <f t="shared" si="14"/>
        <v>46082</v>
      </c>
      <c r="I284" s="33" t="str">
        <f>IF(ISERROR(VLOOKUP($H284,'1a_CarteraVigente'!$A$19:$B$5000,I$3,0))=TRUE,"",VLOOKUP($H284,'1a_CarteraVigente'!$A$19:$B$5000,I$3,0))</f>
        <v/>
      </c>
    </row>
    <row r="285" spans="2:9" x14ac:dyDescent="0.45">
      <c r="B285" s="28">
        <f t="shared" si="12"/>
        <v>2026</v>
      </c>
      <c r="C285" s="28">
        <f t="shared" si="13"/>
        <v>4</v>
      </c>
      <c r="H285" s="31">
        <f t="shared" si="14"/>
        <v>46113</v>
      </c>
      <c r="I285" s="33" t="str">
        <f>IF(ISERROR(VLOOKUP($H285,'1a_CarteraVigente'!$A$19:$B$5000,I$3,0))=TRUE,"",VLOOKUP($H285,'1a_CarteraVigente'!$A$19:$B$5000,I$3,0))</f>
        <v/>
      </c>
    </row>
    <row r="286" spans="2:9" x14ac:dyDescent="0.45">
      <c r="B286" s="28">
        <f t="shared" si="12"/>
        <v>2026</v>
      </c>
      <c r="C286" s="28">
        <f t="shared" si="13"/>
        <v>5</v>
      </c>
      <c r="H286" s="31">
        <f t="shared" si="14"/>
        <v>46143</v>
      </c>
      <c r="I286" s="33" t="str">
        <f>IF(ISERROR(VLOOKUP($H286,'1a_CarteraVigente'!$A$19:$B$5000,I$3,0))=TRUE,"",VLOOKUP($H286,'1a_CarteraVigente'!$A$19:$B$5000,I$3,0))</f>
        <v/>
      </c>
    </row>
    <row r="287" spans="2:9" x14ac:dyDescent="0.45">
      <c r="B287" s="28">
        <f t="shared" si="12"/>
        <v>2026</v>
      </c>
      <c r="C287" s="28">
        <f t="shared" si="13"/>
        <v>6</v>
      </c>
      <c r="H287" s="31">
        <f t="shared" si="14"/>
        <v>46174</v>
      </c>
      <c r="I287" s="33" t="str">
        <f>IF(ISERROR(VLOOKUP($H287,'1a_CarteraVigente'!$A$19:$B$5000,I$3,0))=TRUE,"",VLOOKUP($H287,'1a_CarteraVigente'!$A$19:$B$5000,I$3,0))</f>
        <v/>
      </c>
    </row>
    <row r="288" spans="2:9" x14ac:dyDescent="0.45">
      <c r="B288" s="28">
        <f t="shared" si="12"/>
        <v>2026</v>
      </c>
      <c r="C288" s="28">
        <f t="shared" si="13"/>
        <v>7</v>
      </c>
      <c r="H288" s="31">
        <f t="shared" si="14"/>
        <v>46204</v>
      </c>
      <c r="I288" s="33" t="str">
        <f>IF(ISERROR(VLOOKUP($H288,'1a_CarteraVigente'!$A$19:$B$5000,I$3,0))=TRUE,"",VLOOKUP($H288,'1a_CarteraVigente'!$A$19:$B$5000,I$3,0))</f>
        <v/>
      </c>
    </row>
    <row r="289" spans="2:9" x14ac:dyDescent="0.45">
      <c r="B289" s="28">
        <f t="shared" si="12"/>
        <v>2026</v>
      </c>
      <c r="C289" s="28">
        <f t="shared" si="13"/>
        <v>8</v>
      </c>
      <c r="H289" s="31">
        <f t="shared" si="14"/>
        <v>46235</v>
      </c>
      <c r="I289" s="33" t="str">
        <f>IF(ISERROR(VLOOKUP($H289,'1a_CarteraVigente'!$A$19:$B$5000,I$3,0))=TRUE,"",VLOOKUP($H289,'1a_CarteraVigente'!$A$19:$B$5000,I$3,0))</f>
        <v/>
      </c>
    </row>
    <row r="290" spans="2:9" x14ac:dyDescent="0.45">
      <c r="B290" s="28">
        <f t="shared" si="12"/>
        <v>2026</v>
      </c>
      <c r="C290" s="28">
        <f t="shared" si="13"/>
        <v>9</v>
      </c>
      <c r="H290" s="31">
        <f t="shared" si="14"/>
        <v>46266</v>
      </c>
      <c r="I290" s="33" t="str">
        <f>IF(ISERROR(VLOOKUP($H290,'1a_CarteraVigente'!$A$19:$B$5000,I$3,0))=TRUE,"",VLOOKUP($H290,'1a_CarteraVigente'!$A$19:$B$5000,I$3,0))</f>
        <v/>
      </c>
    </row>
    <row r="291" spans="2:9" x14ac:dyDescent="0.45">
      <c r="B291" s="28">
        <f t="shared" si="12"/>
        <v>2026</v>
      </c>
      <c r="C291" s="28">
        <f t="shared" si="13"/>
        <v>10</v>
      </c>
      <c r="H291" s="31">
        <f t="shared" si="14"/>
        <v>46296</v>
      </c>
      <c r="I291" s="33" t="str">
        <f>IF(ISERROR(VLOOKUP($H291,'1a_CarteraVigente'!$A$19:$B$5000,I$3,0))=TRUE,"",VLOOKUP($H291,'1a_CarteraVigente'!$A$19:$B$5000,I$3,0))</f>
        <v/>
      </c>
    </row>
    <row r="292" spans="2:9" x14ac:dyDescent="0.45">
      <c r="B292" s="28">
        <f t="shared" si="12"/>
        <v>2026</v>
      </c>
      <c r="C292" s="28">
        <f t="shared" si="13"/>
        <v>11</v>
      </c>
      <c r="H292" s="31">
        <f t="shared" si="14"/>
        <v>46327</v>
      </c>
      <c r="I292" s="33" t="str">
        <f>IF(ISERROR(VLOOKUP($H292,'1a_CarteraVigente'!$A$19:$B$5000,I$3,0))=TRUE,"",VLOOKUP($H292,'1a_CarteraVigente'!$A$19:$B$5000,I$3,0))</f>
        <v/>
      </c>
    </row>
    <row r="293" spans="2:9" x14ac:dyDescent="0.45">
      <c r="B293" s="28">
        <f t="shared" si="12"/>
        <v>2026</v>
      </c>
      <c r="C293" s="28">
        <f t="shared" si="13"/>
        <v>12</v>
      </c>
      <c r="H293" s="31">
        <f t="shared" si="14"/>
        <v>46357</v>
      </c>
      <c r="I293" s="33" t="str">
        <f>IF(ISERROR(VLOOKUP($H293,'1a_CarteraVigente'!$A$19:$B$5000,I$3,0))=TRUE,"",VLOOKUP($H293,'1a_CarteraVigente'!$A$19:$B$5000,I$3,0))</f>
        <v/>
      </c>
    </row>
    <row r="294" spans="2:9" x14ac:dyDescent="0.45">
      <c r="B294" s="28">
        <f t="shared" si="12"/>
        <v>2027</v>
      </c>
      <c r="C294" s="28">
        <f t="shared" si="13"/>
        <v>1</v>
      </c>
      <c r="H294" s="31">
        <f t="shared" si="14"/>
        <v>46388</v>
      </c>
      <c r="I294" s="33" t="str">
        <f>IF(ISERROR(VLOOKUP($H294,'1a_CarteraVigente'!$A$19:$B$5000,I$3,0))=TRUE,"",VLOOKUP($H294,'1a_CarteraVigente'!$A$19:$B$5000,I$3,0))</f>
        <v/>
      </c>
    </row>
    <row r="295" spans="2:9" x14ac:dyDescent="0.45">
      <c r="B295" s="28">
        <f t="shared" ref="B295:B297" si="15">IF(C294=12,B294+1,B294)</f>
        <v>2027</v>
      </c>
      <c r="C295" s="28">
        <f t="shared" ref="C295:C297" si="16">IF(C294=12,1,C294+1)</f>
        <v>2</v>
      </c>
      <c r="H295" s="31">
        <f t="shared" si="14"/>
        <v>46419</v>
      </c>
      <c r="I295" s="33" t="str">
        <f>IF(ISERROR(VLOOKUP($H295,'1a_CarteraVigente'!$A$19:$B$5000,I$3,0))=TRUE,"",VLOOKUP($H295,'1a_CarteraVigente'!$A$19:$B$5000,I$3,0))</f>
        <v/>
      </c>
    </row>
    <row r="296" spans="2:9" x14ac:dyDescent="0.45">
      <c r="B296" s="28">
        <f t="shared" si="15"/>
        <v>2027</v>
      </c>
      <c r="C296" s="28">
        <f t="shared" si="16"/>
        <v>3</v>
      </c>
      <c r="H296" s="31">
        <f t="shared" si="14"/>
        <v>46447</v>
      </c>
      <c r="I296" s="33" t="str">
        <f>IF(ISERROR(VLOOKUP($H296,'1a_CarteraVigente'!$A$19:$B$5000,I$3,0))=TRUE,"",VLOOKUP($H296,'1a_CarteraVigente'!$A$19:$B$5000,I$3,0))</f>
        <v/>
      </c>
    </row>
    <row r="297" spans="2:9" x14ac:dyDescent="0.45">
      <c r="B297" s="28">
        <f t="shared" si="15"/>
        <v>2027</v>
      </c>
      <c r="C297" s="28">
        <f t="shared" si="16"/>
        <v>4</v>
      </c>
      <c r="H297" s="31">
        <f t="shared" si="14"/>
        <v>46478</v>
      </c>
      <c r="I297" s="33" t="str">
        <f>IF(ISERROR(VLOOKUP($H297,'1a_CarteraVigente'!$A$19:$B$5000,I$3,0))=TRUE,"",VLOOKUP($H297,'1a_CarteraVigente'!$A$19:$B$5000,I$3,0))</f>
        <v/>
      </c>
    </row>
    <row r="298" spans="2:9" x14ac:dyDescent="0.45">
      <c r="B298" s="28">
        <f t="shared" ref="B298:B361" si="17">IF(C297=12,B297+1,B297)</f>
        <v>2027</v>
      </c>
      <c r="C298" s="28">
        <f t="shared" ref="C298:C361" si="18">IF(C297=12,1,C297+1)</f>
        <v>5</v>
      </c>
      <c r="H298" s="31">
        <f t="shared" si="14"/>
        <v>46508</v>
      </c>
      <c r="I298" s="33" t="str">
        <f>IF(ISERROR(VLOOKUP($H298,'1a_CarteraVigente'!$A$19:$B$5000,I$3,0))=TRUE,"",VLOOKUP($H298,'1a_CarteraVigente'!$A$19:$B$5000,I$3,0))</f>
        <v/>
      </c>
    </row>
    <row r="299" spans="2:9" x14ac:dyDescent="0.45">
      <c r="B299" s="28">
        <f t="shared" si="17"/>
        <v>2027</v>
      </c>
      <c r="C299" s="28">
        <f t="shared" si="18"/>
        <v>6</v>
      </c>
      <c r="H299" s="31">
        <f t="shared" si="14"/>
        <v>46539</v>
      </c>
      <c r="I299" s="33" t="str">
        <f>IF(ISERROR(VLOOKUP($H299,'1a_CarteraVigente'!$A$19:$B$5000,I$3,0))=TRUE,"",VLOOKUP($H299,'1a_CarteraVigente'!$A$19:$B$5000,I$3,0))</f>
        <v/>
      </c>
    </row>
    <row r="300" spans="2:9" x14ac:dyDescent="0.45">
      <c r="B300" s="28">
        <f t="shared" si="17"/>
        <v>2027</v>
      </c>
      <c r="C300" s="28">
        <f t="shared" si="18"/>
        <v>7</v>
      </c>
      <c r="H300" s="31">
        <f t="shared" si="14"/>
        <v>46569</v>
      </c>
      <c r="I300" s="33" t="str">
        <f>IF(ISERROR(VLOOKUP($H300,'1a_CarteraVigente'!$A$19:$B$5000,I$3,0))=TRUE,"",VLOOKUP($H300,'1a_CarteraVigente'!$A$19:$B$5000,I$3,0))</f>
        <v/>
      </c>
    </row>
    <row r="301" spans="2:9" x14ac:dyDescent="0.45">
      <c r="B301" s="28">
        <f t="shared" si="17"/>
        <v>2027</v>
      </c>
      <c r="C301" s="28">
        <f t="shared" si="18"/>
        <v>8</v>
      </c>
      <c r="H301" s="31">
        <f t="shared" si="14"/>
        <v>46600</v>
      </c>
      <c r="I301" s="33" t="str">
        <f>IF(ISERROR(VLOOKUP($H301,'1a_CarteraVigente'!$A$19:$B$5000,I$3,0))=TRUE,"",VLOOKUP($H301,'1a_CarteraVigente'!$A$19:$B$5000,I$3,0))</f>
        <v/>
      </c>
    </row>
    <row r="302" spans="2:9" x14ac:dyDescent="0.45">
      <c r="B302" s="28">
        <f t="shared" si="17"/>
        <v>2027</v>
      </c>
      <c r="C302" s="28">
        <f t="shared" si="18"/>
        <v>9</v>
      </c>
      <c r="H302" s="31">
        <f t="shared" si="14"/>
        <v>46631</v>
      </c>
      <c r="I302" s="33" t="str">
        <f>IF(ISERROR(VLOOKUP($H302,'1a_CarteraVigente'!$A$19:$B$5000,I$3,0))=TRUE,"",VLOOKUP($H302,'1a_CarteraVigente'!$A$19:$B$5000,I$3,0))</f>
        <v/>
      </c>
    </row>
    <row r="303" spans="2:9" x14ac:dyDescent="0.45">
      <c r="B303" s="28">
        <f t="shared" si="17"/>
        <v>2027</v>
      </c>
      <c r="C303" s="28">
        <f t="shared" si="18"/>
        <v>10</v>
      </c>
      <c r="H303" s="31">
        <f t="shared" si="14"/>
        <v>46661</v>
      </c>
      <c r="I303" s="33" t="str">
        <f>IF(ISERROR(VLOOKUP($H303,'1a_CarteraVigente'!$A$19:$B$5000,I$3,0))=TRUE,"",VLOOKUP($H303,'1a_CarteraVigente'!$A$19:$B$5000,I$3,0))</f>
        <v/>
      </c>
    </row>
    <row r="304" spans="2:9" x14ac:dyDescent="0.45">
      <c r="B304" s="28">
        <f t="shared" si="17"/>
        <v>2027</v>
      </c>
      <c r="C304" s="28">
        <f t="shared" si="18"/>
        <v>11</v>
      </c>
      <c r="H304" s="31">
        <f t="shared" si="14"/>
        <v>46692</v>
      </c>
      <c r="I304" s="33" t="str">
        <f>IF(ISERROR(VLOOKUP($H304,'1a_CarteraVigente'!$A$19:$B$5000,I$3,0))=TRUE,"",VLOOKUP($H304,'1a_CarteraVigente'!$A$19:$B$5000,I$3,0))</f>
        <v/>
      </c>
    </row>
    <row r="305" spans="2:9" x14ac:dyDescent="0.45">
      <c r="B305" s="28">
        <f t="shared" si="17"/>
        <v>2027</v>
      </c>
      <c r="C305" s="28">
        <f t="shared" si="18"/>
        <v>12</v>
      </c>
      <c r="H305" s="31">
        <f t="shared" si="14"/>
        <v>46722</v>
      </c>
      <c r="I305" s="33" t="str">
        <f>IF(ISERROR(VLOOKUP($H305,'1a_CarteraVigente'!$A$19:$B$5000,I$3,0))=TRUE,"",VLOOKUP($H305,'1a_CarteraVigente'!$A$19:$B$5000,I$3,0))</f>
        <v/>
      </c>
    </row>
    <row r="306" spans="2:9" x14ac:dyDescent="0.45">
      <c r="B306" s="28">
        <f t="shared" si="17"/>
        <v>2028</v>
      </c>
      <c r="C306" s="28">
        <f t="shared" si="18"/>
        <v>1</v>
      </c>
      <c r="H306" s="31">
        <f t="shared" si="14"/>
        <v>46753</v>
      </c>
      <c r="I306" s="33" t="str">
        <f>IF(ISERROR(VLOOKUP($H306,'1a_CarteraVigente'!$A$19:$B$5000,I$3,0))=TRUE,"",VLOOKUP($H306,'1a_CarteraVigente'!$A$19:$B$5000,I$3,0))</f>
        <v/>
      </c>
    </row>
    <row r="307" spans="2:9" x14ac:dyDescent="0.45">
      <c r="B307" s="28">
        <f t="shared" si="17"/>
        <v>2028</v>
      </c>
      <c r="C307" s="28">
        <f t="shared" si="18"/>
        <v>2</v>
      </c>
      <c r="H307" s="31">
        <f t="shared" si="14"/>
        <v>46784</v>
      </c>
      <c r="I307" s="33" t="str">
        <f>IF(ISERROR(VLOOKUP($H307,'1a_CarteraVigente'!$A$19:$B$5000,I$3,0))=TRUE,"",VLOOKUP($H307,'1a_CarteraVigente'!$A$19:$B$5000,I$3,0))</f>
        <v/>
      </c>
    </row>
    <row r="308" spans="2:9" x14ac:dyDescent="0.45">
      <c r="B308" s="28">
        <f t="shared" si="17"/>
        <v>2028</v>
      </c>
      <c r="C308" s="28">
        <f t="shared" si="18"/>
        <v>3</v>
      </c>
      <c r="H308" s="31">
        <f t="shared" si="14"/>
        <v>46813</v>
      </c>
      <c r="I308" s="33" t="str">
        <f>IF(ISERROR(VLOOKUP($H308,'1a_CarteraVigente'!$A$19:$B$5000,I$3,0))=TRUE,"",VLOOKUP($H308,'1a_CarteraVigente'!$A$19:$B$5000,I$3,0))</f>
        <v/>
      </c>
    </row>
    <row r="309" spans="2:9" x14ac:dyDescent="0.45">
      <c r="B309" s="28">
        <f t="shared" si="17"/>
        <v>2028</v>
      </c>
      <c r="C309" s="28">
        <f t="shared" si="18"/>
        <v>4</v>
      </c>
      <c r="H309" s="31">
        <f t="shared" si="14"/>
        <v>46844</v>
      </c>
      <c r="I309" s="33" t="str">
        <f>IF(ISERROR(VLOOKUP($H309,'1a_CarteraVigente'!$A$19:$B$5000,I$3,0))=TRUE,"",VLOOKUP($H309,'1a_CarteraVigente'!$A$19:$B$5000,I$3,0))</f>
        <v/>
      </c>
    </row>
    <row r="310" spans="2:9" x14ac:dyDescent="0.45">
      <c r="B310" s="28">
        <f t="shared" si="17"/>
        <v>2028</v>
      </c>
      <c r="C310" s="28">
        <f t="shared" si="18"/>
        <v>5</v>
      </c>
      <c r="H310" s="31">
        <f t="shared" si="14"/>
        <v>46874</v>
      </c>
      <c r="I310" s="33" t="str">
        <f>IF(ISERROR(VLOOKUP($H310,'1a_CarteraVigente'!$A$19:$B$5000,I$3,0))=TRUE,"",VLOOKUP($H310,'1a_CarteraVigente'!$A$19:$B$5000,I$3,0))</f>
        <v/>
      </c>
    </row>
    <row r="311" spans="2:9" x14ac:dyDescent="0.45">
      <c r="B311" s="28">
        <f t="shared" si="17"/>
        <v>2028</v>
      </c>
      <c r="C311" s="28">
        <f t="shared" si="18"/>
        <v>6</v>
      </c>
      <c r="H311" s="31">
        <f t="shared" si="14"/>
        <v>46905</v>
      </c>
      <c r="I311" s="33" t="str">
        <f>IF(ISERROR(VLOOKUP($H311,'1a_CarteraVigente'!$A$19:$B$5000,I$3,0))=TRUE,"",VLOOKUP($H311,'1a_CarteraVigente'!$A$19:$B$5000,I$3,0))</f>
        <v/>
      </c>
    </row>
    <row r="312" spans="2:9" x14ac:dyDescent="0.45">
      <c r="B312" s="28">
        <f t="shared" si="17"/>
        <v>2028</v>
      </c>
      <c r="C312" s="28">
        <f t="shared" si="18"/>
        <v>7</v>
      </c>
      <c r="H312" s="31">
        <f t="shared" si="14"/>
        <v>46935</v>
      </c>
      <c r="I312" s="33" t="str">
        <f>IF(ISERROR(VLOOKUP($H312,'1a_CarteraVigente'!$A$19:$B$5000,I$3,0))=TRUE,"",VLOOKUP($H312,'1a_CarteraVigente'!$A$19:$B$5000,I$3,0))</f>
        <v/>
      </c>
    </row>
    <row r="313" spans="2:9" x14ac:dyDescent="0.45">
      <c r="B313" s="28">
        <f t="shared" si="17"/>
        <v>2028</v>
      </c>
      <c r="C313" s="28">
        <f t="shared" si="18"/>
        <v>8</v>
      </c>
      <c r="H313" s="31">
        <f t="shared" si="14"/>
        <v>46966</v>
      </c>
      <c r="I313" s="33" t="str">
        <f>IF(ISERROR(VLOOKUP($H313,'1a_CarteraVigente'!$A$19:$B$5000,I$3,0))=TRUE,"",VLOOKUP($H313,'1a_CarteraVigente'!$A$19:$B$5000,I$3,0))</f>
        <v/>
      </c>
    </row>
    <row r="314" spans="2:9" x14ac:dyDescent="0.45">
      <c r="B314" s="28">
        <f t="shared" si="17"/>
        <v>2028</v>
      </c>
      <c r="C314" s="28">
        <f t="shared" si="18"/>
        <v>9</v>
      </c>
      <c r="H314" s="31">
        <f t="shared" si="14"/>
        <v>46997</v>
      </c>
      <c r="I314" s="33" t="str">
        <f>IF(ISERROR(VLOOKUP($H314,'1a_CarteraVigente'!$A$19:$B$5000,I$3,0))=TRUE,"",VLOOKUP($H314,'1a_CarteraVigente'!$A$19:$B$5000,I$3,0))</f>
        <v/>
      </c>
    </row>
    <row r="315" spans="2:9" x14ac:dyDescent="0.45">
      <c r="B315" s="28">
        <f t="shared" si="17"/>
        <v>2028</v>
      </c>
      <c r="C315" s="28">
        <f t="shared" si="18"/>
        <v>10</v>
      </c>
      <c r="H315" s="31">
        <f t="shared" si="14"/>
        <v>47027</v>
      </c>
      <c r="I315" s="33" t="str">
        <f>IF(ISERROR(VLOOKUP($H315,'1a_CarteraVigente'!$A$19:$B$5000,I$3,0))=TRUE,"",VLOOKUP($H315,'1a_CarteraVigente'!$A$19:$B$5000,I$3,0))</f>
        <v/>
      </c>
    </row>
    <row r="316" spans="2:9" x14ac:dyDescent="0.45">
      <c r="B316" s="28">
        <f t="shared" si="17"/>
        <v>2028</v>
      </c>
      <c r="C316" s="28">
        <f t="shared" si="18"/>
        <v>11</v>
      </c>
      <c r="H316" s="31">
        <f t="shared" si="14"/>
        <v>47058</v>
      </c>
      <c r="I316" s="33" t="str">
        <f>IF(ISERROR(VLOOKUP($H316,'1a_CarteraVigente'!$A$19:$B$5000,I$3,0))=TRUE,"",VLOOKUP($H316,'1a_CarteraVigente'!$A$19:$B$5000,I$3,0))</f>
        <v/>
      </c>
    </row>
    <row r="317" spans="2:9" x14ac:dyDescent="0.45">
      <c r="B317" s="28">
        <f t="shared" si="17"/>
        <v>2028</v>
      </c>
      <c r="C317" s="28">
        <f t="shared" si="18"/>
        <v>12</v>
      </c>
      <c r="H317" s="31">
        <f t="shared" si="14"/>
        <v>47088</v>
      </c>
      <c r="I317" s="33" t="str">
        <f>IF(ISERROR(VLOOKUP($H317,'1a_CarteraVigente'!$A$19:$B$5000,I$3,0))=TRUE,"",VLOOKUP($H317,'1a_CarteraVigente'!$A$19:$B$5000,I$3,0))</f>
        <v/>
      </c>
    </row>
    <row r="318" spans="2:9" x14ac:dyDescent="0.45">
      <c r="B318" s="28">
        <f t="shared" si="17"/>
        <v>2029</v>
      </c>
      <c r="C318" s="28">
        <f t="shared" si="18"/>
        <v>1</v>
      </c>
      <c r="H318" s="31">
        <f t="shared" si="14"/>
        <v>47119</v>
      </c>
      <c r="I318" s="33" t="str">
        <f>IF(ISERROR(VLOOKUP($H318,'1a_CarteraVigente'!$A$19:$B$5000,I$3,0))=TRUE,"",VLOOKUP($H318,'1a_CarteraVigente'!$A$19:$B$5000,I$3,0))</f>
        <v/>
      </c>
    </row>
    <row r="319" spans="2:9" x14ac:dyDescent="0.45">
      <c r="B319" s="28">
        <f t="shared" si="17"/>
        <v>2029</v>
      </c>
      <c r="C319" s="28">
        <f t="shared" si="18"/>
        <v>2</v>
      </c>
      <c r="H319" s="31">
        <f t="shared" si="14"/>
        <v>47150</v>
      </c>
      <c r="I319" s="33" t="str">
        <f>IF(ISERROR(VLOOKUP($H319,'1a_CarteraVigente'!$A$19:$B$5000,I$3,0))=TRUE,"",VLOOKUP($H319,'1a_CarteraVigente'!$A$19:$B$5000,I$3,0))</f>
        <v/>
      </c>
    </row>
    <row r="320" spans="2:9" x14ac:dyDescent="0.45">
      <c r="B320" s="28">
        <f t="shared" si="17"/>
        <v>2029</v>
      </c>
      <c r="C320" s="28">
        <f t="shared" si="18"/>
        <v>3</v>
      </c>
      <c r="H320" s="31">
        <f t="shared" si="14"/>
        <v>47178</v>
      </c>
      <c r="I320" s="33" t="str">
        <f>IF(ISERROR(VLOOKUP($H320,'1a_CarteraVigente'!$A$19:$B$5000,I$3,0))=TRUE,"",VLOOKUP($H320,'1a_CarteraVigente'!$A$19:$B$5000,I$3,0))</f>
        <v/>
      </c>
    </row>
    <row r="321" spans="2:9" x14ac:dyDescent="0.45">
      <c r="B321" s="28">
        <f t="shared" si="17"/>
        <v>2029</v>
      </c>
      <c r="C321" s="28">
        <f t="shared" si="18"/>
        <v>4</v>
      </c>
      <c r="H321" s="31">
        <f t="shared" si="14"/>
        <v>47209</v>
      </c>
      <c r="I321" s="33" t="str">
        <f>IF(ISERROR(VLOOKUP($H321,'1a_CarteraVigente'!$A$19:$B$5000,I$3,0))=TRUE,"",VLOOKUP($H321,'1a_CarteraVigente'!$A$19:$B$5000,I$3,0))</f>
        <v/>
      </c>
    </row>
    <row r="322" spans="2:9" x14ac:dyDescent="0.45">
      <c r="B322" s="28">
        <f t="shared" si="17"/>
        <v>2029</v>
      </c>
      <c r="C322" s="28">
        <f t="shared" si="18"/>
        <v>5</v>
      </c>
      <c r="H322" s="31">
        <f t="shared" si="14"/>
        <v>47239</v>
      </c>
      <c r="I322" s="33" t="str">
        <f>IF(ISERROR(VLOOKUP($H322,'1a_CarteraVigente'!$A$19:$B$5000,I$3,0))=TRUE,"",VLOOKUP($H322,'1a_CarteraVigente'!$A$19:$B$5000,I$3,0))</f>
        <v/>
      </c>
    </row>
    <row r="323" spans="2:9" x14ac:dyDescent="0.45">
      <c r="B323" s="28">
        <f t="shared" si="17"/>
        <v>2029</v>
      </c>
      <c r="C323" s="28">
        <f t="shared" si="18"/>
        <v>6</v>
      </c>
      <c r="H323" s="31">
        <f t="shared" si="14"/>
        <v>47270</v>
      </c>
      <c r="I323" s="33" t="str">
        <f>IF(ISERROR(VLOOKUP($H323,'1a_CarteraVigente'!$A$19:$B$5000,I$3,0))=TRUE,"",VLOOKUP($H323,'1a_CarteraVigente'!$A$19:$B$5000,I$3,0))</f>
        <v/>
      </c>
    </row>
    <row r="324" spans="2:9" x14ac:dyDescent="0.45">
      <c r="B324" s="28">
        <f t="shared" si="17"/>
        <v>2029</v>
      </c>
      <c r="C324" s="28">
        <f t="shared" si="18"/>
        <v>7</v>
      </c>
      <c r="H324" s="31">
        <f t="shared" si="14"/>
        <v>47300</v>
      </c>
      <c r="I324" s="33" t="str">
        <f>IF(ISERROR(VLOOKUP($H324,'1a_CarteraVigente'!$A$19:$B$5000,I$3,0))=TRUE,"",VLOOKUP($H324,'1a_CarteraVigente'!$A$19:$B$5000,I$3,0))</f>
        <v/>
      </c>
    </row>
    <row r="325" spans="2:9" x14ac:dyDescent="0.45">
      <c r="B325" s="28">
        <f t="shared" si="17"/>
        <v>2029</v>
      </c>
      <c r="C325" s="28">
        <f t="shared" si="18"/>
        <v>8</v>
      </c>
      <c r="H325" s="31">
        <f t="shared" si="14"/>
        <v>47331</v>
      </c>
      <c r="I325" s="33" t="str">
        <f>IF(ISERROR(VLOOKUP($H325,'1a_CarteraVigente'!$A$19:$B$5000,I$3,0))=TRUE,"",VLOOKUP($H325,'1a_CarteraVigente'!$A$19:$B$5000,I$3,0))</f>
        <v/>
      </c>
    </row>
    <row r="326" spans="2:9" x14ac:dyDescent="0.45">
      <c r="B326" s="28">
        <f t="shared" si="17"/>
        <v>2029</v>
      </c>
      <c r="C326" s="28">
        <f t="shared" si="18"/>
        <v>9</v>
      </c>
      <c r="H326" s="31">
        <f t="shared" si="14"/>
        <v>47362</v>
      </c>
      <c r="I326" s="33" t="str">
        <f>IF(ISERROR(VLOOKUP($H326,'1a_CarteraVigente'!$A$19:$B$5000,I$3,0))=TRUE,"",VLOOKUP($H326,'1a_CarteraVigente'!$A$19:$B$5000,I$3,0))</f>
        <v/>
      </c>
    </row>
    <row r="327" spans="2:9" x14ac:dyDescent="0.45">
      <c r="B327" s="28">
        <f t="shared" si="17"/>
        <v>2029</v>
      </c>
      <c r="C327" s="28">
        <f t="shared" si="18"/>
        <v>10</v>
      </c>
      <c r="H327" s="31">
        <f t="shared" ref="H327:H390" si="19">VALUE(CONCATENATE(C327,"/1/",B327))</f>
        <v>47392</v>
      </c>
      <c r="I327" s="33" t="str">
        <f>IF(ISERROR(VLOOKUP($H327,'1a_CarteraVigente'!$A$19:$B$5000,I$3,0))=TRUE,"",VLOOKUP($H327,'1a_CarteraVigente'!$A$19:$B$5000,I$3,0))</f>
        <v/>
      </c>
    </row>
    <row r="328" spans="2:9" x14ac:dyDescent="0.45">
      <c r="B328" s="28">
        <f t="shared" si="17"/>
        <v>2029</v>
      </c>
      <c r="C328" s="28">
        <f t="shared" si="18"/>
        <v>11</v>
      </c>
      <c r="H328" s="31">
        <f t="shared" si="19"/>
        <v>47423</v>
      </c>
      <c r="I328" s="33" t="str">
        <f>IF(ISERROR(VLOOKUP($H328,'1a_CarteraVigente'!$A$19:$B$5000,I$3,0))=TRUE,"",VLOOKUP($H328,'1a_CarteraVigente'!$A$19:$B$5000,I$3,0))</f>
        <v/>
      </c>
    </row>
    <row r="329" spans="2:9" x14ac:dyDescent="0.45">
      <c r="B329" s="28">
        <f t="shared" si="17"/>
        <v>2029</v>
      </c>
      <c r="C329" s="28">
        <f t="shared" si="18"/>
        <v>12</v>
      </c>
      <c r="H329" s="31">
        <f t="shared" si="19"/>
        <v>47453</v>
      </c>
      <c r="I329" s="33" t="str">
        <f>IF(ISERROR(VLOOKUP($H329,'1a_CarteraVigente'!$A$19:$B$5000,I$3,0))=TRUE,"",VLOOKUP($H329,'1a_CarteraVigente'!$A$19:$B$5000,I$3,0))</f>
        <v/>
      </c>
    </row>
    <row r="330" spans="2:9" x14ac:dyDescent="0.45">
      <c r="B330" s="28">
        <f t="shared" si="17"/>
        <v>2030</v>
      </c>
      <c r="C330" s="28">
        <f t="shared" si="18"/>
        <v>1</v>
      </c>
      <c r="H330" s="31">
        <f t="shared" si="19"/>
        <v>47484</v>
      </c>
      <c r="I330" s="33" t="str">
        <f>IF(ISERROR(VLOOKUP($H330,'1a_CarteraVigente'!$A$19:$B$5000,I$3,0))=TRUE,"",VLOOKUP($H330,'1a_CarteraVigente'!$A$19:$B$5000,I$3,0))</f>
        <v/>
      </c>
    </row>
    <row r="331" spans="2:9" x14ac:dyDescent="0.45">
      <c r="B331" s="28">
        <f t="shared" si="17"/>
        <v>2030</v>
      </c>
      <c r="C331" s="28">
        <f t="shared" si="18"/>
        <v>2</v>
      </c>
      <c r="H331" s="31">
        <f t="shared" si="19"/>
        <v>47515</v>
      </c>
      <c r="I331" s="33" t="str">
        <f>IF(ISERROR(VLOOKUP($H331,'1a_CarteraVigente'!$A$19:$B$5000,I$3,0))=TRUE,"",VLOOKUP($H331,'1a_CarteraVigente'!$A$19:$B$5000,I$3,0))</f>
        <v/>
      </c>
    </row>
    <row r="332" spans="2:9" x14ac:dyDescent="0.45">
      <c r="B332" s="28">
        <f t="shared" si="17"/>
        <v>2030</v>
      </c>
      <c r="C332" s="28">
        <f t="shared" si="18"/>
        <v>3</v>
      </c>
      <c r="H332" s="31">
        <f t="shared" si="19"/>
        <v>47543</v>
      </c>
      <c r="I332" s="33" t="str">
        <f>IF(ISERROR(VLOOKUP($H332,'1a_CarteraVigente'!$A$19:$B$5000,I$3,0))=TRUE,"",VLOOKUP($H332,'1a_CarteraVigente'!$A$19:$B$5000,I$3,0))</f>
        <v/>
      </c>
    </row>
    <row r="333" spans="2:9" x14ac:dyDescent="0.45">
      <c r="B333" s="28">
        <f t="shared" si="17"/>
        <v>2030</v>
      </c>
      <c r="C333" s="28">
        <f t="shared" si="18"/>
        <v>4</v>
      </c>
      <c r="H333" s="31">
        <f t="shared" si="19"/>
        <v>47574</v>
      </c>
      <c r="I333" s="33" t="str">
        <f>IF(ISERROR(VLOOKUP($H333,'1a_CarteraVigente'!$A$19:$B$5000,I$3,0))=TRUE,"",VLOOKUP($H333,'1a_CarteraVigente'!$A$19:$B$5000,I$3,0))</f>
        <v/>
      </c>
    </row>
    <row r="334" spans="2:9" x14ac:dyDescent="0.45">
      <c r="B334" s="28">
        <f t="shared" si="17"/>
        <v>2030</v>
      </c>
      <c r="C334" s="28">
        <f t="shared" si="18"/>
        <v>5</v>
      </c>
      <c r="H334" s="31">
        <f t="shared" si="19"/>
        <v>47604</v>
      </c>
      <c r="I334" s="33" t="str">
        <f>IF(ISERROR(VLOOKUP($H334,'1a_CarteraVigente'!$A$19:$B$5000,I$3,0))=TRUE,"",VLOOKUP($H334,'1a_CarteraVigente'!$A$19:$B$5000,I$3,0))</f>
        <v/>
      </c>
    </row>
    <row r="335" spans="2:9" x14ac:dyDescent="0.45">
      <c r="B335" s="28">
        <f t="shared" si="17"/>
        <v>2030</v>
      </c>
      <c r="C335" s="28">
        <f t="shared" si="18"/>
        <v>6</v>
      </c>
      <c r="H335" s="31">
        <f t="shared" si="19"/>
        <v>47635</v>
      </c>
      <c r="I335" s="33" t="str">
        <f>IF(ISERROR(VLOOKUP($H335,'1a_CarteraVigente'!$A$19:$B$5000,I$3,0))=TRUE,"",VLOOKUP($H335,'1a_CarteraVigente'!$A$19:$B$5000,I$3,0))</f>
        <v/>
      </c>
    </row>
    <row r="336" spans="2:9" x14ac:dyDescent="0.45">
      <c r="B336" s="28">
        <f t="shared" si="17"/>
        <v>2030</v>
      </c>
      <c r="C336" s="28">
        <f t="shared" si="18"/>
        <v>7</v>
      </c>
      <c r="H336" s="31">
        <f t="shared" si="19"/>
        <v>47665</v>
      </c>
      <c r="I336" s="33" t="str">
        <f>IF(ISERROR(VLOOKUP($H336,'1a_CarteraVigente'!$A$19:$B$5000,I$3,0))=TRUE,"",VLOOKUP($H336,'1a_CarteraVigente'!$A$19:$B$5000,I$3,0))</f>
        <v/>
      </c>
    </row>
    <row r="337" spans="2:9" x14ac:dyDescent="0.45">
      <c r="B337" s="28">
        <f t="shared" si="17"/>
        <v>2030</v>
      </c>
      <c r="C337" s="28">
        <f t="shared" si="18"/>
        <v>8</v>
      </c>
      <c r="H337" s="31">
        <f t="shared" si="19"/>
        <v>47696</v>
      </c>
      <c r="I337" s="33" t="str">
        <f>IF(ISERROR(VLOOKUP($H337,'1a_CarteraVigente'!$A$19:$B$5000,I$3,0))=TRUE,"",VLOOKUP($H337,'1a_CarteraVigente'!$A$19:$B$5000,I$3,0))</f>
        <v/>
      </c>
    </row>
    <row r="338" spans="2:9" x14ac:dyDescent="0.45">
      <c r="B338" s="28">
        <f t="shared" si="17"/>
        <v>2030</v>
      </c>
      <c r="C338" s="28">
        <f t="shared" si="18"/>
        <v>9</v>
      </c>
      <c r="H338" s="31">
        <f t="shared" si="19"/>
        <v>47727</v>
      </c>
      <c r="I338" s="33" t="str">
        <f>IF(ISERROR(VLOOKUP($H338,'1a_CarteraVigente'!$A$19:$B$5000,I$3,0))=TRUE,"",VLOOKUP($H338,'1a_CarteraVigente'!$A$19:$B$5000,I$3,0))</f>
        <v/>
      </c>
    </row>
    <row r="339" spans="2:9" x14ac:dyDescent="0.45">
      <c r="B339" s="28">
        <f t="shared" si="17"/>
        <v>2030</v>
      </c>
      <c r="C339" s="28">
        <f t="shared" si="18"/>
        <v>10</v>
      </c>
      <c r="H339" s="31">
        <f t="shared" si="19"/>
        <v>47757</v>
      </c>
      <c r="I339" s="33" t="str">
        <f>IF(ISERROR(VLOOKUP($H339,'1a_CarteraVigente'!$A$19:$B$5000,I$3,0))=TRUE,"",VLOOKUP($H339,'1a_CarteraVigente'!$A$19:$B$5000,I$3,0))</f>
        <v/>
      </c>
    </row>
    <row r="340" spans="2:9" x14ac:dyDescent="0.45">
      <c r="B340" s="28">
        <f t="shared" si="17"/>
        <v>2030</v>
      </c>
      <c r="C340" s="28">
        <f t="shared" si="18"/>
        <v>11</v>
      </c>
      <c r="H340" s="31">
        <f t="shared" si="19"/>
        <v>47788</v>
      </c>
      <c r="I340" s="33" t="str">
        <f>IF(ISERROR(VLOOKUP($H340,'1a_CarteraVigente'!$A$19:$B$5000,I$3,0))=TRUE,"",VLOOKUP($H340,'1a_CarteraVigente'!$A$19:$B$5000,I$3,0))</f>
        <v/>
      </c>
    </row>
    <row r="341" spans="2:9" x14ac:dyDescent="0.45">
      <c r="B341" s="28">
        <f t="shared" si="17"/>
        <v>2030</v>
      </c>
      <c r="C341" s="28">
        <f t="shared" si="18"/>
        <v>12</v>
      </c>
      <c r="H341" s="31">
        <f t="shared" si="19"/>
        <v>47818</v>
      </c>
      <c r="I341" s="33" t="str">
        <f>IF(ISERROR(VLOOKUP($H341,'1a_CarteraVigente'!$A$19:$B$5000,I$3,0))=TRUE,"",VLOOKUP($H341,'1a_CarteraVigente'!$A$19:$B$5000,I$3,0))</f>
        <v/>
      </c>
    </row>
    <row r="342" spans="2:9" x14ac:dyDescent="0.45">
      <c r="B342" s="28">
        <f t="shared" si="17"/>
        <v>2031</v>
      </c>
      <c r="C342" s="28">
        <f t="shared" si="18"/>
        <v>1</v>
      </c>
      <c r="H342" s="31">
        <f t="shared" si="19"/>
        <v>47849</v>
      </c>
      <c r="I342" s="33" t="str">
        <f>IF(ISERROR(VLOOKUP($H342,'1a_CarteraVigente'!$A$19:$B$5000,I$3,0))=TRUE,"",VLOOKUP($H342,'1a_CarteraVigente'!$A$19:$B$5000,I$3,0))</f>
        <v/>
      </c>
    </row>
    <row r="343" spans="2:9" x14ac:dyDescent="0.45">
      <c r="B343" s="28">
        <f t="shared" si="17"/>
        <v>2031</v>
      </c>
      <c r="C343" s="28">
        <f t="shared" si="18"/>
        <v>2</v>
      </c>
      <c r="H343" s="31">
        <f t="shared" si="19"/>
        <v>47880</v>
      </c>
      <c r="I343" s="33" t="str">
        <f>IF(ISERROR(VLOOKUP($H343,'1a_CarteraVigente'!$A$19:$B$5000,I$3,0))=TRUE,"",VLOOKUP($H343,'1a_CarteraVigente'!$A$19:$B$5000,I$3,0))</f>
        <v/>
      </c>
    </row>
    <row r="344" spans="2:9" x14ac:dyDescent="0.45">
      <c r="B344" s="28">
        <f t="shared" si="17"/>
        <v>2031</v>
      </c>
      <c r="C344" s="28">
        <f t="shared" si="18"/>
        <v>3</v>
      </c>
      <c r="H344" s="31">
        <f t="shared" si="19"/>
        <v>47908</v>
      </c>
      <c r="I344" s="33" t="str">
        <f>IF(ISERROR(VLOOKUP($H344,'1a_CarteraVigente'!$A$19:$B$5000,I$3,0))=TRUE,"",VLOOKUP($H344,'1a_CarteraVigente'!$A$19:$B$5000,I$3,0))</f>
        <v/>
      </c>
    </row>
    <row r="345" spans="2:9" x14ac:dyDescent="0.45">
      <c r="B345" s="28">
        <f t="shared" si="17"/>
        <v>2031</v>
      </c>
      <c r="C345" s="28">
        <f t="shared" si="18"/>
        <v>4</v>
      </c>
      <c r="H345" s="31">
        <f t="shared" si="19"/>
        <v>47939</v>
      </c>
      <c r="I345" s="33" t="str">
        <f>IF(ISERROR(VLOOKUP($H345,'1a_CarteraVigente'!$A$19:$B$5000,I$3,0))=TRUE,"",VLOOKUP($H345,'1a_CarteraVigente'!$A$19:$B$5000,I$3,0))</f>
        <v/>
      </c>
    </row>
    <row r="346" spans="2:9" x14ac:dyDescent="0.45">
      <c r="B346" s="28">
        <f t="shared" si="17"/>
        <v>2031</v>
      </c>
      <c r="C346" s="28">
        <f t="shared" si="18"/>
        <v>5</v>
      </c>
      <c r="H346" s="31">
        <f t="shared" si="19"/>
        <v>47969</v>
      </c>
      <c r="I346" s="33" t="str">
        <f>IF(ISERROR(VLOOKUP($H346,'1a_CarteraVigente'!$A$19:$B$5000,I$3,0))=TRUE,"",VLOOKUP($H346,'1a_CarteraVigente'!$A$19:$B$5000,I$3,0))</f>
        <v/>
      </c>
    </row>
    <row r="347" spans="2:9" x14ac:dyDescent="0.45">
      <c r="B347" s="28">
        <f t="shared" si="17"/>
        <v>2031</v>
      </c>
      <c r="C347" s="28">
        <f t="shared" si="18"/>
        <v>6</v>
      </c>
      <c r="H347" s="31">
        <f t="shared" si="19"/>
        <v>48000</v>
      </c>
      <c r="I347" s="33" t="str">
        <f>IF(ISERROR(VLOOKUP($H347,'1a_CarteraVigente'!$A$19:$B$5000,I$3,0))=TRUE,"",VLOOKUP($H347,'1a_CarteraVigente'!$A$19:$B$5000,I$3,0))</f>
        <v/>
      </c>
    </row>
    <row r="348" spans="2:9" x14ac:dyDescent="0.45">
      <c r="B348" s="28">
        <f t="shared" si="17"/>
        <v>2031</v>
      </c>
      <c r="C348" s="28">
        <f t="shared" si="18"/>
        <v>7</v>
      </c>
      <c r="H348" s="31">
        <f t="shared" si="19"/>
        <v>48030</v>
      </c>
      <c r="I348" s="33" t="str">
        <f>IF(ISERROR(VLOOKUP($H348,'1a_CarteraVigente'!$A$19:$B$5000,I$3,0))=TRUE,"",VLOOKUP($H348,'1a_CarteraVigente'!$A$19:$B$5000,I$3,0))</f>
        <v/>
      </c>
    </row>
    <row r="349" spans="2:9" x14ac:dyDescent="0.45">
      <c r="B349" s="28">
        <f t="shared" si="17"/>
        <v>2031</v>
      </c>
      <c r="C349" s="28">
        <f t="shared" si="18"/>
        <v>8</v>
      </c>
      <c r="H349" s="31">
        <f t="shared" si="19"/>
        <v>48061</v>
      </c>
      <c r="I349" s="33" t="str">
        <f>IF(ISERROR(VLOOKUP($H349,'1a_CarteraVigente'!$A$19:$B$5000,I$3,0))=TRUE,"",VLOOKUP($H349,'1a_CarteraVigente'!$A$19:$B$5000,I$3,0))</f>
        <v/>
      </c>
    </row>
    <row r="350" spans="2:9" x14ac:dyDescent="0.45">
      <c r="B350" s="28">
        <f t="shared" si="17"/>
        <v>2031</v>
      </c>
      <c r="C350" s="28">
        <f t="shared" si="18"/>
        <v>9</v>
      </c>
      <c r="H350" s="31">
        <f t="shared" si="19"/>
        <v>48092</v>
      </c>
      <c r="I350" s="33" t="str">
        <f>IF(ISERROR(VLOOKUP($H350,'1a_CarteraVigente'!$A$19:$B$5000,I$3,0))=TRUE,"",VLOOKUP($H350,'1a_CarteraVigente'!$A$19:$B$5000,I$3,0))</f>
        <v/>
      </c>
    </row>
    <row r="351" spans="2:9" x14ac:dyDescent="0.45">
      <c r="B351" s="28">
        <f t="shared" si="17"/>
        <v>2031</v>
      </c>
      <c r="C351" s="28">
        <f t="shared" si="18"/>
        <v>10</v>
      </c>
      <c r="H351" s="31">
        <f t="shared" si="19"/>
        <v>48122</v>
      </c>
      <c r="I351" s="33" t="str">
        <f>IF(ISERROR(VLOOKUP($H351,'1a_CarteraVigente'!$A$19:$B$5000,I$3,0))=TRUE,"",VLOOKUP($H351,'1a_CarteraVigente'!$A$19:$B$5000,I$3,0))</f>
        <v/>
      </c>
    </row>
    <row r="352" spans="2:9" x14ac:dyDescent="0.45">
      <c r="B352" s="28">
        <f t="shared" si="17"/>
        <v>2031</v>
      </c>
      <c r="C352" s="28">
        <f t="shared" si="18"/>
        <v>11</v>
      </c>
      <c r="H352" s="31">
        <f t="shared" si="19"/>
        <v>48153</v>
      </c>
      <c r="I352" s="33" t="str">
        <f>IF(ISERROR(VLOOKUP($H352,'1a_CarteraVigente'!$A$19:$B$5000,I$3,0))=TRUE,"",VLOOKUP($H352,'1a_CarteraVigente'!$A$19:$B$5000,I$3,0))</f>
        <v/>
      </c>
    </row>
    <row r="353" spans="2:9" x14ac:dyDescent="0.45">
      <c r="B353" s="28">
        <f t="shared" si="17"/>
        <v>2031</v>
      </c>
      <c r="C353" s="28">
        <f t="shared" si="18"/>
        <v>12</v>
      </c>
      <c r="H353" s="31">
        <f t="shared" si="19"/>
        <v>48183</v>
      </c>
      <c r="I353" s="33" t="str">
        <f>IF(ISERROR(VLOOKUP($H353,'1a_CarteraVigente'!$A$19:$B$5000,I$3,0))=TRUE,"",VLOOKUP($H353,'1a_CarteraVigente'!$A$19:$B$5000,I$3,0))</f>
        <v/>
      </c>
    </row>
    <row r="354" spans="2:9" x14ac:dyDescent="0.45">
      <c r="B354" s="28">
        <f t="shared" si="17"/>
        <v>2032</v>
      </c>
      <c r="C354" s="28">
        <f t="shared" si="18"/>
        <v>1</v>
      </c>
      <c r="H354" s="31">
        <f t="shared" si="19"/>
        <v>48214</v>
      </c>
      <c r="I354" s="33" t="str">
        <f>IF(ISERROR(VLOOKUP($H354,'1a_CarteraVigente'!$A$19:$B$5000,I$3,0))=TRUE,"",VLOOKUP($H354,'1a_CarteraVigente'!$A$19:$B$5000,I$3,0))</f>
        <v/>
      </c>
    </row>
    <row r="355" spans="2:9" x14ac:dyDescent="0.45">
      <c r="B355" s="28">
        <f t="shared" si="17"/>
        <v>2032</v>
      </c>
      <c r="C355" s="28">
        <f t="shared" si="18"/>
        <v>2</v>
      </c>
      <c r="H355" s="31">
        <f t="shared" si="19"/>
        <v>48245</v>
      </c>
      <c r="I355" s="33" t="str">
        <f>IF(ISERROR(VLOOKUP($H355,'1a_CarteraVigente'!$A$19:$B$5000,I$3,0))=TRUE,"",VLOOKUP($H355,'1a_CarteraVigente'!$A$19:$B$5000,I$3,0))</f>
        <v/>
      </c>
    </row>
    <row r="356" spans="2:9" x14ac:dyDescent="0.45">
      <c r="B356" s="28">
        <f t="shared" si="17"/>
        <v>2032</v>
      </c>
      <c r="C356" s="28">
        <f t="shared" si="18"/>
        <v>3</v>
      </c>
      <c r="H356" s="31">
        <f t="shared" si="19"/>
        <v>48274</v>
      </c>
      <c r="I356" s="33" t="str">
        <f>IF(ISERROR(VLOOKUP($H356,'1a_CarteraVigente'!$A$19:$B$5000,I$3,0))=TRUE,"",VLOOKUP($H356,'1a_CarteraVigente'!$A$19:$B$5000,I$3,0))</f>
        <v/>
      </c>
    </row>
    <row r="357" spans="2:9" x14ac:dyDescent="0.45">
      <c r="B357" s="28">
        <f t="shared" si="17"/>
        <v>2032</v>
      </c>
      <c r="C357" s="28">
        <f t="shared" si="18"/>
        <v>4</v>
      </c>
      <c r="H357" s="31">
        <f t="shared" si="19"/>
        <v>48305</v>
      </c>
      <c r="I357" s="33" t="str">
        <f>IF(ISERROR(VLOOKUP($H357,'1a_CarteraVigente'!$A$19:$B$5000,I$3,0))=TRUE,"",VLOOKUP($H357,'1a_CarteraVigente'!$A$19:$B$5000,I$3,0))</f>
        <v/>
      </c>
    </row>
    <row r="358" spans="2:9" x14ac:dyDescent="0.45">
      <c r="B358" s="28">
        <f t="shared" si="17"/>
        <v>2032</v>
      </c>
      <c r="C358" s="28">
        <f t="shared" si="18"/>
        <v>5</v>
      </c>
      <c r="H358" s="31">
        <f t="shared" si="19"/>
        <v>48335</v>
      </c>
      <c r="I358" s="33" t="str">
        <f>IF(ISERROR(VLOOKUP($H358,'1a_CarteraVigente'!$A$19:$B$5000,I$3,0))=TRUE,"",VLOOKUP($H358,'1a_CarteraVigente'!$A$19:$B$5000,I$3,0))</f>
        <v/>
      </c>
    </row>
    <row r="359" spans="2:9" x14ac:dyDescent="0.45">
      <c r="B359" s="28">
        <f t="shared" si="17"/>
        <v>2032</v>
      </c>
      <c r="C359" s="28">
        <f t="shared" si="18"/>
        <v>6</v>
      </c>
      <c r="H359" s="31">
        <f t="shared" si="19"/>
        <v>48366</v>
      </c>
      <c r="I359" s="33" t="str">
        <f>IF(ISERROR(VLOOKUP($H359,'1a_CarteraVigente'!$A$19:$B$5000,I$3,0))=TRUE,"",VLOOKUP($H359,'1a_CarteraVigente'!$A$19:$B$5000,I$3,0))</f>
        <v/>
      </c>
    </row>
    <row r="360" spans="2:9" x14ac:dyDescent="0.45">
      <c r="B360" s="28">
        <f t="shared" si="17"/>
        <v>2032</v>
      </c>
      <c r="C360" s="28">
        <f t="shared" si="18"/>
        <v>7</v>
      </c>
      <c r="H360" s="31">
        <f t="shared" si="19"/>
        <v>48396</v>
      </c>
      <c r="I360" s="33" t="str">
        <f>IF(ISERROR(VLOOKUP($H360,'1a_CarteraVigente'!$A$19:$B$5000,I$3,0))=TRUE,"",VLOOKUP($H360,'1a_CarteraVigente'!$A$19:$B$5000,I$3,0))</f>
        <v/>
      </c>
    </row>
    <row r="361" spans="2:9" x14ac:dyDescent="0.45">
      <c r="B361" s="28">
        <f t="shared" si="17"/>
        <v>2032</v>
      </c>
      <c r="C361" s="28">
        <f t="shared" si="18"/>
        <v>8</v>
      </c>
      <c r="H361" s="31">
        <f t="shared" si="19"/>
        <v>48427</v>
      </c>
      <c r="I361" s="33" t="str">
        <f>IF(ISERROR(VLOOKUP($H361,'1a_CarteraVigente'!$A$19:$B$5000,I$3,0))=TRUE,"",VLOOKUP($H361,'1a_CarteraVigente'!$A$19:$B$5000,I$3,0))</f>
        <v/>
      </c>
    </row>
    <row r="362" spans="2:9" x14ac:dyDescent="0.45">
      <c r="B362" s="28">
        <f t="shared" ref="B362:B425" si="20">IF(C361=12,B361+1,B361)</f>
        <v>2032</v>
      </c>
      <c r="C362" s="28">
        <f t="shared" ref="C362:C425" si="21">IF(C361=12,1,C361+1)</f>
        <v>9</v>
      </c>
      <c r="H362" s="31">
        <f t="shared" si="19"/>
        <v>48458</v>
      </c>
      <c r="I362" s="33" t="str">
        <f>IF(ISERROR(VLOOKUP($H362,'1a_CarteraVigente'!$A$19:$B$5000,I$3,0))=TRUE,"",VLOOKUP($H362,'1a_CarteraVigente'!$A$19:$B$5000,I$3,0))</f>
        <v/>
      </c>
    </row>
    <row r="363" spans="2:9" x14ac:dyDescent="0.45">
      <c r="B363" s="28">
        <f t="shared" si="20"/>
        <v>2032</v>
      </c>
      <c r="C363" s="28">
        <f t="shared" si="21"/>
        <v>10</v>
      </c>
      <c r="H363" s="31">
        <f t="shared" si="19"/>
        <v>48488</v>
      </c>
      <c r="I363" s="33" t="str">
        <f>IF(ISERROR(VLOOKUP($H363,'1a_CarteraVigente'!$A$19:$B$5000,I$3,0))=TRUE,"",VLOOKUP($H363,'1a_CarteraVigente'!$A$19:$B$5000,I$3,0))</f>
        <v/>
      </c>
    </row>
    <row r="364" spans="2:9" x14ac:dyDescent="0.45">
      <c r="B364" s="28">
        <f t="shared" si="20"/>
        <v>2032</v>
      </c>
      <c r="C364" s="28">
        <f t="shared" si="21"/>
        <v>11</v>
      </c>
      <c r="H364" s="31">
        <f t="shared" si="19"/>
        <v>48519</v>
      </c>
      <c r="I364" s="33" t="str">
        <f>IF(ISERROR(VLOOKUP($H364,'1a_CarteraVigente'!$A$19:$B$5000,I$3,0))=TRUE,"",VLOOKUP($H364,'1a_CarteraVigente'!$A$19:$B$5000,I$3,0))</f>
        <v/>
      </c>
    </row>
    <row r="365" spans="2:9" x14ac:dyDescent="0.45">
      <c r="B365" s="28">
        <f t="shared" si="20"/>
        <v>2032</v>
      </c>
      <c r="C365" s="28">
        <f t="shared" si="21"/>
        <v>12</v>
      </c>
      <c r="H365" s="31">
        <f t="shared" si="19"/>
        <v>48549</v>
      </c>
      <c r="I365" s="33" t="str">
        <f>IF(ISERROR(VLOOKUP($H365,'1a_CarteraVigente'!$A$19:$B$5000,I$3,0))=TRUE,"",VLOOKUP($H365,'1a_CarteraVigente'!$A$19:$B$5000,I$3,0))</f>
        <v/>
      </c>
    </row>
    <row r="366" spans="2:9" x14ac:dyDescent="0.45">
      <c r="B366" s="28">
        <f t="shared" si="20"/>
        <v>2033</v>
      </c>
      <c r="C366" s="28">
        <f t="shared" si="21"/>
        <v>1</v>
      </c>
      <c r="H366" s="31">
        <f t="shared" si="19"/>
        <v>48580</v>
      </c>
      <c r="I366" s="33" t="str">
        <f>IF(ISERROR(VLOOKUP($H366,'1a_CarteraVigente'!$A$19:$B$5000,I$3,0))=TRUE,"",VLOOKUP($H366,'1a_CarteraVigente'!$A$19:$B$5000,I$3,0))</f>
        <v/>
      </c>
    </row>
    <row r="367" spans="2:9" x14ac:dyDescent="0.45">
      <c r="B367" s="28">
        <f t="shared" si="20"/>
        <v>2033</v>
      </c>
      <c r="C367" s="28">
        <f t="shared" si="21"/>
        <v>2</v>
      </c>
      <c r="H367" s="31">
        <f t="shared" si="19"/>
        <v>48611</v>
      </c>
      <c r="I367" s="33" t="str">
        <f>IF(ISERROR(VLOOKUP($H367,'1a_CarteraVigente'!$A$19:$B$5000,I$3,0))=TRUE,"",VLOOKUP($H367,'1a_CarteraVigente'!$A$19:$B$5000,I$3,0))</f>
        <v/>
      </c>
    </row>
    <row r="368" spans="2:9" x14ac:dyDescent="0.45">
      <c r="B368" s="28">
        <f t="shared" si="20"/>
        <v>2033</v>
      </c>
      <c r="C368" s="28">
        <f t="shared" si="21"/>
        <v>3</v>
      </c>
      <c r="H368" s="31">
        <f t="shared" si="19"/>
        <v>48639</v>
      </c>
      <c r="I368" s="33" t="str">
        <f>IF(ISERROR(VLOOKUP($H368,'1a_CarteraVigente'!$A$19:$B$5000,I$3,0))=TRUE,"",VLOOKUP($H368,'1a_CarteraVigente'!$A$19:$B$5000,I$3,0))</f>
        <v/>
      </c>
    </row>
    <row r="369" spans="2:9" x14ac:dyDescent="0.45">
      <c r="B369" s="28">
        <f t="shared" si="20"/>
        <v>2033</v>
      </c>
      <c r="C369" s="28">
        <f t="shared" si="21"/>
        <v>4</v>
      </c>
      <c r="H369" s="31">
        <f t="shared" si="19"/>
        <v>48670</v>
      </c>
      <c r="I369" s="33" t="str">
        <f>IF(ISERROR(VLOOKUP($H369,'1a_CarteraVigente'!$A$19:$B$5000,I$3,0))=TRUE,"",VLOOKUP($H369,'1a_CarteraVigente'!$A$19:$B$5000,I$3,0))</f>
        <v/>
      </c>
    </row>
    <row r="370" spans="2:9" x14ac:dyDescent="0.45">
      <c r="B370" s="28">
        <f t="shared" si="20"/>
        <v>2033</v>
      </c>
      <c r="C370" s="28">
        <f t="shared" si="21"/>
        <v>5</v>
      </c>
      <c r="H370" s="31">
        <f t="shared" si="19"/>
        <v>48700</v>
      </c>
      <c r="I370" s="33" t="str">
        <f>IF(ISERROR(VLOOKUP($H370,'1a_CarteraVigente'!$A$19:$B$5000,I$3,0))=TRUE,"",VLOOKUP($H370,'1a_CarteraVigente'!$A$19:$B$5000,I$3,0))</f>
        <v/>
      </c>
    </row>
    <row r="371" spans="2:9" x14ac:dyDescent="0.45">
      <c r="B371" s="28">
        <f t="shared" si="20"/>
        <v>2033</v>
      </c>
      <c r="C371" s="28">
        <f t="shared" si="21"/>
        <v>6</v>
      </c>
      <c r="H371" s="31">
        <f t="shared" si="19"/>
        <v>48731</v>
      </c>
      <c r="I371" s="33" t="str">
        <f>IF(ISERROR(VLOOKUP($H371,'1a_CarteraVigente'!$A$19:$B$5000,I$3,0))=TRUE,"",VLOOKUP($H371,'1a_CarteraVigente'!$A$19:$B$5000,I$3,0))</f>
        <v/>
      </c>
    </row>
    <row r="372" spans="2:9" x14ac:dyDescent="0.45">
      <c r="B372" s="28">
        <f t="shared" si="20"/>
        <v>2033</v>
      </c>
      <c r="C372" s="28">
        <f t="shared" si="21"/>
        <v>7</v>
      </c>
      <c r="H372" s="31">
        <f t="shared" si="19"/>
        <v>48761</v>
      </c>
      <c r="I372" s="33" t="str">
        <f>IF(ISERROR(VLOOKUP($H372,'1a_CarteraVigente'!$A$19:$B$5000,I$3,0))=TRUE,"",VLOOKUP($H372,'1a_CarteraVigente'!$A$19:$B$5000,I$3,0))</f>
        <v/>
      </c>
    </row>
    <row r="373" spans="2:9" x14ac:dyDescent="0.45">
      <c r="B373" s="28">
        <f t="shared" si="20"/>
        <v>2033</v>
      </c>
      <c r="C373" s="28">
        <f t="shared" si="21"/>
        <v>8</v>
      </c>
      <c r="H373" s="31">
        <f t="shared" si="19"/>
        <v>48792</v>
      </c>
      <c r="I373" s="33" t="str">
        <f>IF(ISERROR(VLOOKUP($H373,'1a_CarteraVigente'!$A$19:$B$5000,I$3,0))=TRUE,"",VLOOKUP($H373,'1a_CarteraVigente'!$A$19:$B$5000,I$3,0))</f>
        <v/>
      </c>
    </row>
    <row r="374" spans="2:9" x14ac:dyDescent="0.45">
      <c r="B374" s="28">
        <f t="shared" si="20"/>
        <v>2033</v>
      </c>
      <c r="C374" s="28">
        <f t="shared" si="21"/>
        <v>9</v>
      </c>
      <c r="H374" s="31">
        <f t="shared" si="19"/>
        <v>48823</v>
      </c>
      <c r="I374" s="33" t="str">
        <f>IF(ISERROR(VLOOKUP($H374,'1a_CarteraVigente'!$A$19:$B$5000,I$3,0))=TRUE,"",VLOOKUP($H374,'1a_CarteraVigente'!$A$19:$B$5000,I$3,0))</f>
        <v/>
      </c>
    </row>
    <row r="375" spans="2:9" x14ac:dyDescent="0.45">
      <c r="B375" s="28">
        <f t="shared" si="20"/>
        <v>2033</v>
      </c>
      <c r="C375" s="28">
        <f t="shared" si="21"/>
        <v>10</v>
      </c>
      <c r="H375" s="31">
        <f t="shared" si="19"/>
        <v>48853</v>
      </c>
      <c r="I375" s="33" t="str">
        <f>IF(ISERROR(VLOOKUP($H375,'1a_CarteraVigente'!$A$19:$B$5000,I$3,0))=TRUE,"",VLOOKUP($H375,'1a_CarteraVigente'!$A$19:$B$5000,I$3,0))</f>
        <v/>
      </c>
    </row>
    <row r="376" spans="2:9" x14ac:dyDescent="0.45">
      <c r="B376" s="28">
        <f t="shared" si="20"/>
        <v>2033</v>
      </c>
      <c r="C376" s="28">
        <f t="shared" si="21"/>
        <v>11</v>
      </c>
      <c r="H376" s="31">
        <f t="shared" si="19"/>
        <v>48884</v>
      </c>
      <c r="I376" s="33" t="str">
        <f>IF(ISERROR(VLOOKUP($H376,'1a_CarteraVigente'!$A$19:$B$5000,I$3,0))=TRUE,"",VLOOKUP($H376,'1a_CarteraVigente'!$A$19:$B$5000,I$3,0))</f>
        <v/>
      </c>
    </row>
    <row r="377" spans="2:9" x14ac:dyDescent="0.45">
      <c r="B377" s="28">
        <f t="shared" si="20"/>
        <v>2033</v>
      </c>
      <c r="C377" s="28">
        <f t="shared" si="21"/>
        <v>12</v>
      </c>
      <c r="H377" s="31">
        <f t="shared" si="19"/>
        <v>48914</v>
      </c>
      <c r="I377" s="33" t="str">
        <f>IF(ISERROR(VLOOKUP($H377,'1a_CarteraVigente'!$A$19:$B$5000,I$3,0))=TRUE,"",VLOOKUP($H377,'1a_CarteraVigente'!$A$19:$B$5000,I$3,0))</f>
        <v/>
      </c>
    </row>
    <row r="378" spans="2:9" x14ac:dyDescent="0.45">
      <c r="B378" s="28">
        <f t="shared" si="20"/>
        <v>2034</v>
      </c>
      <c r="C378" s="28">
        <f t="shared" si="21"/>
        <v>1</v>
      </c>
      <c r="H378" s="31">
        <f t="shared" si="19"/>
        <v>48945</v>
      </c>
      <c r="I378" s="33" t="str">
        <f>IF(ISERROR(VLOOKUP($H378,'1a_CarteraVigente'!$A$19:$B$5000,I$3,0))=TRUE,"",VLOOKUP($H378,'1a_CarteraVigente'!$A$19:$B$5000,I$3,0))</f>
        <v/>
      </c>
    </row>
    <row r="379" spans="2:9" x14ac:dyDescent="0.45">
      <c r="B379" s="28">
        <f t="shared" si="20"/>
        <v>2034</v>
      </c>
      <c r="C379" s="28">
        <f t="shared" si="21"/>
        <v>2</v>
      </c>
      <c r="H379" s="31">
        <f t="shared" si="19"/>
        <v>48976</v>
      </c>
      <c r="I379" s="33" t="str">
        <f>IF(ISERROR(VLOOKUP($H379,'1a_CarteraVigente'!$A$19:$B$5000,I$3,0))=TRUE,"",VLOOKUP($H379,'1a_CarteraVigente'!$A$19:$B$5000,I$3,0))</f>
        <v/>
      </c>
    </row>
    <row r="380" spans="2:9" x14ac:dyDescent="0.45">
      <c r="B380" s="28">
        <f t="shared" si="20"/>
        <v>2034</v>
      </c>
      <c r="C380" s="28">
        <f t="shared" si="21"/>
        <v>3</v>
      </c>
      <c r="H380" s="31">
        <f t="shared" si="19"/>
        <v>49004</v>
      </c>
      <c r="I380" s="33" t="str">
        <f>IF(ISERROR(VLOOKUP($H380,'1a_CarteraVigente'!$A$19:$B$5000,I$3,0))=TRUE,"",VLOOKUP($H380,'1a_CarteraVigente'!$A$19:$B$5000,I$3,0))</f>
        <v/>
      </c>
    </row>
    <row r="381" spans="2:9" x14ac:dyDescent="0.45">
      <c r="B381" s="28">
        <f t="shared" si="20"/>
        <v>2034</v>
      </c>
      <c r="C381" s="28">
        <f t="shared" si="21"/>
        <v>4</v>
      </c>
      <c r="H381" s="31">
        <f t="shared" si="19"/>
        <v>49035</v>
      </c>
      <c r="I381" s="33" t="str">
        <f>IF(ISERROR(VLOOKUP($H381,'1a_CarteraVigente'!$A$19:$B$5000,I$3,0))=TRUE,"",VLOOKUP($H381,'1a_CarteraVigente'!$A$19:$B$5000,I$3,0))</f>
        <v/>
      </c>
    </row>
    <row r="382" spans="2:9" x14ac:dyDescent="0.45">
      <c r="B382" s="28">
        <f t="shared" si="20"/>
        <v>2034</v>
      </c>
      <c r="C382" s="28">
        <f t="shared" si="21"/>
        <v>5</v>
      </c>
      <c r="H382" s="31">
        <f t="shared" si="19"/>
        <v>49065</v>
      </c>
      <c r="I382" s="33" t="str">
        <f>IF(ISERROR(VLOOKUP($H382,'1a_CarteraVigente'!$A$19:$B$5000,I$3,0))=TRUE,"",VLOOKUP($H382,'1a_CarteraVigente'!$A$19:$B$5000,I$3,0))</f>
        <v/>
      </c>
    </row>
    <row r="383" spans="2:9" x14ac:dyDescent="0.45">
      <c r="B383" s="28">
        <f t="shared" si="20"/>
        <v>2034</v>
      </c>
      <c r="C383" s="28">
        <f t="shared" si="21"/>
        <v>6</v>
      </c>
      <c r="H383" s="31">
        <f t="shared" si="19"/>
        <v>49096</v>
      </c>
      <c r="I383" s="33" t="str">
        <f>IF(ISERROR(VLOOKUP($H383,'1a_CarteraVigente'!$A$19:$B$5000,I$3,0))=TRUE,"",VLOOKUP($H383,'1a_CarteraVigente'!$A$19:$B$5000,I$3,0))</f>
        <v/>
      </c>
    </row>
    <row r="384" spans="2:9" x14ac:dyDescent="0.45">
      <c r="B384" s="28">
        <f t="shared" si="20"/>
        <v>2034</v>
      </c>
      <c r="C384" s="28">
        <f t="shared" si="21"/>
        <v>7</v>
      </c>
      <c r="H384" s="31">
        <f t="shared" si="19"/>
        <v>49126</v>
      </c>
      <c r="I384" s="33" t="str">
        <f>IF(ISERROR(VLOOKUP($H384,'1a_CarteraVigente'!$A$19:$B$5000,I$3,0))=TRUE,"",VLOOKUP($H384,'1a_CarteraVigente'!$A$19:$B$5000,I$3,0))</f>
        <v/>
      </c>
    </row>
    <row r="385" spans="2:9" x14ac:dyDescent="0.45">
      <c r="B385" s="28">
        <f t="shared" si="20"/>
        <v>2034</v>
      </c>
      <c r="C385" s="28">
        <f t="shared" si="21"/>
        <v>8</v>
      </c>
      <c r="H385" s="31">
        <f t="shared" si="19"/>
        <v>49157</v>
      </c>
      <c r="I385" s="33" t="str">
        <f>IF(ISERROR(VLOOKUP($H385,'1a_CarteraVigente'!$A$19:$B$5000,I$3,0))=TRUE,"",VLOOKUP($H385,'1a_CarteraVigente'!$A$19:$B$5000,I$3,0))</f>
        <v/>
      </c>
    </row>
    <row r="386" spans="2:9" x14ac:dyDescent="0.45">
      <c r="B386" s="28">
        <f t="shared" si="20"/>
        <v>2034</v>
      </c>
      <c r="C386" s="28">
        <f t="shared" si="21"/>
        <v>9</v>
      </c>
      <c r="H386" s="31">
        <f t="shared" si="19"/>
        <v>49188</v>
      </c>
      <c r="I386" s="33" t="str">
        <f>IF(ISERROR(VLOOKUP($H386,'1a_CarteraVigente'!$A$19:$B$5000,I$3,0))=TRUE,"",VLOOKUP($H386,'1a_CarteraVigente'!$A$19:$B$5000,I$3,0))</f>
        <v/>
      </c>
    </row>
    <row r="387" spans="2:9" x14ac:dyDescent="0.45">
      <c r="B387" s="28">
        <f t="shared" si="20"/>
        <v>2034</v>
      </c>
      <c r="C387" s="28">
        <f t="shared" si="21"/>
        <v>10</v>
      </c>
      <c r="H387" s="31">
        <f t="shared" si="19"/>
        <v>49218</v>
      </c>
      <c r="I387" s="33" t="str">
        <f>IF(ISERROR(VLOOKUP($H387,'1a_CarteraVigente'!$A$19:$B$5000,I$3,0))=TRUE,"",VLOOKUP($H387,'1a_CarteraVigente'!$A$19:$B$5000,I$3,0))</f>
        <v/>
      </c>
    </row>
    <row r="388" spans="2:9" x14ac:dyDescent="0.45">
      <c r="B388" s="28">
        <f t="shared" si="20"/>
        <v>2034</v>
      </c>
      <c r="C388" s="28">
        <f t="shared" si="21"/>
        <v>11</v>
      </c>
      <c r="H388" s="31">
        <f t="shared" si="19"/>
        <v>49249</v>
      </c>
      <c r="I388" s="33" t="str">
        <f>IF(ISERROR(VLOOKUP($H388,'1a_CarteraVigente'!$A$19:$B$5000,I$3,0))=TRUE,"",VLOOKUP($H388,'1a_CarteraVigente'!$A$19:$B$5000,I$3,0))</f>
        <v/>
      </c>
    </row>
    <row r="389" spans="2:9" x14ac:dyDescent="0.45">
      <c r="B389" s="28">
        <f t="shared" si="20"/>
        <v>2034</v>
      </c>
      <c r="C389" s="28">
        <f t="shared" si="21"/>
        <v>12</v>
      </c>
      <c r="H389" s="31">
        <f t="shared" si="19"/>
        <v>49279</v>
      </c>
      <c r="I389" s="33" t="str">
        <f>IF(ISERROR(VLOOKUP($H389,'1a_CarteraVigente'!$A$19:$B$5000,I$3,0))=TRUE,"",VLOOKUP($H389,'1a_CarteraVigente'!$A$19:$B$5000,I$3,0))</f>
        <v/>
      </c>
    </row>
    <row r="390" spans="2:9" x14ac:dyDescent="0.45">
      <c r="B390" s="28">
        <f t="shared" si="20"/>
        <v>2035</v>
      </c>
      <c r="C390" s="28">
        <f t="shared" si="21"/>
        <v>1</v>
      </c>
      <c r="H390" s="31">
        <f t="shared" si="19"/>
        <v>49310</v>
      </c>
      <c r="I390" s="33" t="str">
        <f>IF(ISERROR(VLOOKUP($H390,'1a_CarteraVigente'!$A$19:$B$5000,I$3,0))=TRUE,"",VLOOKUP($H390,'1a_CarteraVigente'!$A$19:$B$5000,I$3,0))</f>
        <v/>
      </c>
    </row>
    <row r="391" spans="2:9" x14ac:dyDescent="0.45">
      <c r="B391" s="28">
        <f t="shared" si="20"/>
        <v>2035</v>
      </c>
      <c r="C391" s="28">
        <f t="shared" si="21"/>
        <v>2</v>
      </c>
      <c r="H391" s="31">
        <f t="shared" ref="H391:H454" si="22">VALUE(CONCATENATE(C391,"/1/",B391))</f>
        <v>49341</v>
      </c>
      <c r="I391" s="33" t="str">
        <f>IF(ISERROR(VLOOKUP($H391,'1a_CarteraVigente'!$A$19:$B$5000,I$3,0))=TRUE,"",VLOOKUP($H391,'1a_CarteraVigente'!$A$19:$B$5000,I$3,0))</f>
        <v/>
      </c>
    </row>
    <row r="392" spans="2:9" x14ac:dyDescent="0.45">
      <c r="B392" s="28">
        <f t="shared" si="20"/>
        <v>2035</v>
      </c>
      <c r="C392" s="28">
        <f t="shared" si="21"/>
        <v>3</v>
      </c>
      <c r="H392" s="31">
        <f t="shared" si="22"/>
        <v>49369</v>
      </c>
      <c r="I392" s="33" t="str">
        <f>IF(ISERROR(VLOOKUP($H392,'1a_CarteraVigente'!$A$19:$B$5000,I$3,0))=TRUE,"",VLOOKUP($H392,'1a_CarteraVigente'!$A$19:$B$5000,I$3,0))</f>
        <v/>
      </c>
    </row>
    <row r="393" spans="2:9" x14ac:dyDescent="0.45">
      <c r="B393" s="28">
        <f t="shared" si="20"/>
        <v>2035</v>
      </c>
      <c r="C393" s="28">
        <f t="shared" si="21"/>
        <v>4</v>
      </c>
      <c r="H393" s="31">
        <f t="shared" si="22"/>
        <v>49400</v>
      </c>
      <c r="I393" s="33" t="str">
        <f>IF(ISERROR(VLOOKUP($H393,'1a_CarteraVigente'!$A$19:$B$5000,I$3,0))=TRUE,"",VLOOKUP($H393,'1a_CarteraVigente'!$A$19:$B$5000,I$3,0))</f>
        <v/>
      </c>
    </row>
    <row r="394" spans="2:9" x14ac:dyDescent="0.45">
      <c r="B394" s="28">
        <f t="shared" si="20"/>
        <v>2035</v>
      </c>
      <c r="C394" s="28">
        <f t="shared" si="21"/>
        <v>5</v>
      </c>
      <c r="H394" s="31">
        <f t="shared" si="22"/>
        <v>49430</v>
      </c>
      <c r="I394" s="33" t="str">
        <f>IF(ISERROR(VLOOKUP($H394,'1a_CarteraVigente'!$A$19:$B$5000,I$3,0))=TRUE,"",VLOOKUP($H394,'1a_CarteraVigente'!$A$19:$B$5000,I$3,0))</f>
        <v/>
      </c>
    </row>
    <row r="395" spans="2:9" x14ac:dyDescent="0.45">
      <c r="B395" s="28">
        <f t="shared" si="20"/>
        <v>2035</v>
      </c>
      <c r="C395" s="28">
        <f t="shared" si="21"/>
        <v>6</v>
      </c>
      <c r="H395" s="31">
        <f t="shared" si="22"/>
        <v>49461</v>
      </c>
      <c r="I395" s="33" t="str">
        <f>IF(ISERROR(VLOOKUP($H395,'1a_CarteraVigente'!$A$19:$B$5000,I$3,0))=TRUE,"",VLOOKUP($H395,'1a_CarteraVigente'!$A$19:$B$5000,I$3,0))</f>
        <v/>
      </c>
    </row>
    <row r="396" spans="2:9" x14ac:dyDescent="0.45">
      <c r="B396" s="28">
        <f t="shared" si="20"/>
        <v>2035</v>
      </c>
      <c r="C396" s="28">
        <f t="shared" si="21"/>
        <v>7</v>
      </c>
      <c r="H396" s="31">
        <f t="shared" si="22"/>
        <v>49491</v>
      </c>
      <c r="I396" s="33" t="str">
        <f>IF(ISERROR(VLOOKUP($H396,'1a_CarteraVigente'!$A$19:$B$5000,I$3,0))=TRUE,"",VLOOKUP($H396,'1a_CarteraVigente'!$A$19:$B$5000,I$3,0))</f>
        <v/>
      </c>
    </row>
    <row r="397" spans="2:9" x14ac:dyDescent="0.45">
      <c r="B397" s="28">
        <f t="shared" si="20"/>
        <v>2035</v>
      </c>
      <c r="C397" s="28">
        <f t="shared" si="21"/>
        <v>8</v>
      </c>
      <c r="H397" s="31">
        <f t="shared" si="22"/>
        <v>49522</v>
      </c>
      <c r="I397" s="33" t="str">
        <f>IF(ISERROR(VLOOKUP($H397,'1a_CarteraVigente'!$A$19:$B$5000,I$3,0))=TRUE,"",VLOOKUP($H397,'1a_CarteraVigente'!$A$19:$B$5000,I$3,0))</f>
        <v/>
      </c>
    </row>
    <row r="398" spans="2:9" x14ac:dyDescent="0.45">
      <c r="B398" s="28">
        <f t="shared" si="20"/>
        <v>2035</v>
      </c>
      <c r="C398" s="28">
        <f t="shared" si="21"/>
        <v>9</v>
      </c>
      <c r="H398" s="31">
        <f t="shared" si="22"/>
        <v>49553</v>
      </c>
      <c r="I398" s="33" t="str">
        <f>IF(ISERROR(VLOOKUP($H398,'1a_CarteraVigente'!$A$19:$B$5000,I$3,0))=TRUE,"",VLOOKUP($H398,'1a_CarteraVigente'!$A$19:$B$5000,I$3,0))</f>
        <v/>
      </c>
    </row>
    <row r="399" spans="2:9" x14ac:dyDescent="0.45">
      <c r="B399" s="28">
        <f t="shared" si="20"/>
        <v>2035</v>
      </c>
      <c r="C399" s="28">
        <f t="shared" si="21"/>
        <v>10</v>
      </c>
      <c r="H399" s="31">
        <f t="shared" si="22"/>
        <v>49583</v>
      </c>
      <c r="I399" s="33" t="str">
        <f>IF(ISERROR(VLOOKUP($H399,'1a_CarteraVigente'!$A$19:$B$5000,I$3,0))=TRUE,"",VLOOKUP($H399,'1a_CarteraVigente'!$A$19:$B$5000,I$3,0))</f>
        <v/>
      </c>
    </row>
    <row r="400" spans="2:9" x14ac:dyDescent="0.45">
      <c r="B400" s="28">
        <f t="shared" si="20"/>
        <v>2035</v>
      </c>
      <c r="C400" s="28">
        <f t="shared" si="21"/>
        <v>11</v>
      </c>
      <c r="H400" s="31">
        <f t="shared" si="22"/>
        <v>49614</v>
      </c>
      <c r="I400" s="33" t="str">
        <f>IF(ISERROR(VLOOKUP($H400,'1a_CarteraVigente'!$A$19:$B$5000,I$3,0))=TRUE,"",VLOOKUP($H400,'1a_CarteraVigente'!$A$19:$B$5000,I$3,0))</f>
        <v/>
      </c>
    </row>
    <row r="401" spans="2:9" x14ac:dyDescent="0.45">
      <c r="B401" s="28">
        <f t="shared" si="20"/>
        <v>2035</v>
      </c>
      <c r="C401" s="28">
        <f t="shared" si="21"/>
        <v>12</v>
      </c>
      <c r="H401" s="31">
        <f t="shared" si="22"/>
        <v>49644</v>
      </c>
      <c r="I401" s="33" t="str">
        <f>IF(ISERROR(VLOOKUP($H401,'1a_CarteraVigente'!$A$19:$B$5000,I$3,0))=TRUE,"",VLOOKUP($H401,'1a_CarteraVigente'!$A$19:$B$5000,I$3,0))</f>
        <v/>
      </c>
    </row>
    <row r="402" spans="2:9" x14ac:dyDescent="0.45">
      <c r="B402" s="28">
        <f t="shared" si="20"/>
        <v>2036</v>
      </c>
      <c r="C402" s="28">
        <f t="shared" si="21"/>
        <v>1</v>
      </c>
      <c r="H402" s="31">
        <f t="shared" si="22"/>
        <v>49675</v>
      </c>
      <c r="I402" s="33" t="str">
        <f>IF(ISERROR(VLOOKUP($H402,'1a_CarteraVigente'!$A$19:$B$5000,I$3,0))=TRUE,"",VLOOKUP($H402,'1a_CarteraVigente'!$A$19:$B$5000,I$3,0))</f>
        <v/>
      </c>
    </row>
    <row r="403" spans="2:9" x14ac:dyDescent="0.45">
      <c r="B403" s="28">
        <f t="shared" si="20"/>
        <v>2036</v>
      </c>
      <c r="C403" s="28">
        <f t="shared" si="21"/>
        <v>2</v>
      </c>
      <c r="H403" s="31">
        <f t="shared" si="22"/>
        <v>49706</v>
      </c>
      <c r="I403" s="33" t="str">
        <f>IF(ISERROR(VLOOKUP($H403,'1a_CarteraVigente'!$A$19:$B$5000,I$3,0))=TRUE,"",VLOOKUP($H403,'1a_CarteraVigente'!$A$19:$B$5000,I$3,0))</f>
        <v/>
      </c>
    </row>
    <row r="404" spans="2:9" x14ac:dyDescent="0.45">
      <c r="B404" s="28">
        <f t="shared" si="20"/>
        <v>2036</v>
      </c>
      <c r="C404" s="28">
        <f t="shared" si="21"/>
        <v>3</v>
      </c>
      <c r="H404" s="31">
        <f t="shared" si="22"/>
        <v>49735</v>
      </c>
      <c r="I404" s="33" t="str">
        <f>IF(ISERROR(VLOOKUP($H404,'1a_CarteraVigente'!$A$19:$B$5000,I$3,0))=TRUE,"",VLOOKUP($H404,'1a_CarteraVigente'!$A$19:$B$5000,I$3,0))</f>
        <v/>
      </c>
    </row>
    <row r="405" spans="2:9" x14ac:dyDescent="0.45">
      <c r="B405" s="28">
        <f t="shared" si="20"/>
        <v>2036</v>
      </c>
      <c r="C405" s="28">
        <f t="shared" si="21"/>
        <v>4</v>
      </c>
      <c r="H405" s="31">
        <f t="shared" si="22"/>
        <v>49766</v>
      </c>
      <c r="I405" s="33" t="str">
        <f>IF(ISERROR(VLOOKUP($H405,'1a_CarteraVigente'!$A$19:$B$5000,I$3,0))=TRUE,"",VLOOKUP($H405,'1a_CarteraVigente'!$A$19:$B$5000,I$3,0))</f>
        <v/>
      </c>
    </row>
    <row r="406" spans="2:9" x14ac:dyDescent="0.45">
      <c r="B406" s="28">
        <f t="shared" si="20"/>
        <v>2036</v>
      </c>
      <c r="C406" s="28">
        <f t="shared" si="21"/>
        <v>5</v>
      </c>
      <c r="H406" s="31">
        <f t="shared" si="22"/>
        <v>49796</v>
      </c>
      <c r="I406" s="33" t="str">
        <f>IF(ISERROR(VLOOKUP($H406,'1a_CarteraVigente'!$A$19:$B$5000,I$3,0))=TRUE,"",VLOOKUP($H406,'1a_CarteraVigente'!$A$19:$B$5000,I$3,0))</f>
        <v/>
      </c>
    </row>
    <row r="407" spans="2:9" x14ac:dyDescent="0.45">
      <c r="B407" s="28">
        <f t="shared" si="20"/>
        <v>2036</v>
      </c>
      <c r="C407" s="28">
        <f t="shared" si="21"/>
        <v>6</v>
      </c>
      <c r="H407" s="31">
        <f t="shared" si="22"/>
        <v>49827</v>
      </c>
      <c r="I407" s="33" t="str">
        <f>IF(ISERROR(VLOOKUP($H407,'1a_CarteraVigente'!$A$19:$B$5000,I$3,0))=TRUE,"",VLOOKUP($H407,'1a_CarteraVigente'!$A$19:$B$5000,I$3,0))</f>
        <v/>
      </c>
    </row>
    <row r="408" spans="2:9" x14ac:dyDescent="0.45">
      <c r="B408" s="28">
        <f t="shared" si="20"/>
        <v>2036</v>
      </c>
      <c r="C408" s="28">
        <f t="shared" si="21"/>
        <v>7</v>
      </c>
      <c r="H408" s="31">
        <f t="shared" si="22"/>
        <v>49857</v>
      </c>
      <c r="I408" s="33" t="str">
        <f>IF(ISERROR(VLOOKUP($H408,'1a_CarteraVigente'!$A$19:$B$5000,I$3,0))=TRUE,"",VLOOKUP($H408,'1a_CarteraVigente'!$A$19:$B$5000,I$3,0))</f>
        <v/>
      </c>
    </row>
    <row r="409" spans="2:9" x14ac:dyDescent="0.45">
      <c r="B409" s="28">
        <f t="shared" si="20"/>
        <v>2036</v>
      </c>
      <c r="C409" s="28">
        <f t="shared" si="21"/>
        <v>8</v>
      </c>
      <c r="H409" s="31">
        <f t="shared" si="22"/>
        <v>49888</v>
      </c>
      <c r="I409" s="33" t="str">
        <f>IF(ISERROR(VLOOKUP($H409,'1a_CarteraVigente'!$A$19:$B$5000,I$3,0))=TRUE,"",VLOOKUP($H409,'1a_CarteraVigente'!$A$19:$B$5000,I$3,0))</f>
        <v/>
      </c>
    </row>
    <row r="410" spans="2:9" x14ac:dyDescent="0.45">
      <c r="B410" s="28">
        <f t="shared" si="20"/>
        <v>2036</v>
      </c>
      <c r="C410" s="28">
        <f t="shared" si="21"/>
        <v>9</v>
      </c>
      <c r="H410" s="31">
        <f t="shared" si="22"/>
        <v>49919</v>
      </c>
      <c r="I410" s="33" t="str">
        <f>IF(ISERROR(VLOOKUP($H410,'1a_CarteraVigente'!$A$19:$B$5000,I$3,0))=TRUE,"",VLOOKUP($H410,'1a_CarteraVigente'!$A$19:$B$5000,I$3,0))</f>
        <v/>
      </c>
    </row>
    <row r="411" spans="2:9" x14ac:dyDescent="0.45">
      <c r="B411" s="28">
        <f t="shared" si="20"/>
        <v>2036</v>
      </c>
      <c r="C411" s="28">
        <f t="shared" si="21"/>
        <v>10</v>
      </c>
      <c r="H411" s="31">
        <f t="shared" si="22"/>
        <v>49949</v>
      </c>
      <c r="I411" s="33" t="str">
        <f>IF(ISERROR(VLOOKUP($H411,'1a_CarteraVigente'!$A$19:$B$5000,I$3,0))=TRUE,"",VLOOKUP($H411,'1a_CarteraVigente'!$A$19:$B$5000,I$3,0))</f>
        <v/>
      </c>
    </row>
    <row r="412" spans="2:9" x14ac:dyDescent="0.45">
      <c r="B412" s="28">
        <f t="shared" si="20"/>
        <v>2036</v>
      </c>
      <c r="C412" s="28">
        <f t="shared" si="21"/>
        <v>11</v>
      </c>
      <c r="H412" s="31">
        <f t="shared" si="22"/>
        <v>49980</v>
      </c>
      <c r="I412" s="33" t="str">
        <f>IF(ISERROR(VLOOKUP($H412,'1a_CarteraVigente'!$A$19:$B$5000,I$3,0))=TRUE,"",VLOOKUP($H412,'1a_CarteraVigente'!$A$19:$B$5000,I$3,0))</f>
        <v/>
      </c>
    </row>
    <row r="413" spans="2:9" x14ac:dyDescent="0.45">
      <c r="B413" s="28">
        <f t="shared" si="20"/>
        <v>2036</v>
      </c>
      <c r="C413" s="28">
        <f t="shared" si="21"/>
        <v>12</v>
      </c>
      <c r="H413" s="31">
        <f t="shared" si="22"/>
        <v>50010</v>
      </c>
      <c r="I413" s="33" t="str">
        <f>IF(ISERROR(VLOOKUP($H413,'1a_CarteraVigente'!$A$19:$B$5000,I$3,0))=TRUE,"",VLOOKUP($H413,'1a_CarteraVigente'!$A$19:$B$5000,I$3,0))</f>
        <v/>
      </c>
    </row>
    <row r="414" spans="2:9" x14ac:dyDescent="0.45">
      <c r="B414" s="28">
        <f t="shared" si="20"/>
        <v>2037</v>
      </c>
      <c r="C414" s="28">
        <f t="shared" si="21"/>
        <v>1</v>
      </c>
      <c r="H414" s="31">
        <f t="shared" si="22"/>
        <v>50041</v>
      </c>
      <c r="I414" s="33" t="str">
        <f>IF(ISERROR(VLOOKUP($H414,'1a_CarteraVigente'!$A$19:$B$5000,I$3,0))=TRUE,"",VLOOKUP($H414,'1a_CarteraVigente'!$A$19:$B$5000,I$3,0))</f>
        <v/>
      </c>
    </row>
    <row r="415" spans="2:9" x14ac:dyDescent="0.45">
      <c r="B415" s="28">
        <f t="shared" si="20"/>
        <v>2037</v>
      </c>
      <c r="C415" s="28">
        <f t="shared" si="21"/>
        <v>2</v>
      </c>
      <c r="H415" s="31">
        <f t="shared" si="22"/>
        <v>50072</v>
      </c>
      <c r="I415" s="33" t="str">
        <f>IF(ISERROR(VLOOKUP($H415,'1a_CarteraVigente'!$A$19:$B$5000,I$3,0))=TRUE,"",VLOOKUP($H415,'1a_CarteraVigente'!$A$19:$B$5000,I$3,0))</f>
        <v/>
      </c>
    </row>
    <row r="416" spans="2:9" x14ac:dyDescent="0.45">
      <c r="B416" s="28">
        <f t="shared" si="20"/>
        <v>2037</v>
      </c>
      <c r="C416" s="28">
        <f t="shared" si="21"/>
        <v>3</v>
      </c>
      <c r="H416" s="31">
        <f t="shared" si="22"/>
        <v>50100</v>
      </c>
      <c r="I416" s="33" t="str">
        <f>IF(ISERROR(VLOOKUP($H416,'1a_CarteraVigente'!$A$19:$B$5000,I$3,0))=TRUE,"",VLOOKUP($H416,'1a_CarteraVigente'!$A$19:$B$5000,I$3,0))</f>
        <v/>
      </c>
    </row>
    <row r="417" spans="2:9" x14ac:dyDescent="0.45">
      <c r="B417" s="28">
        <f t="shared" si="20"/>
        <v>2037</v>
      </c>
      <c r="C417" s="28">
        <f t="shared" si="21"/>
        <v>4</v>
      </c>
      <c r="H417" s="31">
        <f t="shared" si="22"/>
        <v>50131</v>
      </c>
      <c r="I417" s="33" t="str">
        <f>IF(ISERROR(VLOOKUP($H417,'1a_CarteraVigente'!$A$19:$B$5000,I$3,0))=TRUE,"",VLOOKUP($H417,'1a_CarteraVigente'!$A$19:$B$5000,I$3,0))</f>
        <v/>
      </c>
    </row>
    <row r="418" spans="2:9" x14ac:dyDescent="0.45">
      <c r="B418" s="28">
        <f t="shared" si="20"/>
        <v>2037</v>
      </c>
      <c r="C418" s="28">
        <f t="shared" si="21"/>
        <v>5</v>
      </c>
      <c r="H418" s="31">
        <f t="shared" si="22"/>
        <v>50161</v>
      </c>
      <c r="I418" s="33" t="str">
        <f>IF(ISERROR(VLOOKUP($H418,'1a_CarteraVigente'!$A$19:$B$5000,I$3,0))=TRUE,"",VLOOKUP($H418,'1a_CarteraVigente'!$A$19:$B$5000,I$3,0))</f>
        <v/>
      </c>
    </row>
    <row r="419" spans="2:9" x14ac:dyDescent="0.45">
      <c r="B419" s="28">
        <f t="shared" si="20"/>
        <v>2037</v>
      </c>
      <c r="C419" s="28">
        <f t="shared" si="21"/>
        <v>6</v>
      </c>
      <c r="H419" s="31">
        <f t="shared" si="22"/>
        <v>50192</v>
      </c>
      <c r="I419" s="33" t="str">
        <f>IF(ISERROR(VLOOKUP($H419,'1a_CarteraVigente'!$A$19:$B$5000,I$3,0))=TRUE,"",VLOOKUP($H419,'1a_CarteraVigente'!$A$19:$B$5000,I$3,0))</f>
        <v/>
      </c>
    </row>
    <row r="420" spans="2:9" x14ac:dyDescent="0.45">
      <c r="B420" s="28">
        <f t="shared" si="20"/>
        <v>2037</v>
      </c>
      <c r="C420" s="28">
        <f t="shared" si="21"/>
        <v>7</v>
      </c>
      <c r="H420" s="31">
        <f t="shared" si="22"/>
        <v>50222</v>
      </c>
      <c r="I420" s="33" t="str">
        <f>IF(ISERROR(VLOOKUP($H420,'1a_CarteraVigente'!$A$19:$B$5000,I$3,0))=TRUE,"",VLOOKUP($H420,'1a_CarteraVigente'!$A$19:$B$5000,I$3,0))</f>
        <v/>
      </c>
    </row>
    <row r="421" spans="2:9" x14ac:dyDescent="0.45">
      <c r="B421" s="28">
        <f t="shared" si="20"/>
        <v>2037</v>
      </c>
      <c r="C421" s="28">
        <f t="shared" si="21"/>
        <v>8</v>
      </c>
      <c r="H421" s="31">
        <f t="shared" si="22"/>
        <v>50253</v>
      </c>
      <c r="I421" s="33" t="str">
        <f>IF(ISERROR(VLOOKUP($H421,'1a_CarteraVigente'!$A$19:$B$5000,I$3,0))=TRUE,"",VLOOKUP($H421,'1a_CarteraVigente'!$A$19:$B$5000,I$3,0))</f>
        <v/>
      </c>
    </row>
    <row r="422" spans="2:9" x14ac:dyDescent="0.45">
      <c r="B422" s="28">
        <f t="shared" si="20"/>
        <v>2037</v>
      </c>
      <c r="C422" s="28">
        <f t="shared" si="21"/>
        <v>9</v>
      </c>
      <c r="H422" s="31">
        <f t="shared" si="22"/>
        <v>50284</v>
      </c>
      <c r="I422" s="33" t="str">
        <f>IF(ISERROR(VLOOKUP($H422,'1a_CarteraVigente'!$A$19:$B$5000,I$3,0))=TRUE,"",VLOOKUP($H422,'1a_CarteraVigente'!$A$19:$B$5000,I$3,0))</f>
        <v/>
      </c>
    </row>
    <row r="423" spans="2:9" x14ac:dyDescent="0.45">
      <c r="B423" s="28">
        <f t="shared" si="20"/>
        <v>2037</v>
      </c>
      <c r="C423" s="28">
        <f t="shared" si="21"/>
        <v>10</v>
      </c>
      <c r="H423" s="31">
        <f t="shared" si="22"/>
        <v>50314</v>
      </c>
      <c r="I423" s="33" t="str">
        <f>IF(ISERROR(VLOOKUP($H423,'1a_CarteraVigente'!$A$19:$B$5000,I$3,0))=TRUE,"",VLOOKUP($H423,'1a_CarteraVigente'!$A$19:$B$5000,I$3,0))</f>
        <v/>
      </c>
    </row>
    <row r="424" spans="2:9" x14ac:dyDescent="0.45">
      <c r="B424" s="28">
        <f t="shared" si="20"/>
        <v>2037</v>
      </c>
      <c r="C424" s="28">
        <f t="shared" si="21"/>
        <v>11</v>
      </c>
      <c r="H424" s="31">
        <f t="shared" si="22"/>
        <v>50345</v>
      </c>
      <c r="I424" s="33" t="str">
        <f>IF(ISERROR(VLOOKUP($H424,'1a_CarteraVigente'!$A$19:$B$5000,I$3,0))=TRUE,"",VLOOKUP($H424,'1a_CarteraVigente'!$A$19:$B$5000,I$3,0))</f>
        <v/>
      </c>
    </row>
    <row r="425" spans="2:9" x14ac:dyDescent="0.45">
      <c r="B425" s="28">
        <f t="shared" si="20"/>
        <v>2037</v>
      </c>
      <c r="C425" s="28">
        <f t="shared" si="21"/>
        <v>12</v>
      </c>
      <c r="H425" s="31">
        <f t="shared" si="22"/>
        <v>50375</v>
      </c>
      <c r="I425" s="33" t="str">
        <f>IF(ISERROR(VLOOKUP($H425,'1a_CarteraVigente'!$A$19:$B$5000,I$3,0))=TRUE,"",VLOOKUP($H425,'1a_CarteraVigente'!$A$19:$B$5000,I$3,0))</f>
        <v/>
      </c>
    </row>
    <row r="426" spans="2:9" x14ac:dyDescent="0.45">
      <c r="B426" s="28">
        <f t="shared" ref="B426:B454" si="23">IF(C425=12,B425+1,B425)</f>
        <v>2038</v>
      </c>
      <c r="C426" s="28">
        <f t="shared" ref="C426:C454" si="24">IF(C425=12,1,C425+1)</f>
        <v>1</v>
      </c>
      <c r="H426" s="31">
        <f t="shared" si="22"/>
        <v>50406</v>
      </c>
      <c r="I426" s="33" t="str">
        <f>IF(ISERROR(VLOOKUP($H426,'1a_CarteraVigente'!$A$19:$B$5000,I$3,0))=TRUE,"",VLOOKUP($H426,'1a_CarteraVigente'!$A$19:$B$5000,I$3,0))</f>
        <v/>
      </c>
    </row>
    <row r="427" spans="2:9" x14ac:dyDescent="0.45">
      <c r="B427" s="28">
        <f t="shared" si="23"/>
        <v>2038</v>
      </c>
      <c r="C427" s="28">
        <f t="shared" si="24"/>
        <v>2</v>
      </c>
      <c r="H427" s="31">
        <f t="shared" si="22"/>
        <v>50437</v>
      </c>
      <c r="I427" s="33" t="str">
        <f>IF(ISERROR(VLOOKUP($H427,'1a_CarteraVigente'!$A$19:$B$5000,I$3,0))=TRUE,"",VLOOKUP($H427,'1a_CarteraVigente'!$A$19:$B$5000,I$3,0))</f>
        <v/>
      </c>
    </row>
    <row r="428" spans="2:9" x14ac:dyDescent="0.45">
      <c r="B428" s="28">
        <f t="shared" si="23"/>
        <v>2038</v>
      </c>
      <c r="C428" s="28">
        <f t="shared" si="24"/>
        <v>3</v>
      </c>
      <c r="H428" s="31">
        <f t="shared" si="22"/>
        <v>50465</v>
      </c>
      <c r="I428" s="33" t="str">
        <f>IF(ISERROR(VLOOKUP($H428,'1a_CarteraVigente'!$A$19:$B$5000,I$3,0))=TRUE,"",VLOOKUP($H428,'1a_CarteraVigente'!$A$19:$B$5000,I$3,0))</f>
        <v/>
      </c>
    </row>
    <row r="429" spans="2:9" x14ac:dyDescent="0.45">
      <c r="B429" s="28">
        <f t="shared" si="23"/>
        <v>2038</v>
      </c>
      <c r="C429" s="28">
        <f t="shared" si="24"/>
        <v>4</v>
      </c>
      <c r="H429" s="31">
        <f t="shared" si="22"/>
        <v>50496</v>
      </c>
      <c r="I429" s="33" t="str">
        <f>IF(ISERROR(VLOOKUP($H429,'1a_CarteraVigente'!$A$19:$B$5000,I$3,0))=TRUE,"",VLOOKUP($H429,'1a_CarteraVigente'!$A$19:$B$5000,I$3,0))</f>
        <v/>
      </c>
    </row>
    <row r="430" spans="2:9" x14ac:dyDescent="0.45">
      <c r="B430" s="28">
        <f t="shared" si="23"/>
        <v>2038</v>
      </c>
      <c r="C430" s="28">
        <f t="shared" si="24"/>
        <v>5</v>
      </c>
      <c r="H430" s="31">
        <f t="shared" si="22"/>
        <v>50526</v>
      </c>
      <c r="I430" s="33" t="str">
        <f>IF(ISERROR(VLOOKUP($H430,'1a_CarteraVigente'!$A$19:$B$5000,I$3,0))=TRUE,"",VLOOKUP($H430,'1a_CarteraVigente'!$A$19:$B$5000,I$3,0))</f>
        <v/>
      </c>
    </row>
    <row r="431" spans="2:9" x14ac:dyDescent="0.45">
      <c r="B431" s="28">
        <f t="shared" si="23"/>
        <v>2038</v>
      </c>
      <c r="C431" s="28">
        <f t="shared" si="24"/>
        <v>6</v>
      </c>
      <c r="H431" s="31">
        <f t="shared" si="22"/>
        <v>50557</v>
      </c>
      <c r="I431" s="33" t="str">
        <f>IF(ISERROR(VLOOKUP($H431,'1a_CarteraVigente'!$A$19:$B$5000,I$3,0))=TRUE,"",VLOOKUP($H431,'1a_CarteraVigente'!$A$19:$B$5000,I$3,0))</f>
        <v/>
      </c>
    </row>
    <row r="432" spans="2:9" x14ac:dyDescent="0.45">
      <c r="B432" s="28">
        <f t="shared" si="23"/>
        <v>2038</v>
      </c>
      <c r="C432" s="28">
        <f t="shared" si="24"/>
        <v>7</v>
      </c>
      <c r="H432" s="31">
        <f t="shared" si="22"/>
        <v>50587</v>
      </c>
      <c r="I432" s="33" t="str">
        <f>IF(ISERROR(VLOOKUP($H432,'1a_CarteraVigente'!$A$19:$B$5000,I$3,0))=TRUE,"",VLOOKUP($H432,'1a_CarteraVigente'!$A$19:$B$5000,I$3,0))</f>
        <v/>
      </c>
    </row>
    <row r="433" spans="2:9" x14ac:dyDescent="0.45">
      <c r="B433" s="28">
        <f t="shared" si="23"/>
        <v>2038</v>
      </c>
      <c r="C433" s="28">
        <f t="shared" si="24"/>
        <v>8</v>
      </c>
      <c r="H433" s="31">
        <f t="shared" si="22"/>
        <v>50618</v>
      </c>
      <c r="I433" s="33" t="str">
        <f>IF(ISERROR(VLOOKUP($H433,'1a_CarteraVigente'!$A$19:$B$5000,I$3,0))=TRUE,"",VLOOKUP($H433,'1a_CarteraVigente'!$A$19:$B$5000,I$3,0))</f>
        <v/>
      </c>
    </row>
    <row r="434" spans="2:9" x14ac:dyDescent="0.45">
      <c r="B434" s="28">
        <f t="shared" si="23"/>
        <v>2038</v>
      </c>
      <c r="C434" s="28">
        <f t="shared" si="24"/>
        <v>9</v>
      </c>
      <c r="H434" s="31">
        <f t="shared" si="22"/>
        <v>50649</v>
      </c>
      <c r="I434" s="33" t="str">
        <f>IF(ISERROR(VLOOKUP($H434,'1a_CarteraVigente'!$A$19:$B$5000,I$3,0))=TRUE,"",VLOOKUP($H434,'1a_CarteraVigente'!$A$19:$B$5000,I$3,0))</f>
        <v/>
      </c>
    </row>
    <row r="435" spans="2:9" x14ac:dyDescent="0.45">
      <c r="B435" s="28">
        <f t="shared" si="23"/>
        <v>2038</v>
      </c>
      <c r="C435" s="28">
        <f t="shared" si="24"/>
        <v>10</v>
      </c>
      <c r="H435" s="31">
        <f t="shared" si="22"/>
        <v>50679</v>
      </c>
      <c r="I435" s="33" t="str">
        <f>IF(ISERROR(VLOOKUP($H435,'1a_CarteraVigente'!$A$19:$B$5000,I$3,0))=TRUE,"",VLOOKUP($H435,'1a_CarteraVigente'!$A$19:$B$5000,I$3,0))</f>
        <v/>
      </c>
    </row>
    <row r="436" spans="2:9" x14ac:dyDescent="0.45">
      <c r="B436" s="28">
        <f t="shared" si="23"/>
        <v>2038</v>
      </c>
      <c r="C436" s="28">
        <f t="shared" si="24"/>
        <v>11</v>
      </c>
      <c r="H436" s="31">
        <f t="shared" si="22"/>
        <v>50710</v>
      </c>
      <c r="I436" s="33" t="str">
        <f>IF(ISERROR(VLOOKUP($H436,'1a_CarteraVigente'!$A$19:$B$5000,I$3,0))=TRUE,"",VLOOKUP($H436,'1a_CarteraVigente'!$A$19:$B$5000,I$3,0))</f>
        <v/>
      </c>
    </row>
    <row r="437" spans="2:9" x14ac:dyDescent="0.45">
      <c r="B437" s="28">
        <f t="shared" si="23"/>
        <v>2038</v>
      </c>
      <c r="C437" s="28">
        <f t="shared" si="24"/>
        <v>12</v>
      </c>
      <c r="H437" s="31">
        <f t="shared" si="22"/>
        <v>50740</v>
      </c>
      <c r="I437" s="33" t="str">
        <f>IF(ISERROR(VLOOKUP($H437,'1a_CarteraVigente'!$A$19:$B$5000,I$3,0))=TRUE,"",VLOOKUP($H437,'1a_CarteraVigente'!$A$19:$B$5000,I$3,0))</f>
        <v/>
      </c>
    </row>
    <row r="438" spans="2:9" x14ac:dyDescent="0.45">
      <c r="B438" s="28">
        <f t="shared" si="23"/>
        <v>2039</v>
      </c>
      <c r="C438" s="28">
        <f t="shared" si="24"/>
        <v>1</v>
      </c>
      <c r="H438" s="31">
        <f t="shared" si="22"/>
        <v>50771</v>
      </c>
      <c r="I438" s="33" t="str">
        <f>IF(ISERROR(VLOOKUP($H438,'1a_CarteraVigente'!$A$19:$B$5000,I$3,0))=TRUE,"",VLOOKUP($H438,'1a_CarteraVigente'!$A$19:$B$5000,I$3,0))</f>
        <v/>
      </c>
    </row>
    <row r="439" spans="2:9" x14ac:dyDescent="0.45">
      <c r="B439" s="28">
        <f t="shared" si="23"/>
        <v>2039</v>
      </c>
      <c r="C439" s="28">
        <f t="shared" si="24"/>
        <v>2</v>
      </c>
      <c r="H439" s="31">
        <f t="shared" si="22"/>
        <v>50802</v>
      </c>
      <c r="I439" s="33" t="str">
        <f>IF(ISERROR(VLOOKUP($H439,'1a_CarteraVigente'!$A$19:$B$5000,I$3,0))=TRUE,"",VLOOKUP($H439,'1a_CarteraVigente'!$A$19:$B$5000,I$3,0))</f>
        <v/>
      </c>
    </row>
    <row r="440" spans="2:9" x14ac:dyDescent="0.45">
      <c r="B440" s="28">
        <f t="shared" si="23"/>
        <v>2039</v>
      </c>
      <c r="C440" s="28">
        <f t="shared" si="24"/>
        <v>3</v>
      </c>
      <c r="H440" s="31">
        <f t="shared" si="22"/>
        <v>50830</v>
      </c>
      <c r="I440" s="33" t="str">
        <f>IF(ISERROR(VLOOKUP($H440,'1a_CarteraVigente'!$A$19:$B$5000,I$3,0))=TRUE,"",VLOOKUP($H440,'1a_CarteraVigente'!$A$19:$B$5000,I$3,0))</f>
        <v/>
      </c>
    </row>
    <row r="441" spans="2:9" x14ac:dyDescent="0.45">
      <c r="B441" s="28">
        <f t="shared" si="23"/>
        <v>2039</v>
      </c>
      <c r="C441" s="28">
        <f t="shared" si="24"/>
        <v>4</v>
      </c>
      <c r="H441" s="31">
        <f t="shared" si="22"/>
        <v>50861</v>
      </c>
      <c r="I441" s="33" t="str">
        <f>IF(ISERROR(VLOOKUP($H441,'1a_CarteraVigente'!$A$19:$B$5000,I$3,0))=TRUE,"",VLOOKUP($H441,'1a_CarteraVigente'!$A$19:$B$5000,I$3,0))</f>
        <v/>
      </c>
    </row>
    <row r="442" spans="2:9" x14ac:dyDescent="0.45">
      <c r="B442" s="28">
        <f t="shared" si="23"/>
        <v>2039</v>
      </c>
      <c r="C442" s="28">
        <f t="shared" si="24"/>
        <v>5</v>
      </c>
      <c r="H442" s="31">
        <f t="shared" si="22"/>
        <v>50891</v>
      </c>
      <c r="I442" s="33" t="str">
        <f>IF(ISERROR(VLOOKUP($H442,'1a_CarteraVigente'!$A$19:$B$5000,I$3,0))=TRUE,"",VLOOKUP($H442,'1a_CarteraVigente'!$A$19:$B$5000,I$3,0))</f>
        <v/>
      </c>
    </row>
    <row r="443" spans="2:9" x14ac:dyDescent="0.45">
      <c r="B443" s="28">
        <f t="shared" si="23"/>
        <v>2039</v>
      </c>
      <c r="C443" s="28">
        <f t="shared" si="24"/>
        <v>6</v>
      </c>
      <c r="H443" s="31">
        <f t="shared" si="22"/>
        <v>50922</v>
      </c>
      <c r="I443" s="33" t="str">
        <f>IF(ISERROR(VLOOKUP($H443,'1a_CarteraVigente'!$A$19:$B$5000,I$3,0))=TRUE,"",VLOOKUP($H443,'1a_CarteraVigente'!$A$19:$B$5000,I$3,0))</f>
        <v/>
      </c>
    </row>
    <row r="444" spans="2:9" x14ac:dyDescent="0.45">
      <c r="B444" s="28">
        <f t="shared" si="23"/>
        <v>2039</v>
      </c>
      <c r="C444" s="28">
        <f t="shared" si="24"/>
        <v>7</v>
      </c>
      <c r="H444" s="31">
        <f t="shared" si="22"/>
        <v>50952</v>
      </c>
      <c r="I444" s="33" t="str">
        <f>IF(ISERROR(VLOOKUP($H444,'1a_CarteraVigente'!$A$19:$B$5000,I$3,0))=TRUE,"",VLOOKUP($H444,'1a_CarteraVigente'!$A$19:$B$5000,I$3,0))</f>
        <v/>
      </c>
    </row>
    <row r="445" spans="2:9" x14ac:dyDescent="0.45">
      <c r="B445" s="28">
        <f t="shared" si="23"/>
        <v>2039</v>
      </c>
      <c r="C445" s="28">
        <f t="shared" si="24"/>
        <v>8</v>
      </c>
      <c r="H445" s="31">
        <f t="shared" si="22"/>
        <v>50983</v>
      </c>
      <c r="I445" s="33" t="str">
        <f>IF(ISERROR(VLOOKUP($H445,'1a_CarteraVigente'!$A$19:$B$5000,I$3,0))=TRUE,"",VLOOKUP($H445,'1a_CarteraVigente'!$A$19:$B$5000,I$3,0))</f>
        <v/>
      </c>
    </row>
    <row r="446" spans="2:9" x14ac:dyDescent="0.45">
      <c r="B446" s="28">
        <f t="shared" si="23"/>
        <v>2039</v>
      </c>
      <c r="C446" s="28">
        <f t="shared" si="24"/>
        <v>9</v>
      </c>
      <c r="H446" s="31">
        <f t="shared" si="22"/>
        <v>51014</v>
      </c>
      <c r="I446" s="33" t="str">
        <f>IF(ISERROR(VLOOKUP($H446,'1a_CarteraVigente'!$A$19:$B$5000,I$3,0))=TRUE,"",VLOOKUP($H446,'1a_CarteraVigente'!$A$19:$B$5000,I$3,0))</f>
        <v/>
      </c>
    </row>
    <row r="447" spans="2:9" x14ac:dyDescent="0.45">
      <c r="B447" s="28">
        <f t="shared" si="23"/>
        <v>2039</v>
      </c>
      <c r="C447" s="28">
        <f t="shared" si="24"/>
        <v>10</v>
      </c>
      <c r="H447" s="31">
        <f t="shared" si="22"/>
        <v>51044</v>
      </c>
      <c r="I447" s="33" t="str">
        <f>IF(ISERROR(VLOOKUP($H447,'1a_CarteraVigente'!$A$19:$B$5000,I$3,0))=TRUE,"",VLOOKUP($H447,'1a_CarteraVigente'!$A$19:$B$5000,I$3,0))</f>
        <v/>
      </c>
    </row>
    <row r="448" spans="2:9" x14ac:dyDescent="0.45">
      <c r="B448" s="28">
        <f t="shared" si="23"/>
        <v>2039</v>
      </c>
      <c r="C448" s="28">
        <f t="shared" si="24"/>
        <v>11</v>
      </c>
      <c r="H448" s="31">
        <f t="shared" si="22"/>
        <v>51075</v>
      </c>
      <c r="I448" s="33" t="str">
        <f>IF(ISERROR(VLOOKUP($H448,'1a_CarteraVigente'!$A$19:$B$5000,I$3,0))=TRUE,"",VLOOKUP($H448,'1a_CarteraVigente'!$A$19:$B$5000,I$3,0))</f>
        <v/>
      </c>
    </row>
    <row r="449" spans="2:9" x14ac:dyDescent="0.45">
      <c r="B449" s="28">
        <f t="shared" si="23"/>
        <v>2039</v>
      </c>
      <c r="C449" s="28">
        <f t="shared" si="24"/>
        <v>12</v>
      </c>
      <c r="H449" s="31">
        <f t="shared" si="22"/>
        <v>51105</v>
      </c>
      <c r="I449" s="33" t="str">
        <f>IF(ISERROR(VLOOKUP($H449,'1a_CarteraVigente'!$A$19:$B$5000,I$3,0))=TRUE,"",VLOOKUP($H449,'1a_CarteraVigente'!$A$19:$B$5000,I$3,0))</f>
        <v/>
      </c>
    </row>
    <row r="450" spans="2:9" x14ac:dyDescent="0.45">
      <c r="B450" s="28">
        <f t="shared" si="23"/>
        <v>2040</v>
      </c>
      <c r="C450" s="28">
        <f t="shared" si="24"/>
        <v>1</v>
      </c>
      <c r="H450" s="31">
        <f t="shared" si="22"/>
        <v>51136</v>
      </c>
      <c r="I450" s="33" t="str">
        <f>IF(ISERROR(VLOOKUP($H450,'1a_CarteraVigente'!$A$19:$B$5000,I$3,0))=TRUE,"",VLOOKUP($H450,'1a_CarteraVigente'!$A$19:$B$5000,I$3,0))</f>
        <v/>
      </c>
    </row>
    <row r="451" spans="2:9" x14ac:dyDescent="0.45">
      <c r="B451" s="28">
        <f t="shared" si="23"/>
        <v>2040</v>
      </c>
      <c r="C451" s="28">
        <f t="shared" si="24"/>
        <v>2</v>
      </c>
      <c r="H451" s="31">
        <f t="shared" si="22"/>
        <v>51167</v>
      </c>
      <c r="I451" s="33" t="str">
        <f>IF(ISERROR(VLOOKUP($H451,'1a_CarteraVigente'!$A$19:$B$5000,I$3,0))=TRUE,"",VLOOKUP($H451,'1a_CarteraVigente'!$A$19:$B$5000,I$3,0))</f>
        <v/>
      </c>
    </row>
    <row r="452" spans="2:9" x14ac:dyDescent="0.45">
      <c r="B452" s="28">
        <f t="shared" si="23"/>
        <v>2040</v>
      </c>
      <c r="C452" s="28">
        <f t="shared" si="24"/>
        <v>3</v>
      </c>
      <c r="H452" s="31">
        <f t="shared" si="22"/>
        <v>51196</v>
      </c>
      <c r="I452" s="33" t="str">
        <f>IF(ISERROR(VLOOKUP($H452,'1a_CarteraVigente'!$A$19:$B$5000,I$3,0))=TRUE,"",VLOOKUP($H452,'1a_CarteraVigente'!$A$19:$B$5000,I$3,0))</f>
        <v/>
      </c>
    </row>
    <row r="453" spans="2:9" x14ac:dyDescent="0.45">
      <c r="B453" s="28">
        <f t="shared" si="23"/>
        <v>2040</v>
      </c>
      <c r="C453" s="28">
        <f t="shared" si="24"/>
        <v>4</v>
      </c>
      <c r="H453" s="31">
        <f t="shared" si="22"/>
        <v>51227</v>
      </c>
      <c r="I453" s="33" t="str">
        <f>IF(ISERROR(VLOOKUP($H453,'1a_CarteraVigente'!$A$19:$B$5000,I$3,0))=TRUE,"",VLOOKUP($H453,'1a_CarteraVigente'!$A$19:$B$5000,I$3,0))</f>
        <v/>
      </c>
    </row>
    <row r="454" spans="2:9" x14ac:dyDescent="0.45">
      <c r="B454" s="28">
        <f t="shared" si="23"/>
        <v>2040</v>
      </c>
      <c r="C454" s="28">
        <f t="shared" si="24"/>
        <v>5</v>
      </c>
      <c r="H454" s="31">
        <f t="shared" si="22"/>
        <v>51257</v>
      </c>
      <c r="I454" s="33" t="str">
        <f>IF(ISERROR(VLOOKUP($H454,'1a_CarteraVigente'!$A$19:$B$5000,I$3,0))=TRUE,"",VLOOKUP($H454,'1a_CarteraVigente'!$A$19:$B$5000,I$3,0))</f>
        <v/>
      </c>
    </row>
    <row r="455" spans="2:9" x14ac:dyDescent="0.45">
      <c r="B455" s="28">
        <f t="shared" ref="B455:B518" si="25">IF(C454=12,B454+1,B454)</f>
        <v>2040</v>
      </c>
      <c r="C455" s="28">
        <f t="shared" ref="C455:C518" si="26">IF(C454=12,1,C454+1)</f>
        <v>6</v>
      </c>
      <c r="H455" s="31">
        <f t="shared" ref="H455:H518" si="27">VALUE(CONCATENATE(C455,"/1/",B455))</f>
        <v>51288</v>
      </c>
      <c r="I455" s="33" t="str">
        <f>IF(ISERROR(VLOOKUP($H455,'1a_CarteraVigente'!$A$19:$B$5000,I$3,0))=TRUE,"",VLOOKUP($H455,'1a_CarteraVigente'!$A$19:$B$5000,I$3,0))</f>
        <v/>
      </c>
    </row>
    <row r="456" spans="2:9" x14ac:dyDescent="0.45">
      <c r="B456" s="28">
        <f t="shared" si="25"/>
        <v>2040</v>
      </c>
      <c r="C456" s="28">
        <f t="shared" si="26"/>
        <v>7</v>
      </c>
      <c r="H456" s="31">
        <f t="shared" si="27"/>
        <v>51318</v>
      </c>
      <c r="I456" s="33" t="str">
        <f>IF(ISERROR(VLOOKUP($H456,'1a_CarteraVigente'!$A$19:$B$5000,I$3,0))=TRUE,"",VLOOKUP($H456,'1a_CarteraVigente'!$A$19:$B$5000,I$3,0))</f>
        <v/>
      </c>
    </row>
    <row r="457" spans="2:9" x14ac:dyDescent="0.45">
      <c r="B457" s="28">
        <f t="shared" si="25"/>
        <v>2040</v>
      </c>
      <c r="C457" s="28">
        <f t="shared" si="26"/>
        <v>8</v>
      </c>
      <c r="H457" s="31">
        <f t="shared" si="27"/>
        <v>51349</v>
      </c>
      <c r="I457" s="33" t="str">
        <f>IF(ISERROR(VLOOKUP($H457,'1a_CarteraVigente'!$A$19:$B$5000,I$3,0))=TRUE,"",VLOOKUP($H457,'1a_CarteraVigente'!$A$19:$B$5000,I$3,0))</f>
        <v/>
      </c>
    </row>
    <row r="458" spans="2:9" x14ac:dyDescent="0.45">
      <c r="B458" s="28">
        <f t="shared" si="25"/>
        <v>2040</v>
      </c>
      <c r="C458" s="28">
        <f t="shared" si="26"/>
        <v>9</v>
      </c>
      <c r="H458" s="31">
        <f t="shared" si="27"/>
        <v>51380</v>
      </c>
      <c r="I458" s="33" t="str">
        <f>IF(ISERROR(VLOOKUP($H458,'1a_CarteraVigente'!$A$19:$B$5000,I$3,0))=TRUE,"",VLOOKUP($H458,'1a_CarteraVigente'!$A$19:$B$5000,I$3,0))</f>
        <v/>
      </c>
    </row>
    <row r="459" spans="2:9" x14ac:dyDescent="0.45">
      <c r="B459" s="28">
        <f t="shared" si="25"/>
        <v>2040</v>
      </c>
      <c r="C459" s="28">
        <f t="shared" si="26"/>
        <v>10</v>
      </c>
      <c r="H459" s="31">
        <f t="shared" si="27"/>
        <v>51410</v>
      </c>
      <c r="I459" s="33" t="str">
        <f>IF(ISERROR(VLOOKUP($H459,'1a_CarteraVigente'!$A$19:$B$5000,I$3,0))=TRUE,"",VLOOKUP($H459,'1a_CarteraVigente'!$A$19:$B$5000,I$3,0))</f>
        <v/>
      </c>
    </row>
    <row r="460" spans="2:9" x14ac:dyDescent="0.45">
      <c r="B460" s="28">
        <f t="shared" si="25"/>
        <v>2040</v>
      </c>
      <c r="C460" s="28">
        <f t="shared" si="26"/>
        <v>11</v>
      </c>
      <c r="H460" s="31">
        <f t="shared" si="27"/>
        <v>51441</v>
      </c>
      <c r="I460" s="33" t="str">
        <f>IF(ISERROR(VLOOKUP($H460,'1a_CarteraVigente'!$A$19:$B$5000,I$3,0))=TRUE,"",VLOOKUP($H460,'1a_CarteraVigente'!$A$19:$B$5000,I$3,0))</f>
        <v/>
      </c>
    </row>
    <row r="461" spans="2:9" x14ac:dyDescent="0.45">
      <c r="B461" s="28">
        <f t="shared" si="25"/>
        <v>2040</v>
      </c>
      <c r="C461" s="28">
        <f t="shared" si="26"/>
        <v>12</v>
      </c>
      <c r="H461" s="31">
        <f t="shared" si="27"/>
        <v>51471</v>
      </c>
      <c r="I461" s="33" t="str">
        <f>IF(ISERROR(VLOOKUP($H461,'1a_CarteraVigente'!$A$19:$B$5000,I$3,0))=TRUE,"",VLOOKUP($H461,'1a_CarteraVigente'!$A$19:$B$5000,I$3,0))</f>
        <v/>
      </c>
    </row>
    <row r="462" spans="2:9" x14ac:dyDescent="0.45">
      <c r="B462" s="28">
        <f t="shared" si="25"/>
        <v>2041</v>
      </c>
      <c r="C462" s="28">
        <f t="shared" si="26"/>
        <v>1</v>
      </c>
      <c r="H462" s="31">
        <f t="shared" si="27"/>
        <v>51502</v>
      </c>
      <c r="I462" s="33" t="str">
        <f>IF(ISERROR(VLOOKUP($H462,'1a_CarteraVigente'!$A$19:$B$5000,I$3,0))=TRUE,"",VLOOKUP($H462,'1a_CarteraVigente'!$A$19:$B$5000,I$3,0))</f>
        <v/>
      </c>
    </row>
    <row r="463" spans="2:9" x14ac:dyDescent="0.45">
      <c r="B463" s="28">
        <f t="shared" si="25"/>
        <v>2041</v>
      </c>
      <c r="C463" s="28">
        <f t="shared" si="26"/>
        <v>2</v>
      </c>
      <c r="H463" s="31">
        <f t="shared" si="27"/>
        <v>51533</v>
      </c>
      <c r="I463" s="33" t="str">
        <f>IF(ISERROR(VLOOKUP($H463,'1a_CarteraVigente'!$A$19:$B$5000,I$3,0))=TRUE,"",VLOOKUP($H463,'1a_CarteraVigente'!$A$19:$B$5000,I$3,0))</f>
        <v/>
      </c>
    </row>
    <row r="464" spans="2:9" x14ac:dyDescent="0.45">
      <c r="B464" s="28">
        <f t="shared" si="25"/>
        <v>2041</v>
      </c>
      <c r="C464" s="28">
        <f t="shared" si="26"/>
        <v>3</v>
      </c>
      <c r="H464" s="31">
        <f t="shared" si="27"/>
        <v>51561</v>
      </c>
      <c r="I464" s="33" t="str">
        <f>IF(ISERROR(VLOOKUP($H464,'1a_CarteraVigente'!$A$19:$B$5000,I$3,0))=TRUE,"",VLOOKUP($H464,'1a_CarteraVigente'!$A$19:$B$5000,I$3,0))</f>
        <v/>
      </c>
    </row>
    <row r="465" spans="2:9" x14ac:dyDescent="0.45">
      <c r="B465" s="28">
        <f t="shared" si="25"/>
        <v>2041</v>
      </c>
      <c r="C465" s="28">
        <f t="shared" si="26"/>
        <v>4</v>
      </c>
      <c r="H465" s="31">
        <f t="shared" si="27"/>
        <v>51592</v>
      </c>
      <c r="I465" s="33" t="str">
        <f>IF(ISERROR(VLOOKUP($H465,'1a_CarteraVigente'!$A$19:$B$5000,I$3,0))=TRUE,"",VLOOKUP($H465,'1a_CarteraVigente'!$A$19:$B$5000,I$3,0))</f>
        <v/>
      </c>
    </row>
    <row r="466" spans="2:9" x14ac:dyDescent="0.45">
      <c r="B466" s="28">
        <f t="shared" si="25"/>
        <v>2041</v>
      </c>
      <c r="C466" s="28">
        <f t="shared" si="26"/>
        <v>5</v>
      </c>
      <c r="H466" s="31">
        <f t="shared" si="27"/>
        <v>51622</v>
      </c>
      <c r="I466" s="33" t="str">
        <f>IF(ISERROR(VLOOKUP($H466,'1a_CarteraVigente'!$A$19:$B$5000,I$3,0))=TRUE,"",VLOOKUP($H466,'1a_CarteraVigente'!$A$19:$B$5000,I$3,0))</f>
        <v/>
      </c>
    </row>
    <row r="467" spans="2:9" x14ac:dyDescent="0.45">
      <c r="B467" s="28">
        <f t="shared" si="25"/>
        <v>2041</v>
      </c>
      <c r="C467" s="28">
        <f t="shared" si="26"/>
        <v>6</v>
      </c>
      <c r="H467" s="31">
        <f t="shared" si="27"/>
        <v>51653</v>
      </c>
      <c r="I467" s="33" t="str">
        <f>IF(ISERROR(VLOOKUP($H467,'1a_CarteraVigente'!$A$19:$B$5000,I$3,0))=TRUE,"",VLOOKUP($H467,'1a_CarteraVigente'!$A$19:$B$5000,I$3,0))</f>
        <v/>
      </c>
    </row>
    <row r="468" spans="2:9" x14ac:dyDescent="0.45">
      <c r="B468" s="28">
        <f t="shared" si="25"/>
        <v>2041</v>
      </c>
      <c r="C468" s="28">
        <f t="shared" si="26"/>
        <v>7</v>
      </c>
      <c r="H468" s="31">
        <f t="shared" si="27"/>
        <v>51683</v>
      </c>
      <c r="I468" s="33" t="str">
        <f>IF(ISERROR(VLOOKUP($H468,'1a_CarteraVigente'!$A$19:$B$5000,I$3,0))=TRUE,"",VLOOKUP($H468,'1a_CarteraVigente'!$A$19:$B$5000,I$3,0))</f>
        <v/>
      </c>
    </row>
    <row r="469" spans="2:9" x14ac:dyDescent="0.45">
      <c r="B469" s="28">
        <f t="shared" si="25"/>
        <v>2041</v>
      </c>
      <c r="C469" s="28">
        <f t="shared" si="26"/>
        <v>8</v>
      </c>
      <c r="H469" s="31">
        <f t="shared" si="27"/>
        <v>51714</v>
      </c>
      <c r="I469" s="33" t="str">
        <f>IF(ISERROR(VLOOKUP($H469,'1a_CarteraVigente'!$A$19:$B$5000,I$3,0))=TRUE,"",VLOOKUP($H469,'1a_CarteraVigente'!$A$19:$B$5000,I$3,0))</f>
        <v/>
      </c>
    </row>
    <row r="470" spans="2:9" x14ac:dyDescent="0.45">
      <c r="B470" s="28">
        <f t="shared" si="25"/>
        <v>2041</v>
      </c>
      <c r="C470" s="28">
        <f t="shared" si="26"/>
        <v>9</v>
      </c>
      <c r="H470" s="31">
        <f t="shared" si="27"/>
        <v>51745</v>
      </c>
      <c r="I470" s="33" t="str">
        <f>IF(ISERROR(VLOOKUP($H470,'1a_CarteraVigente'!$A$19:$B$5000,I$3,0))=TRUE,"",VLOOKUP($H470,'1a_CarteraVigente'!$A$19:$B$5000,I$3,0))</f>
        <v/>
      </c>
    </row>
    <row r="471" spans="2:9" x14ac:dyDescent="0.45">
      <c r="B471" s="28">
        <f t="shared" si="25"/>
        <v>2041</v>
      </c>
      <c r="C471" s="28">
        <f t="shared" si="26"/>
        <v>10</v>
      </c>
      <c r="H471" s="31">
        <f t="shared" si="27"/>
        <v>51775</v>
      </c>
      <c r="I471" s="33" t="str">
        <f>IF(ISERROR(VLOOKUP($H471,'1a_CarteraVigente'!$A$19:$B$5000,I$3,0))=TRUE,"",VLOOKUP($H471,'1a_CarteraVigente'!$A$19:$B$5000,I$3,0))</f>
        <v/>
      </c>
    </row>
    <row r="472" spans="2:9" x14ac:dyDescent="0.45">
      <c r="B472" s="28">
        <f t="shared" si="25"/>
        <v>2041</v>
      </c>
      <c r="C472" s="28">
        <f t="shared" si="26"/>
        <v>11</v>
      </c>
      <c r="H472" s="31">
        <f t="shared" si="27"/>
        <v>51806</v>
      </c>
      <c r="I472" s="33" t="str">
        <f>IF(ISERROR(VLOOKUP($H472,'1a_CarteraVigente'!$A$19:$B$5000,I$3,0))=TRUE,"",VLOOKUP($H472,'1a_CarteraVigente'!$A$19:$B$5000,I$3,0))</f>
        <v/>
      </c>
    </row>
    <row r="473" spans="2:9" x14ac:dyDescent="0.45">
      <c r="B473" s="28">
        <f t="shared" si="25"/>
        <v>2041</v>
      </c>
      <c r="C473" s="28">
        <f t="shared" si="26"/>
        <v>12</v>
      </c>
      <c r="H473" s="31">
        <f t="shared" si="27"/>
        <v>51836</v>
      </c>
      <c r="I473" s="33" t="str">
        <f>IF(ISERROR(VLOOKUP($H473,'1a_CarteraVigente'!$A$19:$B$5000,I$3,0))=TRUE,"",VLOOKUP($H473,'1a_CarteraVigente'!$A$19:$B$5000,I$3,0))</f>
        <v/>
      </c>
    </row>
    <row r="474" spans="2:9" x14ac:dyDescent="0.45">
      <c r="B474" s="28">
        <f t="shared" si="25"/>
        <v>2042</v>
      </c>
      <c r="C474" s="28">
        <f t="shared" si="26"/>
        <v>1</v>
      </c>
      <c r="H474" s="31">
        <f t="shared" si="27"/>
        <v>51867</v>
      </c>
      <c r="I474" s="33" t="str">
        <f>IF(ISERROR(VLOOKUP($H474,'1a_CarteraVigente'!$A$19:$B$5000,I$3,0))=TRUE,"",VLOOKUP($H474,'1a_CarteraVigente'!$A$19:$B$5000,I$3,0))</f>
        <v/>
      </c>
    </row>
    <row r="475" spans="2:9" x14ac:dyDescent="0.45">
      <c r="B475" s="28">
        <f t="shared" si="25"/>
        <v>2042</v>
      </c>
      <c r="C475" s="28">
        <f t="shared" si="26"/>
        <v>2</v>
      </c>
      <c r="H475" s="31">
        <f t="shared" si="27"/>
        <v>51898</v>
      </c>
      <c r="I475" s="33" t="str">
        <f>IF(ISERROR(VLOOKUP($H475,'1a_CarteraVigente'!$A$19:$B$5000,I$3,0))=TRUE,"",VLOOKUP($H475,'1a_CarteraVigente'!$A$19:$B$5000,I$3,0))</f>
        <v/>
      </c>
    </row>
    <row r="476" spans="2:9" x14ac:dyDescent="0.45">
      <c r="B476" s="28">
        <f t="shared" si="25"/>
        <v>2042</v>
      </c>
      <c r="C476" s="28">
        <f t="shared" si="26"/>
        <v>3</v>
      </c>
      <c r="H476" s="31">
        <f t="shared" si="27"/>
        <v>51926</v>
      </c>
      <c r="I476" s="33" t="str">
        <f>IF(ISERROR(VLOOKUP($H476,'1a_CarteraVigente'!$A$19:$B$5000,I$3,0))=TRUE,"",VLOOKUP($H476,'1a_CarteraVigente'!$A$19:$B$5000,I$3,0))</f>
        <v/>
      </c>
    </row>
    <row r="477" spans="2:9" x14ac:dyDescent="0.45">
      <c r="B477" s="28">
        <f t="shared" si="25"/>
        <v>2042</v>
      </c>
      <c r="C477" s="28">
        <f t="shared" si="26"/>
        <v>4</v>
      </c>
      <c r="H477" s="31">
        <f t="shared" si="27"/>
        <v>51957</v>
      </c>
      <c r="I477" s="33" t="str">
        <f>IF(ISERROR(VLOOKUP($H477,'1a_CarteraVigente'!$A$19:$B$5000,I$3,0))=TRUE,"",VLOOKUP($H477,'1a_CarteraVigente'!$A$19:$B$5000,I$3,0))</f>
        <v/>
      </c>
    </row>
    <row r="478" spans="2:9" x14ac:dyDescent="0.45">
      <c r="B478" s="28">
        <f t="shared" si="25"/>
        <v>2042</v>
      </c>
      <c r="C478" s="28">
        <f t="shared" si="26"/>
        <v>5</v>
      </c>
      <c r="H478" s="31">
        <f t="shared" si="27"/>
        <v>51987</v>
      </c>
      <c r="I478" s="33" t="str">
        <f>IF(ISERROR(VLOOKUP($H478,'1a_CarteraVigente'!$A$19:$B$5000,I$3,0))=TRUE,"",VLOOKUP($H478,'1a_CarteraVigente'!$A$19:$B$5000,I$3,0))</f>
        <v/>
      </c>
    </row>
    <row r="479" spans="2:9" x14ac:dyDescent="0.45">
      <c r="B479" s="28">
        <f t="shared" si="25"/>
        <v>2042</v>
      </c>
      <c r="C479" s="28">
        <f t="shared" si="26"/>
        <v>6</v>
      </c>
      <c r="H479" s="31">
        <f t="shared" si="27"/>
        <v>52018</v>
      </c>
      <c r="I479" s="33" t="str">
        <f>IF(ISERROR(VLOOKUP($H479,'1a_CarteraVigente'!$A$19:$B$5000,I$3,0))=TRUE,"",VLOOKUP($H479,'1a_CarteraVigente'!$A$19:$B$5000,I$3,0))</f>
        <v/>
      </c>
    </row>
    <row r="480" spans="2:9" x14ac:dyDescent="0.45">
      <c r="B480" s="28">
        <f t="shared" si="25"/>
        <v>2042</v>
      </c>
      <c r="C480" s="28">
        <f t="shared" si="26"/>
        <v>7</v>
      </c>
      <c r="H480" s="31">
        <f t="shared" si="27"/>
        <v>52048</v>
      </c>
      <c r="I480" s="33" t="str">
        <f>IF(ISERROR(VLOOKUP($H480,'1a_CarteraVigente'!$A$19:$B$5000,I$3,0))=TRUE,"",VLOOKUP($H480,'1a_CarteraVigente'!$A$19:$B$5000,I$3,0))</f>
        <v/>
      </c>
    </row>
    <row r="481" spans="2:9" x14ac:dyDescent="0.45">
      <c r="B481" s="28">
        <f t="shared" si="25"/>
        <v>2042</v>
      </c>
      <c r="C481" s="28">
        <f t="shared" si="26"/>
        <v>8</v>
      </c>
      <c r="H481" s="31">
        <f t="shared" si="27"/>
        <v>52079</v>
      </c>
      <c r="I481" s="33" t="str">
        <f>IF(ISERROR(VLOOKUP($H481,'1a_CarteraVigente'!$A$19:$B$5000,I$3,0))=TRUE,"",VLOOKUP($H481,'1a_CarteraVigente'!$A$19:$B$5000,I$3,0))</f>
        <v/>
      </c>
    </row>
    <row r="482" spans="2:9" x14ac:dyDescent="0.45">
      <c r="B482" s="28">
        <f t="shared" si="25"/>
        <v>2042</v>
      </c>
      <c r="C482" s="28">
        <f t="shared" si="26"/>
        <v>9</v>
      </c>
      <c r="H482" s="31">
        <f t="shared" si="27"/>
        <v>52110</v>
      </c>
      <c r="I482" s="33" t="str">
        <f>IF(ISERROR(VLOOKUP($H482,'1a_CarteraVigente'!$A$19:$B$5000,I$3,0))=TRUE,"",VLOOKUP($H482,'1a_CarteraVigente'!$A$19:$B$5000,I$3,0))</f>
        <v/>
      </c>
    </row>
    <row r="483" spans="2:9" x14ac:dyDescent="0.45">
      <c r="B483" s="28">
        <f t="shared" si="25"/>
        <v>2042</v>
      </c>
      <c r="C483" s="28">
        <f t="shared" si="26"/>
        <v>10</v>
      </c>
      <c r="H483" s="31">
        <f t="shared" si="27"/>
        <v>52140</v>
      </c>
      <c r="I483" s="33" t="str">
        <f>IF(ISERROR(VLOOKUP($H483,'1a_CarteraVigente'!$A$19:$B$5000,I$3,0))=TRUE,"",VLOOKUP($H483,'1a_CarteraVigente'!$A$19:$B$5000,I$3,0))</f>
        <v/>
      </c>
    </row>
    <row r="484" spans="2:9" x14ac:dyDescent="0.45">
      <c r="B484" s="28">
        <f t="shared" si="25"/>
        <v>2042</v>
      </c>
      <c r="C484" s="28">
        <f t="shared" si="26"/>
        <v>11</v>
      </c>
      <c r="H484" s="31">
        <f t="shared" si="27"/>
        <v>52171</v>
      </c>
      <c r="I484" s="33" t="str">
        <f>IF(ISERROR(VLOOKUP($H484,'1a_CarteraVigente'!$A$19:$B$5000,I$3,0))=TRUE,"",VLOOKUP($H484,'1a_CarteraVigente'!$A$19:$B$5000,I$3,0))</f>
        <v/>
      </c>
    </row>
    <row r="485" spans="2:9" x14ac:dyDescent="0.45">
      <c r="B485" s="28">
        <f t="shared" si="25"/>
        <v>2042</v>
      </c>
      <c r="C485" s="28">
        <f t="shared" si="26"/>
        <v>12</v>
      </c>
      <c r="H485" s="31">
        <f t="shared" si="27"/>
        <v>52201</v>
      </c>
      <c r="I485" s="33" t="str">
        <f>IF(ISERROR(VLOOKUP($H485,'1a_CarteraVigente'!$A$19:$B$5000,I$3,0))=TRUE,"",VLOOKUP($H485,'1a_CarteraVigente'!$A$19:$B$5000,I$3,0))</f>
        <v/>
      </c>
    </row>
    <row r="486" spans="2:9" x14ac:dyDescent="0.45">
      <c r="B486" s="28">
        <f t="shared" si="25"/>
        <v>2043</v>
      </c>
      <c r="C486" s="28">
        <f t="shared" si="26"/>
        <v>1</v>
      </c>
      <c r="H486" s="31">
        <f t="shared" si="27"/>
        <v>52232</v>
      </c>
      <c r="I486" s="33" t="str">
        <f>IF(ISERROR(VLOOKUP($H486,'1a_CarteraVigente'!$A$19:$B$5000,I$3,0))=TRUE,"",VLOOKUP($H486,'1a_CarteraVigente'!$A$19:$B$5000,I$3,0))</f>
        <v/>
      </c>
    </row>
    <row r="487" spans="2:9" x14ac:dyDescent="0.45">
      <c r="B487" s="28">
        <f t="shared" si="25"/>
        <v>2043</v>
      </c>
      <c r="C487" s="28">
        <f t="shared" si="26"/>
        <v>2</v>
      </c>
      <c r="H487" s="31">
        <f t="shared" si="27"/>
        <v>52263</v>
      </c>
      <c r="I487" s="33" t="str">
        <f>IF(ISERROR(VLOOKUP($H487,'1a_CarteraVigente'!$A$19:$B$5000,I$3,0))=TRUE,"",VLOOKUP($H487,'1a_CarteraVigente'!$A$19:$B$5000,I$3,0))</f>
        <v/>
      </c>
    </row>
    <row r="488" spans="2:9" x14ac:dyDescent="0.45">
      <c r="B488" s="28">
        <f t="shared" si="25"/>
        <v>2043</v>
      </c>
      <c r="C488" s="28">
        <f t="shared" si="26"/>
        <v>3</v>
      </c>
      <c r="H488" s="31">
        <f t="shared" si="27"/>
        <v>52291</v>
      </c>
      <c r="I488" s="33" t="str">
        <f>IF(ISERROR(VLOOKUP($H488,'1a_CarteraVigente'!$A$19:$B$5000,I$3,0))=TRUE,"",VLOOKUP($H488,'1a_CarteraVigente'!$A$19:$B$5000,I$3,0))</f>
        <v/>
      </c>
    </row>
    <row r="489" spans="2:9" x14ac:dyDescent="0.45">
      <c r="B489" s="28">
        <f t="shared" si="25"/>
        <v>2043</v>
      </c>
      <c r="C489" s="28">
        <f t="shared" si="26"/>
        <v>4</v>
      </c>
      <c r="H489" s="31">
        <f t="shared" si="27"/>
        <v>52322</v>
      </c>
      <c r="I489" s="33" t="str">
        <f>IF(ISERROR(VLOOKUP($H489,'1a_CarteraVigente'!$A$19:$B$5000,I$3,0))=TRUE,"",VLOOKUP($H489,'1a_CarteraVigente'!$A$19:$B$5000,I$3,0))</f>
        <v/>
      </c>
    </row>
    <row r="490" spans="2:9" x14ac:dyDescent="0.45">
      <c r="B490" s="28">
        <f t="shared" si="25"/>
        <v>2043</v>
      </c>
      <c r="C490" s="28">
        <f t="shared" si="26"/>
        <v>5</v>
      </c>
      <c r="H490" s="31">
        <f t="shared" si="27"/>
        <v>52352</v>
      </c>
      <c r="I490" s="33" t="str">
        <f>IF(ISERROR(VLOOKUP($H490,'1a_CarteraVigente'!$A$19:$B$5000,I$3,0))=TRUE,"",VLOOKUP($H490,'1a_CarteraVigente'!$A$19:$B$5000,I$3,0))</f>
        <v/>
      </c>
    </row>
    <row r="491" spans="2:9" x14ac:dyDescent="0.45">
      <c r="B491" s="28">
        <f t="shared" si="25"/>
        <v>2043</v>
      </c>
      <c r="C491" s="28">
        <f t="shared" si="26"/>
        <v>6</v>
      </c>
      <c r="H491" s="31">
        <f t="shared" si="27"/>
        <v>52383</v>
      </c>
      <c r="I491" s="33" t="str">
        <f>IF(ISERROR(VLOOKUP($H491,'1a_CarteraVigente'!$A$19:$B$5000,I$3,0))=TRUE,"",VLOOKUP($H491,'1a_CarteraVigente'!$A$19:$B$5000,I$3,0))</f>
        <v/>
      </c>
    </row>
    <row r="492" spans="2:9" x14ac:dyDescent="0.45">
      <c r="B492" s="28">
        <f t="shared" si="25"/>
        <v>2043</v>
      </c>
      <c r="C492" s="28">
        <f t="shared" si="26"/>
        <v>7</v>
      </c>
      <c r="H492" s="31">
        <f t="shared" si="27"/>
        <v>52413</v>
      </c>
      <c r="I492" s="33" t="str">
        <f>IF(ISERROR(VLOOKUP($H492,'1a_CarteraVigente'!$A$19:$B$5000,I$3,0))=TRUE,"",VLOOKUP($H492,'1a_CarteraVigente'!$A$19:$B$5000,I$3,0))</f>
        <v/>
      </c>
    </row>
    <row r="493" spans="2:9" x14ac:dyDescent="0.45">
      <c r="B493" s="28">
        <f t="shared" si="25"/>
        <v>2043</v>
      </c>
      <c r="C493" s="28">
        <f t="shared" si="26"/>
        <v>8</v>
      </c>
      <c r="H493" s="31">
        <f t="shared" si="27"/>
        <v>52444</v>
      </c>
      <c r="I493" s="33" t="str">
        <f>IF(ISERROR(VLOOKUP($H493,'1a_CarteraVigente'!$A$19:$B$5000,I$3,0))=TRUE,"",VLOOKUP($H493,'1a_CarteraVigente'!$A$19:$B$5000,I$3,0))</f>
        <v/>
      </c>
    </row>
    <row r="494" spans="2:9" x14ac:dyDescent="0.45">
      <c r="B494" s="28">
        <f t="shared" si="25"/>
        <v>2043</v>
      </c>
      <c r="C494" s="28">
        <f t="shared" si="26"/>
        <v>9</v>
      </c>
      <c r="H494" s="31">
        <f t="shared" si="27"/>
        <v>52475</v>
      </c>
      <c r="I494" s="33" t="str">
        <f>IF(ISERROR(VLOOKUP($H494,'1a_CarteraVigente'!$A$19:$B$5000,I$3,0))=TRUE,"",VLOOKUP($H494,'1a_CarteraVigente'!$A$19:$B$5000,I$3,0))</f>
        <v/>
      </c>
    </row>
    <row r="495" spans="2:9" x14ac:dyDescent="0.45">
      <c r="B495" s="28">
        <f t="shared" si="25"/>
        <v>2043</v>
      </c>
      <c r="C495" s="28">
        <f t="shared" si="26"/>
        <v>10</v>
      </c>
      <c r="H495" s="31">
        <f t="shared" si="27"/>
        <v>52505</v>
      </c>
      <c r="I495" s="33" t="str">
        <f>IF(ISERROR(VLOOKUP($H495,'1a_CarteraVigente'!$A$19:$B$5000,I$3,0))=TRUE,"",VLOOKUP($H495,'1a_CarteraVigente'!$A$19:$B$5000,I$3,0))</f>
        <v/>
      </c>
    </row>
    <row r="496" spans="2:9" x14ac:dyDescent="0.45">
      <c r="B496" s="28">
        <f t="shared" si="25"/>
        <v>2043</v>
      </c>
      <c r="C496" s="28">
        <f t="shared" si="26"/>
        <v>11</v>
      </c>
      <c r="H496" s="31">
        <f t="shared" si="27"/>
        <v>52536</v>
      </c>
      <c r="I496" s="33" t="str">
        <f>IF(ISERROR(VLOOKUP($H496,'1a_CarteraVigente'!$A$19:$B$5000,I$3,0))=TRUE,"",VLOOKUP($H496,'1a_CarteraVigente'!$A$19:$B$5000,I$3,0))</f>
        <v/>
      </c>
    </row>
    <row r="497" spans="2:9" x14ac:dyDescent="0.45">
      <c r="B497" s="28">
        <f t="shared" si="25"/>
        <v>2043</v>
      </c>
      <c r="C497" s="28">
        <f t="shared" si="26"/>
        <v>12</v>
      </c>
      <c r="H497" s="31">
        <f t="shared" si="27"/>
        <v>52566</v>
      </c>
      <c r="I497" s="33" t="str">
        <f>IF(ISERROR(VLOOKUP($H497,'1a_CarteraVigente'!$A$19:$B$5000,I$3,0))=TRUE,"",VLOOKUP($H497,'1a_CarteraVigente'!$A$19:$B$5000,I$3,0))</f>
        <v/>
      </c>
    </row>
    <row r="498" spans="2:9" x14ac:dyDescent="0.45">
      <c r="B498" s="28">
        <f t="shared" si="25"/>
        <v>2044</v>
      </c>
      <c r="C498" s="28">
        <f t="shared" si="26"/>
        <v>1</v>
      </c>
      <c r="H498" s="31">
        <f t="shared" si="27"/>
        <v>52597</v>
      </c>
      <c r="I498" s="33" t="str">
        <f>IF(ISERROR(VLOOKUP($H498,'1a_CarteraVigente'!$A$19:$B$5000,I$3,0))=TRUE,"",VLOOKUP($H498,'1a_CarteraVigente'!$A$19:$B$5000,I$3,0))</f>
        <v/>
      </c>
    </row>
    <row r="499" spans="2:9" x14ac:dyDescent="0.45">
      <c r="B499" s="28">
        <f t="shared" si="25"/>
        <v>2044</v>
      </c>
      <c r="C499" s="28">
        <f t="shared" si="26"/>
        <v>2</v>
      </c>
      <c r="H499" s="31">
        <f t="shared" si="27"/>
        <v>52628</v>
      </c>
      <c r="I499" s="33" t="str">
        <f>IF(ISERROR(VLOOKUP($H499,'1a_CarteraVigente'!$A$19:$B$5000,I$3,0))=TRUE,"",VLOOKUP($H499,'1a_CarteraVigente'!$A$19:$B$5000,I$3,0))</f>
        <v/>
      </c>
    </row>
    <row r="500" spans="2:9" x14ac:dyDescent="0.45">
      <c r="B500" s="28">
        <f t="shared" si="25"/>
        <v>2044</v>
      </c>
      <c r="C500" s="28">
        <f t="shared" si="26"/>
        <v>3</v>
      </c>
      <c r="H500" s="31">
        <f t="shared" si="27"/>
        <v>52657</v>
      </c>
      <c r="I500" s="33" t="str">
        <f>IF(ISERROR(VLOOKUP($H500,'1a_CarteraVigente'!$A$19:$B$5000,I$3,0))=TRUE,"",VLOOKUP($H500,'1a_CarteraVigente'!$A$19:$B$5000,I$3,0))</f>
        <v/>
      </c>
    </row>
    <row r="501" spans="2:9" x14ac:dyDescent="0.45">
      <c r="B501" s="28">
        <f t="shared" si="25"/>
        <v>2044</v>
      </c>
      <c r="C501" s="28">
        <f t="shared" si="26"/>
        <v>4</v>
      </c>
      <c r="H501" s="31">
        <f t="shared" si="27"/>
        <v>52688</v>
      </c>
      <c r="I501" s="33" t="str">
        <f>IF(ISERROR(VLOOKUP($H501,'1a_CarteraVigente'!$A$19:$B$5000,I$3,0))=TRUE,"",VLOOKUP($H501,'1a_CarteraVigente'!$A$19:$B$5000,I$3,0))</f>
        <v/>
      </c>
    </row>
    <row r="502" spans="2:9" x14ac:dyDescent="0.45">
      <c r="B502" s="28">
        <f t="shared" si="25"/>
        <v>2044</v>
      </c>
      <c r="C502" s="28">
        <f t="shared" si="26"/>
        <v>5</v>
      </c>
      <c r="H502" s="31">
        <f t="shared" si="27"/>
        <v>52718</v>
      </c>
      <c r="I502" s="33" t="str">
        <f>IF(ISERROR(VLOOKUP($H502,'1a_CarteraVigente'!$A$19:$B$5000,I$3,0))=TRUE,"",VLOOKUP($H502,'1a_CarteraVigente'!$A$19:$B$5000,I$3,0))</f>
        <v/>
      </c>
    </row>
    <row r="503" spans="2:9" x14ac:dyDescent="0.45">
      <c r="B503" s="28">
        <f t="shared" si="25"/>
        <v>2044</v>
      </c>
      <c r="C503" s="28">
        <f t="shared" si="26"/>
        <v>6</v>
      </c>
      <c r="H503" s="31">
        <f t="shared" si="27"/>
        <v>52749</v>
      </c>
      <c r="I503" s="33" t="str">
        <f>IF(ISERROR(VLOOKUP($H503,'1a_CarteraVigente'!$A$19:$B$5000,I$3,0))=TRUE,"",VLOOKUP($H503,'1a_CarteraVigente'!$A$19:$B$5000,I$3,0))</f>
        <v/>
      </c>
    </row>
    <row r="504" spans="2:9" x14ac:dyDescent="0.45">
      <c r="B504" s="28">
        <f t="shared" si="25"/>
        <v>2044</v>
      </c>
      <c r="C504" s="28">
        <f t="shared" si="26"/>
        <v>7</v>
      </c>
      <c r="H504" s="31">
        <f t="shared" si="27"/>
        <v>52779</v>
      </c>
      <c r="I504" s="33" t="str">
        <f>IF(ISERROR(VLOOKUP($H504,'1a_CarteraVigente'!$A$19:$B$5000,I$3,0))=TRUE,"",VLOOKUP($H504,'1a_CarteraVigente'!$A$19:$B$5000,I$3,0))</f>
        <v/>
      </c>
    </row>
    <row r="505" spans="2:9" x14ac:dyDescent="0.45">
      <c r="B505" s="28">
        <f t="shared" si="25"/>
        <v>2044</v>
      </c>
      <c r="C505" s="28">
        <f t="shared" si="26"/>
        <v>8</v>
      </c>
      <c r="H505" s="31">
        <f t="shared" si="27"/>
        <v>52810</v>
      </c>
      <c r="I505" s="33" t="str">
        <f>IF(ISERROR(VLOOKUP($H505,'1a_CarteraVigente'!$A$19:$B$5000,I$3,0))=TRUE,"",VLOOKUP($H505,'1a_CarteraVigente'!$A$19:$B$5000,I$3,0))</f>
        <v/>
      </c>
    </row>
    <row r="506" spans="2:9" x14ac:dyDescent="0.45">
      <c r="B506" s="28">
        <f t="shared" si="25"/>
        <v>2044</v>
      </c>
      <c r="C506" s="28">
        <f t="shared" si="26"/>
        <v>9</v>
      </c>
      <c r="H506" s="31">
        <f t="shared" si="27"/>
        <v>52841</v>
      </c>
      <c r="I506" s="33" t="str">
        <f>IF(ISERROR(VLOOKUP($H506,'1a_CarteraVigente'!$A$19:$B$5000,I$3,0))=TRUE,"",VLOOKUP($H506,'1a_CarteraVigente'!$A$19:$B$5000,I$3,0))</f>
        <v/>
      </c>
    </row>
    <row r="507" spans="2:9" x14ac:dyDescent="0.45">
      <c r="B507" s="28">
        <f t="shared" si="25"/>
        <v>2044</v>
      </c>
      <c r="C507" s="28">
        <f t="shared" si="26"/>
        <v>10</v>
      </c>
      <c r="H507" s="31">
        <f t="shared" si="27"/>
        <v>52871</v>
      </c>
      <c r="I507" s="33" t="str">
        <f>IF(ISERROR(VLOOKUP($H507,'1a_CarteraVigente'!$A$19:$B$5000,I$3,0))=TRUE,"",VLOOKUP($H507,'1a_CarteraVigente'!$A$19:$B$5000,I$3,0))</f>
        <v/>
      </c>
    </row>
    <row r="508" spans="2:9" x14ac:dyDescent="0.45">
      <c r="B508" s="28">
        <f t="shared" si="25"/>
        <v>2044</v>
      </c>
      <c r="C508" s="28">
        <f t="shared" si="26"/>
        <v>11</v>
      </c>
      <c r="H508" s="31">
        <f t="shared" si="27"/>
        <v>52902</v>
      </c>
      <c r="I508" s="33" t="str">
        <f>IF(ISERROR(VLOOKUP($H508,'1a_CarteraVigente'!$A$19:$B$5000,I$3,0))=TRUE,"",VLOOKUP($H508,'1a_CarteraVigente'!$A$19:$B$5000,I$3,0))</f>
        <v/>
      </c>
    </row>
    <row r="509" spans="2:9" x14ac:dyDescent="0.45">
      <c r="B509" s="28">
        <f t="shared" si="25"/>
        <v>2044</v>
      </c>
      <c r="C509" s="28">
        <f t="shared" si="26"/>
        <v>12</v>
      </c>
      <c r="H509" s="31">
        <f t="shared" si="27"/>
        <v>52932</v>
      </c>
      <c r="I509" s="33" t="str">
        <f>IF(ISERROR(VLOOKUP($H509,'1a_CarteraVigente'!$A$19:$B$5000,I$3,0))=TRUE,"",VLOOKUP($H509,'1a_CarteraVigente'!$A$19:$B$5000,I$3,0))</f>
        <v/>
      </c>
    </row>
    <row r="510" spans="2:9" x14ac:dyDescent="0.45">
      <c r="B510" s="28">
        <f t="shared" si="25"/>
        <v>2045</v>
      </c>
      <c r="C510" s="28">
        <f t="shared" si="26"/>
        <v>1</v>
      </c>
      <c r="H510" s="31">
        <f t="shared" si="27"/>
        <v>52963</v>
      </c>
      <c r="I510" s="33" t="str">
        <f>IF(ISERROR(VLOOKUP($H510,'1a_CarteraVigente'!$A$19:$B$5000,I$3,0))=TRUE,"",VLOOKUP($H510,'1a_CarteraVigente'!$A$19:$B$5000,I$3,0))</f>
        <v/>
      </c>
    </row>
    <row r="511" spans="2:9" x14ac:dyDescent="0.45">
      <c r="B511" s="28">
        <f t="shared" si="25"/>
        <v>2045</v>
      </c>
      <c r="C511" s="28">
        <f t="shared" si="26"/>
        <v>2</v>
      </c>
      <c r="H511" s="31">
        <f t="shared" si="27"/>
        <v>52994</v>
      </c>
      <c r="I511" s="33" t="str">
        <f>IF(ISERROR(VLOOKUP($H511,'1a_CarteraVigente'!$A$19:$B$5000,I$3,0))=TRUE,"",VLOOKUP($H511,'1a_CarteraVigente'!$A$19:$B$5000,I$3,0))</f>
        <v/>
      </c>
    </row>
    <row r="512" spans="2:9" x14ac:dyDescent="0.45">
      <c r="B512" s="28">
        <f t="shared" si="25"/>
        <v>2045</v>
      </c>
      <c r="C512" s="28">
        <f t="shared" si="26"/>
        <v>3</v>
      </c>
      <c r="H512" s="31">
        <f t="shared" si="27"/>
        <v>53022</v>
      </c>
      <c r="I512" s="33" t="str">
        <f>IF(ISERROR(VLOOKUP($H512,'1a_CarteraVigente'!$A$19:$B$5000,I$3,0))=TRUE,"",VLOOKUP($H512,'1a_CarteraVigente'!$A$19:$B$5000,I$3,0))</f>
        <v/>
      </c>
    </row>
    <row r="513" spans="2:9" x14ac:dyDescent="0.45">
      <c r="B513" s="28">
        <f t="shared" si="25"/>
        <v>2045</v>
      </c>
      <c r="C513" s="28">
        <f t="shared" si="26"/>
        <v>4</v>
      </c>
      <c r="H513" s="31">
        <f t="shared" si="27"/>
        <v>53053</v>
      </c>
      <c r="I513" s="33" t="str">
        <f>IF(ISERROR(VLOOKUP($H513,'1a_CarteraVigente'!$A$19:$B$5000,I$3,0))=TRUE,"",VLOOKUP($H513,'1a_CarteraVigente'!$A$19:$B$5000,I$3,0))</f>
        <v/>
      </c>
    </row>
    <row r="514" spans="2:9" x14ac:dyDescent="0.45">
      <c r="B514" s="28">
        <f t="shared" si="25"/>
        <v>2045</v>
      </c>
      <c r="C514" s="28">
        <f t="shared" si="26"/>
        <v>5</v>
      </c>
      <c r="H514" s="31">
        <f t="shared" si="27"/>
        <v>53083</v>
      </c>
      <c r="I514" s="33" t="str">
        <f>IF(ISERROR(VLOOKUP($H514,'1a_CarteraVigente'!$A$19:$B$5000,I$3,0))=TRUE,"",VLOOKUP($H514,'1a_CarteraVigente'!$A$19:$B$5000,I$3,0))</f>
        <v/>
      </c>
    </row>
    <row r="515" spans="2:9" x14ac:dyDescent="0.45">
      <c r="B515" s="28">
        <f t="shared" si="25"/>
        <v>2045</v>
      </c>
      <c r="C515" s="28">
        <f t="shared" si="26"/>
        <v>6</v>
      </c>
      <c r="H515" s="31">
        <f t="shared" si="27"/>
        <v>53114</v>
      </c>
      <c r="I515" s="33" t="str">
        <f>IF(ISERROR(VLOOKUP($H515,'1a_CarteraVigente'!$A$19:$B$5000,I$3,0))=TRUE,"",VLOOKUP($H515,'1a_CarteraVigente'!$A$19:$B$5000,I$3,0))</f>
        <v/>
      </c>
    </row>
    <row r="516" spans="2:9" x14ac:dyDescent="0.45">
      <c r="B516" s="28">
        <f t="shared" si="25"/>
        <v>2045</v>
      </c>
      <c r="C516" s="28">
        <f t="shared" si="26"/>
        <v>7</v>
      </c>
      <c r="H516" s="31">
        <f t="shared" si="27"/>
        <v>53144</v>
      </c>
      <c r="I516" s="33" t="str">
        <f>IF(ISERROR(VLOOKUP($H516,'1a_CarteraVigente'!$A$19:$B$5000,I$3,0))=TRUE,"",VLOOKUP($H516,'1a_CarteraVigente'!$A$19:$B$5000,I$3,0))</f>
        <v/>
      </c>
    </row>
    <row r="517" spans="2:9" x14ac:dyDescent="0.45">
      <c r="B517" s="28">
        <f t="shared" si="25"/>
        <v>2045</v>
      </c>
      <c r="C517" s="28">
        <f t="shared" si="26"/>
        <v>8</v>
      </c>
      <c r="H517" s="31">
        <f t="shared" si="27"/>
        <v>53175</v>
      </c>
      <c r="I517" s="33" t="str">
        <f>IF(ISERROR(VLOOKUP($H517,'1a_CarteraVigente'!$A$19:$B$5000,I$3,0))=TRUE,"",VLOOKUP($H517,'1a_CarteraVigente'!$A$19:$B$5000,I$3,0))</f>
        <v/>
      </c>
    </row>
    <row r="518" spans="2:9" x14ac:dyDescent="0.45">
      <c r="B518" s="28">
        <f t="shared" si="25"/>
        <v>2045</v>
      </c>
      <c r="C518" s="28">
        <f t="shared" si="26"/>
        <v>9</v>
      </c>
      <c r="H518" s="31">
        <f t="shared" si="27"/>
        <v>53206</v>
      </c>
      <c r="I518" s="33" t="str">
        <f>IF(ISERROR(VLOOKUP($H518,'1a_CarteraVigente'!$A$19:$B$5000,I$3,0))=TRUE,"",VLOOKUP($H518,'1a_CarteraVigente'!$A$19:$B$5000,I$3,0))</f>
        <v/>
      </c>
    </row>
    <row r="519" spans="2:9" x14ac:dyDescent="0.45">
      <c r="B519" s="28">
        <f t="shared" ref="B519:B533" si="28">IF(C518=12,B518+1,B518)</f>
        <v>2045</v>
      </c>
      <c r="C519" s="28">
        <f t="shared" ref="C519:C533" si="29">IF(C518=12,1,C518+1)</f>
        <v>10</v>
      </c>
      <c r="H519" s="31">
        <f t="shared" ref="H519:H581" si="30">VALUE(CONCATENATE(C519,"/1/",B519))</f>
        <v>53236</v>
      </c>
      <c r="I519" s="33" t="str">
        <f>IF(ISERROR(VLOOKUP($H519,'1a_CarteraVigente'!$A$19:$B$5000,I$3,0))=TRUE,"",VLOOKUP($H519,'1a_CarteraVigente'!$A$19:$B$5000,I$3,0))</f>
        <v/>
      </c>
    </row>
    <row r="520" spans="2:9" x14ac:dyDescent="0.45">
      <c r="B520" s="28">
        <f t="shared" si="28"/>
        <v>2045</v>
      </c>
      <c r="C520" s="28">
        <f t="shared" si="29"/>
        <v>11</v>
      </c>
      <c r="H520" s="31">
        <f t="shared" si="30"/>
        <v>53267</v>
      </c>
      <c r="I520" s="33" t="str">
        <f>IF(ISERROR(VLOOKUP($H520,'1a_CarteraVigente'!$A$19:$B$5000,I$3,0))=TRUE,"",VLOOKUP($H520,'1a_CarteraVigente'!$A$19:$B$5000,I$3,0))</f>
        <v/>
      </c>
    </row>
    <row r="521" spans="2:9" x14ac:dyDescent="0.45">
      <c r="B521" s="28">
        <f t="shared" si="28"/>
        <v>2045</v>
      </c>
      <c r="C521" s="28">
        <f t="shared" si="29"/>
        <v>12</v>
      </c>
      <c r="H521" s="31">
        <f t="shared" si="30"/>
        <v>53297</v>
      </c>
      <c r="I521" s="33" t="str">
        <f>IF(ISERROR(VLOOKUP($H521,'1a_CarteraVigente'!$A$19:$B$5000,I$3,0))=TRUE,"",VLOOKUP($H521,'1a_CarteraVigente'!$A$19:$B$5000,I$3,0))</f>
        <v/>
      </c>
    </row>
    <row r="522" spans="2:9" x14ac:dyDescent="0.45">
      <c r="B522" s="28">
        <f t="shared" si="28"/>
        <v>2046</v>
      </c>
      <c r="C522" s="28">
        <f t="shared" si="29"/>
        <v>1</v>
      </c>
      <c r="H522" s="31">
        <f t="shared" si="30"/>
        <v>53328</v>
      </c>
      <c r="I522" s="33" t="str">
        <f>IF(ISERROR(VLOOKUP($H522,'1a_CarteraVigente'!$A$19:$B$5000,I$3,0))=TRUE,"",VLOOKUP($H522,'1a_CarteraVigente'!$A$19:$B$5000,I$3,0))</f>
        <v/>
      </c>
    </row>
    <row r="523" spans="2:9" x14ac:dyDescent="0.45">
      <c r="B523" s="28">
        <f t="shared" si="28"/>
        <v>2046</v>
      </c>
      <c r="C523" s="28">
        <f t="shared" si="29"/>
        <v>2</v>
      </c>
      <c r="H523" s="31">
        <f t="shared" si="30"/>
        <v>53359</v>
      </c>
      <c r="I523" s="33" t="str">
        <f>IF(ISERROR(VLOOKUP($H523,'1a_CarteraVigente'!$A$19:$B$5000,I$3,0))=TRUE,"",VLOOKUP($H523,'1a_CarteraVigente'!$A$19:$B$5000,I$3,0))</f>
        <v/>
      </c>
    </row>
    <row r="524" spans="2:9" x14ac:dyDescent="0.45">
      <c r="B524" s="28">
        <f t="shared" si="28"/>
        <v>2046</v>
      </c>
      <c r="C524" s="28">
        <f t="shared" si="29"/>
        <v>3</v>
      </c>
      <c r="H524" s="31">
        <f t="shared" si="30"/>
        <v>53387</v>
      </c>
      <c r="I524" s="33" t="str">
        <f>IF(ISERROR(VLOOKUP($H524,'1a_CarteraVigente'!$A$19:$B$5000,I$3,0))=TRUE,"",VLOOKUP($H524,'1a_CarteraVigente'!$A$19:$B$5000,I$3,0))</f>
        <v/>
      </c>
    </row>
    <row r="525" spans="2:9" x14ac:dyDescent="0.45">
      <c r="B525" s="28">
        <f t="shared" si="28"/>
        <v>2046</v>
      </c>
      <c r="C525" s="28">
        <f t="shared" si="29"/>
        <v>4</v>
      </c>
      <c r="H525" s="31">
        <f t="shared" si="30"/>
        <v>53418</v>
      </c>
      <c r="I525" s="33" t="str">
        <f>IF(ISERROR(VLOOKUP($H525,'1a_CarteraVigente'!$A$19:$B$5000,I$3,0))=TRUE,"",VLOOKUP($H525,'1a_CarteraVigente'!$A$19:$B$5000,I$3,0))</f>
        <v/>
      </c>
    </row>
    <row r="526" spans="2:9" x14ac:dyDescent="0.45">
      <c r="B526" s="28">
        <f t="shared" si="28"/>
        <v>2046</v>
      </c>
      <c r="C526" s="28">
        <f t="shared" si="29"/>
        <v>5</v>
      </c>
      <c r="H526" s="31">
        <f t="shared" si="30"/>
        <v>53448</v>
      </c>
      <c r="I526" s="33" t="str">
        <f>IF(ISERROR(VLOOKUP($H526,'1a_CarteraVigente'!$A$19:$B$5000,I$3,0))=TRUE,"",VLOOKUP($H526,'1a_CarteraVigente'!$A$19:$B$5000,I$3,0))</f>
        <v/>
      </c>
    </row>
    <row r="527" spans="2:9" x14ac:dyDescent="0.45">
      <c r="B527" s="28">
        <f t="shared" si="28"/>
        <v>2046</v>
      </c>
      <c r="C527" s="28">
        <f t="shared" si="29"/>
        <v>6</v>
      </c>
      <c r="H527" s="31">
        <f t="shared" si="30"/>
        <v>53479</v>
      </c>
      <c r="I527" s="33" t="str">
        <f>IF(ISERROR(VLOOKUP($H527,'1a_CarteraVigente'!$A$19:$B$5000,I$3,0))=TRUE,"",VLOOKUP($H527,'1a_CarteraVigente'!$A$19:$B$5000,I$3,0))</f>
        <v/>
      </c>
    </row>
    <row r="528" spans="2:9" x14ac:dyDescent="0.45">
      <c r="B528" s="28">
        <f t="shared" si="28"/>
        <v>2046</v>
      </c>
      <c r="C528" s="28">
        <f t="shared" si="29"/>
        <v>7</v>
      </c>
      <c r="H528" s="31">
        <f t="shared" si="30"/>
        <v>53509</v>
      </c>
      <c r="I528" s="33" t="str">
        <f>IF(ISERROR(VLOOKUP($H528,'1a_CarteraVigente'!$A$19:$B$5000,I$3,0))=TRUE,"",VLOOKUP($H528,'1a_CarteraVigente'!$A$19:$B$5000,I$3,0))</f>
        <v/>
      </c>
    </row>
    <row r="529" spans="2:9" x14ac:dyDescent="0.45">
      <c r="B529" s="28">
        <f t="shared" si="28"/>
        <v>2046</v>
      </c>
      <c r="C529" s="28">
        <f t="shared" si="29"/>
        <v>8</v>
      </c>
      <c r="H529" s="31">
        <f t="shared" si="30"/>
        <v>53540</v>
      </c>
      <c r="I529" s="33" t="str">
        <f>IF(ISERROR(VLOOKUP($H529,'1a_CarteraVigente'!$A$19:$B$5000,I$3,0))=TRUE,"",VLOOKUP($H529,'1a_CarteraVigente'!$A$19:$B$5000,I$3,0))</f>
        <v/>
      </c>
    </row>
    <row r="530" spans="2:9" x14ac:dyDescent="0.45">
      <c r="B530" s="28">
        <f t="shared" si="28"/>
        <v>2046</v>
      </c>
      <c r="C530" s="28">
        <f t="shared" si="29"/>
        <v>9</v>
      </c>
      <c r="H530" s="31">
        <f t="shared" si="30"/>
        <v>53571</v>
      </c>
      <c r="I530" s="33" t="str">
        <f>IF(ISERROR(VLOOKUP($H530,'1a_CarteraVigente'!$A$19:$B$5000,I$3,0))=TRUE,"",VLOOKUP($H530,'1a_CarteraVigente'!$A$19:$B$5000,I$3,0))</f>
        <v/>
      </c>
    </row>
    <row r="531" spans="2:9" x14ac:dyDescent="0.45">
      <c r="B531" s="28">
        <f t="shared" si="28"/>
        <v>2046</v>
      </c>
      <c r="C531" s="28">
        <f t="shared" si="29"/>
        <v>10</v>
      </c>
      <c r="H531" s="31">
        <f t="shared" si="30"/>
        <v>53601</v>
      </c>
      <c r="I531" s="33" t="str">
        <f>IF(ISERROR(VLOOKUP($H531,'1a_CarteraVigente'!$A$19:$B$5000,I$3,0))=TRUE,"",VLOOKUP($H531,'1a_CarteraVigente'!$A$19:$B$5000,I$3,0))</f>
        <v/>
      </c>
    </row>
    <row r="532" spans="2:9" x14ac:dyDescent="0.45">
      <c r="B532" s="28">
        <f t="shared" si="28"/>
        <v>2046</v>
      </c>
      <c r="C532" s="28">
        <f t="shared" si="29"/>
        <v>11</v>
      </c>
      <c r="H532" s="31">
        <f t="shared" si="30"/>
        <v>53632</v>
      </c>
      <c r="I532" s="33" t="str">
        <f>IF(ISERROR(VLOOKUP($H532,'1a_CarteraVigente'!$A$19:$B$5000,I$3,0))=TRUE,"",VLOOKUP($H532,'1a_CarteraVigente'!$A$19:$B$5000,I$3,0))</f>
        <v/>
      </c>
    </row>
    <row r="533" spans="2:9" x14ac:dyDescent="0.45">
      <c r="B533" s="28">
        <f t="shared" si="28"/>
        <v>2046</v>
      </c>
      <c r="C533" s="28">
        <f t="shared" si="29"/>
        <v>12</v>
      </c>
      <c r="H533" s="31">
        <f t="shared" si="30"/>
        <v>53662</v>
      </c>
      <c r="I533" s="33" t="str">
        <f>IF(ISERROR(VLOOKUP($H533,'1a_CarteraVigente'!$A$19:$B$5000,I$3,0))=TRUE,"",VLOOKUP($H533,'1a_CarteraVigente'!$A$19:$B$5000,I$3,0))</f>
        <v/>
      </c>
    </row>
    <row r="534" spans="2:9" x14ac:dyDescent="0.45">
      <c r="B534" s="28">
        <f t="shared" ref="B534:B560" si="31">IF(C533=12,B533+1,B533)</f>
        <v>2047</v>
      </c>
      <c r="C534" s="28">
        <f t="shared" ref="C534:C560" si="32">IF(C533=12,1,C533+1)</f>
        <v>1</v>
      </c>
      <c r="H534" s="31">
        <f t="shared" si="30"/>
        <v>53693</v>
      </c>
      <c r="I534" s="33" t="str">
        <f>IF(ISERROR(VLOOKUP($H534,'1a_CarteraVigente'!$A$19:$B$5000,I$3,0))=TRUE,"",VLOOKUP($H534,'1a_CarteraVigente'!$A$19:$B$5000,I$3,0))</f>
        <v/>
      </c>
    </row>
    <row r="535" spans="2:9" x14ac:dyDescent="0.45">
      <c r="B535" s="28">
        <f t="shared" si="31"/>
        <v>2047</v>
      </c>
      <c r="C535" s="28">
        <f t="shared" si="32"/>
        <v>2</v>
      </c>
      <c r="H535" s="31">
        <f t="shared" si="30"/>
        <v>53724</v>
      </c>
      <c r="I535" s="33" t="str">
        <f>IF(ISERROR(VLOOKUP($H535,'1a_CarteraVigente'!$A$19:$B$5000,I$3,0))=TRUE,"",VLOOKUP($H535,'1a_CarteraVigente'!$A$19:$B$5000,I$3,0))</f>
        <v/>
      </c>
    </row>
    <row r="536" spans="2:9" x14ac:dyDescent="0.45">
      <c r="B536" s="28">
        <f t="shared" si="31"/>
        <v>2047</v>
      </c>
      <c r="C536" s="28">
        <f t="shared" si="32"/>
        <v>3</v>
      </c>
      <c r="H536" s="31">
        <f t="shared" si="30"/>
        <v>53752</v>
      </c>
      <c r="I536" s="33" t="str">
        <f>IF(ISERROR(VLOOKUP($H536,'1a_CarteraVigente'!$A$19:$B$5000,I$3,0))=TRUE,"",VLOOKUP($H536,'1a_CarteraVigente'!$A$19:$B$5000,I$3,0))</f>
        <v/>
      </c>
    </row>
    <row r="537" spans="2:9" x14ac:dyDescent="0.45">
      <c r="B537" s="28">
        <f t="shared" si="31"/>
        <v>2047</v>
      </c>
      <c r="C537" s="28">
        <f t="shared" si="32"/>
        <v>4</v>
      </c>
      <c r="H537" s="31">
        <f t="shared" si="30"/>
        <v>53783</v>
      </c>
      <c r="I537" s="33" t="str">
        <f>IF(ISERROR(VLOOKUP($H537,'1a_CarteraVigente'!$A$19:$B$5000,I$3,0))=TRUE,"",VLOOKUP($H537,'1a_CarteraVigente'!$A$19:$B$5000,I$3,0))</f>
        <v/>
      </c>
    </row>
    <row r="538" spans="2:9" x14ac:dyDescent="0.45">
      <c r="B538" s="28">
        <f t="shared" si="31"/>
        <v>2047</v>
      </c>
      <c r="C538" s="28">
        <f t="shared" si="32"/>
        <v>5</v>
      </c>
      <c r="H538" s="31">
        <f t="shared" si="30"/>
        <v>53813</v>
      </c>
      <c r="I538" s="33" t="str">
        <f>IF(ISERROR(VLOOKUP($H538,'1a_CarteraVigente'!$A$19:$B$5000,I$3,0))=TRUE,"",VLOOKUP($H538,'1a_CarteraVigente'!$A$19:$B$5000,I$3,0))</f>
        <v/>
      </c>
    </row>
    <row r="539" spans="2:9" x14ac:dyDescent="0.45">
      <c r="B539" s="28">
        <f t="shared" si="31"/>
        <v>2047</v>
      </c>
      <c r="C539" s="28">
        <f t="shared" si="32"/>
        <v>6</v>
      </c>
      <c r="H539" s="31">
        <f t="shared" si="30"/>
        <v>53844</v>
      </c>
      <c r="I539" s="33" t="str">
        <f>IF(ISERROR(VLOOKUP($H539,'1a_CarteraVigente'!$A$19:$B$5000,I$3,0))=TRUE,"",VLOOKUP($H539,'1a_CarteraVigente'!$A$19:$B$5000,I$3,0))</f>
        <v/>
      </c>
    </row>
    <row r="540" spans="2:9" x14ac:dyDescent="0.45">
      <c r="B540" s="28">
        <f t="shared" si="31"/>
        <v>2047</v>
      </c>
      <c r="C540" s="28">
        <f t="shared" si="32"/>
        <v>7</v>
      </c>
      <c r="H540" s="31">
        <f t="shared" si="30"/>
        <v>53874</v>
      </c>
      <c r="I540" s="33" t="str">
        <f>IF(ISERROR(VLOOKUP($H540,'1a_CarteraVigente'!$A$19:$B$5000,I$3,0))=TRUE,"",VLOOKUP($H540,'1a_CarteraVigente'!$A$19:$B$5000,I$3,0))</f>
        <v/>
      </c>
    </row>
    <row r="541" spans="2:9" x14ac:dyDescent="0.45">
      <c r="B541" s="28">
        <f t="shared" si="31"/>
        <v>2047</v>
      </c>
      <c r="C541" s="28">
        <f t="shared" si="32"/>
        <v>8</v>
      </c>
      <c r="H541" s="31">
        <f t="shared" si="30"/>
        <v>53905</v>
      </c>
      <c r="I541" s="33" t="str">
        <f>IF(ISERROR(VLOOKUP($H541,'1a_CarteraVigente'!$A$19:$B$5000,I$3,0))=TRUE,"",VLOOKUP($H541,'1a_CarteraVigente'!$A$19:$B$5000,I$3,0))</f>
        <v/>
      </c>
    </row>
    <row r="542" spans="2:9" x14ac:dyDescent="0.45">
      <c r="B542" s="28">
        <f t="shared" si="31"/>
        <v>2047</v>
      </c>
      <c r="C542" s="28">
        <f t="shared" si="32"/>
        <v>9</v>
      </c>
      <c r="H542" s="31">
        <f t="shared" si="30"/>
        <v>53936</v>
      </c>
      <c r="I542" s="33" t="str">
        <f>IF(ISERROR(VLOOKUP($H542,'1a_CarteraVigente'!$A$19:$B$5000,I$3,0))=TRUE,"",VLOOKUP($H542,'1a_CarteraVigente'!$A$19:$B$5000,I$3,0))</f>
        <v/>
      </c>
    </row>
    <row r="543" spans="2:9" x14ac:dyDescent="0.45">
      <c r="B543" s="28">
        <f t="shared" si="31"/>
        <v>2047</v>
      </c>
      <c r="C543" s="28">
        <f t="shared" si="32"/>
        <v>10</v>
      </c>
      <c r="H543" s="31">
        <f t="shared" si="30"/>
        <v>53966</v>
      </c>
      <c r="I543" s="33" t="str">
        <f>IF(ISERROR(VLOOKUP($H543,'1a_CarteraVigente'!$A$19:$B$5000,I$3,0))=TRUE,"",VLOOKUP($H543,'1a_CarteraVigente'!$A$19:$B$5000,I$3,0))</f>
        <v/>
      </c>
    </row>
    <row r="544" spans="2:9" x14ac:dyDescent="0.45">
      <c r="B544" s="28">
        <f t="shared" si="31"/>
        <v>2047</v>
      </c>
      <c r="C544" s="28">
        <f t="shared" si="32"/>
        <v>11</v>
      </c>
      <c r="H544" s="31">
        <f t="shared" si="30"/>
        <v>53997</v>
      </c>
      <c r="I544" s="33" t="str">
        <f>IF(ISERROR(VLOOKUP($H544,'1a_CarteraVigente'!$A$19:$B$5000,I$3,0))=TRUE,"",VLOOKUP($H544,'1a_CarteraVigente'!$A$19:$B$5000,I$3,0))</f>
        <v/>
      </c>
    </row>
    <row r="545" spans="2:9" x14ac:dyDescent="0.45">
      <c r="B545" s="28">
        <f t="shared" si="31"/>
        <v>2047</v>
      </c>
      <c r="C545" s="28">
        <f t="shared" si="32"/>
        <v>12</v>
      </c>
      <c r="H545" s="31">
        <f t="shared" si="30"/>
        <v>54027</v>
      </c>
      <c r="I545" s="33" t="str">
        <f>IF(ISERROR(VLOOKUP($H545,'1a_CarteraVigente'!$A$19:$B$5000,I$3,0))=TRUE,"",VLOOKUP($H545,'1a_CarteraVigente'!$A$19:$B$5000,I$3,0))</f>
        <v/>
      </c>
    </row>
    <row r="546" spans="2:9" x14ac:dyDescent="0.45">
      <c r="B546" s="28">
        <f t="shared" si="31"/>
        <v>2048</v>
      </c>
      <c r="C546" s="28">
        <f t="shared" si="32"/>
        <v>1</v>
      </c>
      <c r="H546" s="31">
        <f t="shared" si="30"/>
        <v>54058</v>
      </c>
      <c r="I546" s="33" t="str">
        <f>IF(ISERROR(VLOOKUP($H546,'1a_CarteraVigente'!$A$19:$B$5000,I$3,0))=TRUE,"",VLOOKUP($H546,'1a_CarteraVigente'!$A$19:$B$5000,I$3,0))</f>
        <v/>
      </c>
    </row>
    <row r="547" spans="2:9" x14ac:dyDescent="0.45">
      <c r="B547" s="28">
        <f t="shared" si="31"/>
        <v>2048</v>
      </c>
      <c r="C547" s="28">
        <f t="shared" si="32"/>
        <v>2</v>
      </c>
      <c r="H547" s="31">
        <f t="shared" si="30"/>
        <v>54089</v>
      </c>
      <c r="I547" s="33" t="str">
        <f>IF(ISERROR(VLOOKUP($H547,'1a_CarteraVigente'!$A$19:$B$5000,I$3,0))=TRUE,"",VLOOKUP($H547,'1a_CarteraVigente'!$A$19:$B$5000,I$3,0))</f>
        <v/>
      </c>
    </row>
    <row r="548" spans="2:9" x14ac:dyDescent="0.45">
      <c r="B548" s="28">
        <f t="shared" si="31"/>
        <v>2048</v>
      </c>
      <c r="C548" s="28">
        <f t="shared" si="32"/>
        <v>3</v>
      </c>
      <c r="H548" s="31">
        <f t="shared" si="30"/>
        <v>54118</v>
      </c>
      <c r="I548" s="33" t="str">
        <f>IF(ISERROR(VLOOKUP($H548,'1a_CarteraVigente'!$A$19:$B$5000,I$3,0))=TRUE,"",VLOOKUP($H548,'1a_CarteraVigente'!$A$19:$B$5000,I$3,0))</f>
        <v/>
      </c>
    </row>
    <row r="549" spans="2:9" x14ac:dyDescent="0.45">
      <c r="B549" s="28">
        <f t="shared" si="31"/>
        <v>2048</v>
      </c>
      <c r="C549" s="28">
        <f t="shared" si="32"/>
        <v>4</v>
      </c>
      <c r="H549" s="31">
        <f t="shared" si="30"/>
        <v>54149</v>
      </c>
      <c r="I549" s="33" t="str">
        <f>IF(ISERROR(VLOOKUP($H549,'1a_CarteraVigente'!$A$19:$B$5000,I$3,0))=TRUE,"",VLOOKUP($H549,'1a_CarteraVigente'!$A$19:$B$5000,I$3,0))</f>
        <v/>
      </c>
    </row>
    <row r="550" spans="2:9" x14ac:dyDescent="0.45">
      <c r="B550" s="28">
        <f t="shared" si="31"/>
        <v>2048</v>
      </c>
      <c r="C550" s="28">
        <f t="shared" si="32"/>
        <v>5</v>
      </c>
      <c r="H550" s="31">
        <f t="shared" si="30"/>
        <v>54179</v>
      </c>
      <c r="I550" s="33" t="str">
        <f>IF(ISERROR(VLOOKUP($H550,'1a_CarteraVigente'!$A$19:$B$5000,I$3,0))=TRUE,"",VLOOKUP($H550,'1a_CarteraVigente'!$A$19:$B$5000,I$3,0))</f>
        <v/>
      </c>
    </row>
    <row r="551" spans="2:9" x14ac:dyDescent="0.45">
      <c r="B551" s="28">
        <f t="shared" si="31"/>
        <v>2048</v>
      </c>
      <c r="C551" s="28">
        <f t="shared" si="32"/>
        <v>6</v>
      </c>
      <c r="H551" s="31">
        <f t="shared" si="30"/>
        <v>54210</v>
      </c>
      <c r="I551" s="33" t="str">
        <f>IF(ISERROR(VLOOKUP($H551,'1a_CarteraVigente'!$A$19:$B$5000,I$3,0))=TRUE,"",VLOOKUP($H551,'1a_CarteraVigente'!$A$19:$B$5000,I$3,0))</f>
        <v/>
      </c>
    </row>
    <row r="552" spans="2:9" x14ac:dyDescent="0.45">
      <c r="B552" s="28">
        <f t="shared" si="31"/>
        <v>2048</v>
      </c>
      <c r="C552" s="28">
        <f t="shared" si="32"/>
        <v>7</v>
      </c>
      <c r="H552" s="31">
        <f t="shared" si="30"/>
        <v>54240</v>
      </c>
      <c r="I552" s="33" t="str">
        <f>IF(ISERROR(VLOOKUP($H552,'1a_CarteraVigente'!$A$19:$B$5000,I$3,0))=TRUE,"",VLOOKUP($H552,'1a_CarteraVigente'!$A$19:$B$5000,I$3,0))</f>
        <v/>
      </c>
    </row>
    <row r="553" spans="2:9" x14ac:dyDescent="0.45">
      <c r="B553" s="28">
        <f t="shared" si="31"/>
        <v>2048</v>
      </c>
      <c r="C553" s="28">
        <f t="shared" si="32"/>
        <v>8</v>
      </c>
      <c r="H553" s="31">
        <f t="shared" si="30"/>
        <v>54271</v>
      </c>
      <c r="I553" s="33" t="str">
        <f>IF(ISERROR(VLOOKUP($H553,'1a_CarteraVigente'!$A$19:$B$5000,I$3,0))=TRUE,"",VLOOKUP($H553,'1a_CarteraVigente'!$A$19:$B$5000,I$3,0))</f>
        <v/>
      </c>
    </row>
    <row r="554" spans="2:9" x14ac:dyDescent="0.45">
      <c r="B554" s="28">
        <f t="shared" si="31"/>
        <v>2048</v>
      </c>
      <c r="C554" s="28">
        <f t="shared" si="32"/>
        <v>9</v>
      </c>
      <c r="H554" s="31">
        <f t="shared" si="30"/>
        <v>54302</v>
      </c>
      <c r="I554" s="33" t="str">
        <f>IF(ISERROR(VLOOKUP($H554,'1a_CarteraVigente'!$A$19:$B$5000,I$3,0))=TRUE,"",VLOOKUP($H554,'1a_CarteraVigente'!$A$19:$B$5000,I$3,0))</f>
        <v/>
      </c>
    </row>
    <row r="555" spans="2:9" x14ac:dyDescent="0.45">
      <c r="B555" s="28">
        <f t="shared" si="31"/>
        <v>2048</v>
      </c>
      <c r="C555" s="28">
        <f t="shared" si="32"/>
        <v>10</v>
      </c>
      <c r="H555" s="31">
        <f t="shared" si="30"/>
        <v>54332</v>
      </c>
      <c r="I555" s="33" t="str">
        <f>IF(ISERROR(VLOOKUP($H555,'1a_CarteraVigente'!$A$19:$B$5000,I$3,0))=TRUE,"",VLOOKUP($H555,'1a_CarteraVigente'!$A$19:$B$5000,I$3,0))</f>
        <v/>
      </c>
    </row>
    <row r="556" spans="2:9" x14ac:dyDescent="0.45">
      <c r="B556" s="28">
        <f t="shared" si="31"/>
        <v>2048</v>
      </c>
      <c r="C556" s="28">
        <f t="shared" si="32"/>
        <v>11</v>
      </c>
      <c r="H556" s="31">
        <f t="shared" si="30"/>
        <v>54363</v>
      </c>
      <c r="I556" s="33" t="str">
        <f>IF(ISERROR(VLOOKUP($H556,'1a_CarteraVigente'!$A$19:$B$5000,I$3,0))=TRUE,"",VLOOKUP($H556,'1a_CarteraVigente'!$A$19:$B$5000,I$3,0))</f>
        <v/>
      </c>
    </row>
    <row r="557" spans="2:9" x14ac:dyDescent="0.45">
      <c r="B557" s="28">
        <f t="shared" si="31"/>
        <v>2048</v>
      </c>
      <c r="C557" s="28">
        <f t="shared" si="32"/>
        <v>12</v>
      </c>
      <c r="H557" s="31">
        <f t="shared" si="30"/>
        <v>54393</v>
      </c>
      <c r="I557" s="33" t="str">
        <f>IF(ISERROR(VLOOKUP($H557,'1a_CarteraVigente'!$A$19:$B$5000,I$3,0))=TRUE,"",VLOOKUP($H557,'1a_CarteraVigente'!$A$19:$B$5000,I$3,0))</f>
        <v/>
      </c>
    </row>
    <row r="558" spans="2:9" x14ac:dyDescent="0.45">
      <c r="B558" s="28">
        <f t="shared" si="31"/>
        <v>2049</v>
      </c>
      <c r="C558" s="28">
        <f t="shared" si="32"/>
        <v>1</v>
      </c>
      <c r="H558" s="31">
        <f t="shared" si="30"/>
        <v>54424</v>
      </c>
      <c r="I558" s="33" t="str">
        <f>IF(ISERROR(VLOOKUP($H558,'1a_CarteraVigente'!$A$19:$B$5000,I$3,0))=TRUE,"",VLOOKUP($H558,'1a_CarteraVigente'!$A$19:$B$5000,I$3,0))</f>
        <v/>
      </c>
    </row>
    <row r="559" spans="2:9" x14ac:dyDescent="0.45">
      <c r="B559" s="28">
        <f t="shared" si="31"/>
        <v>2049</v>
      </c>
      <c r="C559" s="28">
        <f t="shared" si="32"/>
        <v>2</v>
      </c>
      <c r="H559" s="31">
        <f t="shared" si="30"/>
        <v>54455</v>
      </c>
      <c r="I559" s="33" t="str">
        <f>IF(ISERROR(VLOOKUP($H559,'1a_CarteraVigente'!$A$19:$B$5000,I$3,0))=TRUE,"",VLOOKUP($H559,'1a_CarteraVigente'!$A$19:$B$5000,I$3,0))</f>
        <v/>
      </c>
    </row>
    <row r="560" spans="2:9" x14ac:dyDescent="0.45">
      <c r="B560" s="28">
        <f t="shared" si="31"/>
        <v>2049</v>
      </c>
      <c r="C560" s="28">
        <f t="shared" si="32"/>
        <v>3</v>
      </c>
      <c r="H560" s="31">
        <f t="shared" si="30"/>
        <v>54483</v>
      </c>
      <c r="I560" s="33" t="str">
        <f>IF(ISERROR(VLOOKUP($H560,'1a_CarteraVigente'!$A$19:$B$5000,I$3,0))=TRUE,"",VLOOKUP($H560,'1a_CarteraVigente'!$A$19:$B$5000,I$3,0))</f>
        <v/>
      </c>
    </row>
    <row r="561" spans="2:9" x14ac:dyDescent="0.45">
      <c r="B561" s="28">
        <f t="shared" ref="B561:B581" si="33">IF(C560=12,B560+1,B560)</f>
        <v>2049</v>
      </c>
      <c r="C561" s="28">
        <f t="shared" ref="C561:C581" si="34">IF(C560=12,1,C560+1)</f>
        <v>4</v>
      </c>
      <c r="H561" s="31">
        <f t="shared" si="30"/>
        <v>54514</v>
      </c>
      <c r="I561" s="33" t="str">
        <f>IF(ISERROR(VLOOKUP($H561,'1a_CarteraVigente'!$A$19:$B$5000,I$3,0))=TRUE,"",VLOOKUP($H561,'1a_CarteraVigente'!$A$19:$B$5000,I$3,0))</f>
        <v/>
      </c>
    </row>
    <row r="562" spans="2:9" x14ac:dyDescent="0.45">
      <c r="B562" s="28">
        <f t="shared" si="33"/>
        <v>2049</v>
      </c>
      <c r="C562" s="28">
        <f t="shared" si="34"/>
        <v>5</v>
      </c>
      <c r="H562" s="31">
        <f t="shared" si="30"/>
        <v>54544</v>
      </c>
      <c r="I562" s="33" t="str">
        <f>IF(ISERROR(VLOOKUP($H562,'1a_CarteraVigente'!$A$19:$B$5000,I$3,0))=TRUE,"",VLOOKUP($H562,'1a_CarteraVigente'!$A$19:$B$5000,I$3,0))</f>
        <v/>
      </c>
    </row>
    <row r="563" spans="2:9" x14ac:dyDescent="0.45">
      <c r="B563" s="28">
        <f t="shared" si="33"/>
        <v>2049</v>
      </c>
      <c r="C563" s="28">
        <f t="shared" si="34"/>
        <v>6</v>
      </c>
      <c r="H563" s="31">
        <f t="shared" si="30"/>
        <v>54575</v>
      </c>
      <c r="I563" s="33" t="str">
        <f>IF(ISERROR(VLOOKUP($H563,'1a_CarteraVigente'!$A$19:$B$5000,I$3,0))=TRUE,"",VLOOKUP($H563,'1a_CarteraVigente'!$A$19:$B$5000,I$3,0))</f>
        <v/>
      </c>
    </row>
    <row r="564" spans="2:9" x14ac:dyDescent="0.45">
      <c r="B564" s="28">
        <f t="shared" si="33"/>
        <v>2049</v>
      </c>
      <c r="C564" s="28">
        <f t="shared" si="34"/>
        <v>7</v>
      </c>
      <c r="H564" s="31">
        <f t="shared" si="30"/>
        <v>54605</v>
      </c>
      <c r="I564" s="33" t="str">
        <f>IF(ISERROR(VLOOKUP($H564,'1a_CarteraVigente'!$A$19:$B$5000,I$3,0))=TRUE,"",VLOOKUP($H564,'1a_CarteraVigente'!$A$19:$B$5000,I$3,0))</f>
        <v/>
      </c>
    </row>
    <row r="565" spans="2:9" x14ac:dyDescent="0.45">
      <c r="B565" s="28">
        <f t="shared" si="33"/>
        <v>2049</v>
      </c>
      <c r="C565" s="28">
        <f t="shared" si="34"/>
        <v>8</v>
      </c>
      <c r="H565" s="31">
        <f t="shared" si="30"/>
        <v>54636</v>
      </c>
      <c r="I565" s="33" t="str">
        <f>IF(ISERROR(VLOOKUP($H565,'1a_CarteraVigente'!$A$19:$B$5000,I$3,0))=TRUE,"",VLOOKUP($H565,'1a_CarteraVigente'!$A$19:$B$5000,I$3,0))</f>
        <v/>
      </c>
    </row>
    <row r="566" spans="2:9" x14ac:dyDescent="0.45">
      <c r="B566" s="28">
        <f t="shared" si="33"/>
        <v>2049</v>
      </c>
      <c r="C566" s="28">
        <f t="shared" si="34"/>
        <v>9</v>
      </c>
      <c r="H566" s="31">
        <f t="shared" si="30"/>
        <v>54667</v>
      </c>
      <c r="I566" s="33" t="str">
        <f>IF(ISERROR(VLOOKUP($H566,'1a_CarteraVigente'!$A$19:$B$5000,I$3,0))=TRUE,"",VLOOKUP($H566,'1a_CarteraVigente'!$A$19:$B$5000,I$3,0))</f>
        <v/>
      </c>
    </row>
    <row r="567" spans="2:9" x14ac:dyDescent="0.45">
      <c r="B567" s="28">
        <f t="shared" si="33"/>
        <v>2049</v>
      </c>
      <c r="C567" s="28">
        <f t="shared" si="34"/>
        <v>10</v>
      </c>
      <c r="H567" s="31">
        <f t="shared" si="30"/>
        <v>54697</v>
      </c>
      <c r="I567" s="33" t="str">
        <f>IF(ISERROR(VLOOKUP($H567,'1a_CarteraVigente'!$A$19:$B$5000,I$3,0))=TRUE,"",VLOOKUP($H567,'1a_CarteraVigente'!$A$19:$B$5000,I$3,0))</f>
        <v/>
      </c>
    </row>
    <row r="568" spans="2:9" x14ac:dyDescent="0.45">
      <c r="B568" s="28">
        <f t="shared" si="33"/>
        <v>2049</v>
      </c>
      <c r="C568" s="28">
        <f t="shared" si="34"/>
        <v>11</v>
      </c>
      <c r="H568" s="31">
        <f t="shared" si="30"/>
        <v>54728</v>
      </c>
      <c r="I568" s="33" t="str">
        <f>IF(ISERROR(VLOOKUP($H568,'1a_CarteraVigente'!$A$19:$B$5000,I$3,0))=TRUE,"",VLOOKUP($H568,'1a_CarteraVigente'!$A$19:$B$5000,I$3,0))</f>
        <v/>
      </c>
    </row>
    <row r="569" spans="2:9" x14ac:dyDescent="0.45">
      <c r="B569" s="28">
        <f t="shared" si="33"/>
        <v>2049</v>
      </c>
      <c r="C569" s="28">
        <f t="shared" si="34"/>
        <v>12</v>
      </c>
      <c r="H569" s="31">
        <f t="shared" si="30"/>
        <v>54758</v>
      </c>
      <c r="I569" s="33" t="str">
        <f>IF(ISERROR(VLOOKUP($H569,'1a_CarteraVigente'!$A$19:$B$5000,I$3,0))=TRUE,"",VLOOKUP($H569,'1a_CarteraVigente'!$A$19:$B$5000,I$3,0))</f>
        <v/>
      </c>
    </row>
    <row r="570" spans="2:9" x14ac:dyDescent="0.45">
      <c r="B570" s="28">
        <f t="shared" si="33"/>
        <v>2050</v>
      </c>
      <c r="C570" s="28">
        <f t="shared" si="34"/>
        <v>1</v>
      </c>
      <c r="H570" s="31">
        <f t="shared" si="30"/>
        <v>54789</v>
      </c>
      <c r="I570" s="33" t="str">
        <f>IF(ISERROR(VLOOKUP($H570,'1a_CarteraVigente'!$A$19:$B$5000,I$3,0))=TRUE,"",VLOOKUP($H570,'1a_CarteraVigente'!$A$19:$B$5000,I$3,0))</f>
        <v/>
      </c>
    </row>
    <row r="571" spans="2:9" x14ac:dyDescent="0.45">
      <c r="B571" s="28">
        <f t="shared" si="33"/>
        <v>2050</v>
      </c>
      <c r="C571" s="28">
        <f t="shared" si="34"/>
        <v>2</v>
      </c>
      <c r="H571" s="31">
        <f t="shared" si="30"/>
        <v>54820</v>
      </c>
      <c r="I571" s="33" t="str">
        <f>IF(ISERROR(VLOOKUP($H571,'1a_CarteraVigente'!$A$19:$B$5000,I$3,0))=TRUE,"",VLOOKUP($H571,'1a_CarteraVigente'!$A$19:$B$5000,I$3,0))</f>
        <v/>
      </c>
    </row>
    <row r="572" spans="2:9" x14ac:dyDescent="0.45">
      <c r="B572" s="28">
        <f t="shared" si="33"/>
        <v>2050</v>
      </c>
      <c r="C572" s="28">
        <f t="shared" si="34"/>
        <v>3</v>
      </c>
      <c r="H572" s="31">
        <f t="shared" si="30"/>
        <v>54848</v>
      </c>
      <c r="I572" s="33" t="str">
        <f>IF(ISERROR(VLOOKUP($H572,'1a_CarteraVigente'!$A$19:$B$5000,I$3,0))=TRUE,"",VLOOKUP($H572,'1a_CarteraVigente'!$A$19:$B$5000,I$3,0))</f>
        <v/>
      </c>
    </row>
    <row r="573" spans="2:9" x14ac:dyDescent="0.45">
      <c r="B573" s="28">
        <f t="shared" si="33"/>
        <v>2050</v>
      </c>
      <c r="C573" s="28">
        <f t="shared" si="34"/>
        <v>4</v>
      </c>
      <c r="H573" s="31">
        <f t="shared" si="30"/>
        <v>54879</v>
      </c>
      <c r="I573" s="33" t="str">
        <f>IF(ISERROR(VLOOKUP($H573,'1a_CarteraVigente'!$A$19:$B$5000,I$3,0))=TRUE,"",VLOOKUP($H573,'1a_CarteraVigente'!$A$19:$B$5000,I$3,0))</f>
        <v/>
      </c>
    </row>
    <row r="574" spans="2:9" x14ac:dyDescent="0.45">
      <c r="B574" s="28">
        <f t="shared" si="33"/>
        <v>2050</v>
      </c>
      <c r="C574" s="28">
        <f t="shared" si="34"/>
        <v>5</v>
      </c>
      <c r="H574" s="31">
        <f t="shared" si="30"/>
        <v>54909</v>
      </c>
      <c r="I574" s="33" t="str">
        <f>IF(ISERROR(VLOOKUP($H574,'1a_CarteraVigente'!$A$19:$B$5000,I$3,0))=TRUE,"",VLOOKUP($H574,'1a_CarteraVigente'!$A$19:$B$5000,I$3,0))</f>
        <v/>
      </c>
    </row>
    <row r="575" spans="2:9" x14ac:dyDescent="0.45">
      <c r="B575" s="28">
        <f t="shared" si="33"/>
        <v>2050</v>
      </c>
      <c r="C575" s="28">
        <f t="shared" si="34"/>
        <v>6</v>
      </c>
      <c r="H575" s="31">
        <f t="shared" si="30"/>
        <v>54940</v>
      </c>
      <c r="I575" s="33" t="str">
        <f>IF(ISERROR(VLOOKUP($H575,'1a_CarteraVigente'!$A$19:$B$5000,I$3,0))=TRUE,"",VLOOKUP($H575,'1a_CarteraVigente'!$A$19:$B$5000,I$3,0))</f>
        <v/>
      </c>
    </row>
    <row r="576" spans="2:9" x14ac:dyDescent="0.45">
      <c r="B576" s="28">
        <f t="shared" si="33"/>
        <v>2050</v>
      </c>
      <c r="C576" s="28">
        <f t="shared" si="34"/>
        <v>7</v>
      </c>
      <c r="H576" s="31">
        <f t="shared" si="30"/>
        <v>54970</v>
      </c>
      <c r="I576" s="33" t="str">
        <f>IF(ISERROR(VLOOKUP($H576,'1a_CarteraVigente'!$A$19:$B$5000,I$3,0))=TRUE,"",VLOOKUP($H576,'1a_CarteraVigente'!$A$19:$B$5000,I$3,0))</f>
        <v/>
      </c>
    </row>
    <row r="577" spans="2:9" x14ac:dyDescent="0.45">
      <c r="B577" s="28">
        <f t="shared" si="33"/>
        <v>2050</v>
      </c>
      <c r="C577" s="28">
        <f t="shared" si="34"/>
        <v>8</v>
      </c>
      <c r="H577" s="31">
        <f t="shared" si="30"/>
        <v>55001</v>
      </c>
      <c r="I577" s="33" t="str">
        <f>IF(ISERROR(VLOOKUP($H577,'1a_CarteraVigente'!$A$19:$B$5000,I$3,0))=TRUE,"",VLOOKUP($H577,'1a_CarteraVigente'!$A$19:$B$5000,I$3,0))</f>
        <v/>
      </c>
    </row>
    <row r="578" spans="2:9" x14ac:dyDescent="0.45">
      <c r="B578" s="28">
        <f t="shared" si="33"/>
        <v>2050</v>
      </c>
      <c r="C578" s="28">
        <f t="shared" si="34"/>
        <v>9</v>
      </c>
      <c r="H578" s="31">
        <f t="shared" si="30"/>
        <v>55032</v>
      </c>
      <c r="I578" s="33" t="str">
        <f>IF(ISERROR(VLOOKUP($H578,'1a_CarteraVigente'!$A$19:$B$5000,I$3,0))=TRUE,"",VLOOKUP($H578,'1a_CarteraVigente'!$A$19:$B$5000,I$3,0))</f>
        <v/>
      </c>
    </row>
    <row r="579" spans="2:9" x14ac:dyDescent="0.45">
      <c r="B579" s="28">
        <f t="shared" si="33"/>
        <v>2050</v>
      </c>
      <c r="C579" s="28">
        <f t="shared" si="34"/>
        <v>10</v>
      </c>
      <c r="H579" s="31">
        <f t="shared" si="30"/>
        <v>55062</v>
      </c>
      <c r="I579" s="33" t="str">
        <f>IF(ISERROR(VLOOKUP($H579,'1a_CarteraVigente'!$A$19:$B$5000,I$3,0))=TRUE,"",VLOOKUP($H579,'1a_CarteraVigente'!$A$19:$B$5000,I$3,0))</f>
        <v/>
      </c>
    </row>
    <row r="580" spans="2:9" x14ac:dyDescent="0.45">
      <c r="B580" s="28">
        <f t="shared" si="33"/>
        <v>2050</v>
      </c>
      <c r="C580" s="28">
        <f t="shared" si="34"/>
        <v>11</v>
      </c>
      <c r="H580" s="31">
        <f t="shared" si="30"/>
        <v>55093</v>
      </c>
      <c r="I580" s="33" t="str">
        <f>IF(ISERROR(VLOOKUP($H580,'1a_CarteraVigente'!$A$19:$B$5000,I$3,0))=TRUE,"",VLOOKUP($H580,'1a_CarteraVigente'!$A$19:$B$5000,I$3,0))</f>
        <v/>
      </c>
    </row>
    <row r="581" spans="2:9" x14ac:dyDescent="0.45">
      <c r="B581" s="28">
        <f t="shared" si="33"/>
        <v>2050</v>
      </c>
      <c r="C581" s="28">
        <f t="shared" si="34"/>
        <v>12</v>
      </c>
      <c r="H581" s="31">
        <f t="shared" si="30"/>
        <v>55123</v>
      </c>
      <c r="I581" s="33" t="str">
        <f>IF(ISERROR(VLOOKUP($H581,'1a_CarteraVigente'!$A$19:$B$5000,I$3,0))=TRUE,"",VLOOKUP($H581,'1a_CarteraVigente'!$A$19:$B$5000,I$3,0))</f>
        <v/>
      </c>
    </row>
    <row r="582" spans="2:9" x14ac:dyDescent="0.45">
      <c r="B582" s="28"/>
      <c r="C582" s="28"/>
    </row>
    <row r="583" spans="2:9" x14ac:dyDescent="0.45">
      <c r="B583" s="28"/>
      <c r="C583" s="28"/>
    </row>
    <row r="584" spans="2:9" x14ac:dyDescent="0.45">
      <c r="B584" s="28"/>
      <c r="C584" s="28"/>
    </row>
    <row r="585" spans="2:9" x14ac:dyDescent="0.45">
      <c r="B585" s="28"/>
      <c r="C585" s="28"/>
    </row>
    <row r="586" spans="2:9" x14ac:dyDescent="0.45">
      <c r="B586" s="28"/>
      <c r="C586" s="28"/>
    </row>
    <row r="587" spans="2:9" x14ac:dyDescent="0.45">
      <c r="B587" s="28"/>
      <c r="C587" s="28"/>
    </row>
    <row r="588" spans="2:9" x14ac:dyDescent="0.45">
      <c r="B588" s="28"/>
      <c r="C588" s="28"/>
    </row>
    <row r="589" spans="2:9" x14ac:dyDescent="0.45">
      <c r="B589" s="28"/>
      <c r="C589" s="28"/>
    </row>
    <row r="590" spans="2:9" x14ac:dyDescent="0.45">
      <c r="B590" s="28"/>
      <c r="C590" s="2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4"/>
  <sheetViews>
    <sheetView topLeftCell="A103" workbookViewId="0">
      <selection sqref="A1:B1"/>
    </sheetView>
  </sheetViews>
  <sheetFormatPr defaultRowHeight="14.25" x14ac:dyDescent="0.45"/>
  <cols>
    <col min="1" max="1" width="8.6640625" customWidth="1"/>
    <col min="2" max="2" width="38.46484375" bestFit="1" customWidth="1"/>
  </cols>
  <sheetData>
    <row r="1" spans="1:2" ht="42.75" customHeight="1" x14ac:dyDescent="0.45">
      <c r="A1" s="23" t="s">
        <v>19</v>
      </c>
      <c r="B1" s="23"/>
    </row>
    <row r="2" spans="1:2" ht="28.5" customHeight="1" x14ac:dyDescent="0.45">
      <c r="A2" s="23" t="s">
        <v>20</v>
      </c>
      <c r="B2" s="23"/>
    </row>
    <row r="3" spans="1:2" x14ac:dyDescent="0.45">
      <c r="A3" s="24" t="s">
        <v>21</v>
      </c>
      <c r="B3" s="24" t="s">
        <v>22</v>
      </c>
    </row>
    <row r="4" spans="1:2" x14ac:dyDescent="0.45">
      <c r="A4" s="1" t="s">
        <v>23</v>
      </c>
      <c r="B4" s="1">
        <v>7745442.9380000001</v>
      </c>
    </row>
    <row r="5" spans="1:2" x14ac:dyDescent="0.45">
      <c r="A5" s="1" t="s">
        <v>24</v>
      </c>
      <c r="B5" s="1">
        <v>7880575.2000000002</v>
      </c>
    </row>
    <row r="6" spans="1:2" x14ac:dyDescent="0.45">
      <c r="A6" s="1" t="s">
        <v>25</v>
      </c>
      <c r="B6" s="1">
        <v>7771536.5800000001</v>
      </c>
    </row>
    <row r="7" spans="1:2" x14ac:dyDescent="0.45">
      <c r="A7" s="1" t="s">
        <v>26</v>
      </c>
      <c r="B7" s="1">
        <v>8077683.4939999999</v>
      </c>
    </row>
    <row r="8" spans="1:2" x14ac:dyDescent="0.45">
      <c r="A8" s="1" t="s">
        <v>27</v>
      </c>
      <c r="B8" s="1">
        <v>8346933.6720000003</v>
      </c>
    </row>
    <row r="9" spans="1:2" x14ac:dyDescent="0.45">
      <c r="A9" s="1" t="s">
        <v>28</v>
      </c>
      <c r="B9" s="1">
        <v>8882220.5519999992</v>
      </c>
    </row>
    <row r="10" spans="1:2" x14ac:dyDescent="0.45">
      <c r="A10" s="1" t="s">
        <v>29</v>
      </c>
      <c r="B10" s="1">
        <v>8844033.0350000001</v>
      </c>
    </row>
    <row r="11" spans="1:2" x14ac:dyDescent="0.45">
      <c r="A11" s="1" t="s">
        <v>30</v>
      </c>
      <c r="B11" s="1">
        <v>9240282.477</v>
      </c>
    </row>
    <row r="12" spans="1:2" x14ac:dyDescent="0.45">
      <c r="A12" s="1" t="s">
        <v>31</v>
      </c>
      <c r="B12" s="1">
        <v>9061147.4020000007</v>
      </c>
    </row>
    <row r="13" spans="1:2" x14ac:dyDescent="0.45">
      <c r="A13" s="1" t="s">
        <v>32</v>
      </c>
      <c r="B13" s="1">
        <v>9643592.4450000003</v>
      </c>
    </row>
    <row r="14" spans="1:2" x14ac:dyDescent="0.45">
      <c r="A14" s="1" t="s">
        <v>33</v>
      </c>
      <c r="B14" s="1">
        <v>9574366.6129999999</v>
      </c>
    </row>
    <row r="15" spans="1:2" x14ac:dyDescent="0.45">
      <c r="A15" s="1" t="s">
        <v>34</v>
      </c>
      <c r="B15" s="1">
        <v>9971485.9910000004</v>
      </c>
    </row>
    <row r="16" spans="1:2" x14ac:dyDescent="0.45">
      <c r="A16" s="1" t="s">
        <v>35</v>
      </c>
      <c r="B16" s="1">
        <v>10100429.471000001</v>
      </c>
    </row>
    <row r="17" spans="1:2" x14ac:dyDescent="0.45">
      <c r="A17" s="1" t="s">
        <v>36</v>
      </c>
      <c r="B17" s="1">
        <v>10757668.331</v>
      </c>
    </row>
    <row r="18" spans="1:2" x14ac:dyDescent="0.45">
      <c r="A18" s="1" t="s">
        <v>37</v>
      </c>
      <c r="B18" s="1">
        <v>10703482.023</v>
      </c>
    </row>
    <row r="19" spans="1:2" x14ac:dyDescent="0.45">
      <c r="A19" s="1" t="s">
        <v>38</v>
      </c>
      <c r="B19" s="1">
        <v>10962177.880999999</v>
      </c>
    </row>
    <row r="20" spans="1:2" x14ac:dyDescent="0.45">
      <c r="A20" s="1" t="s">
        <v>39</v>
      </c>
      <c r="B20" s="1">
        <v>10923991.196</v>
      </c>
    </row>
    <row r="21" spans="1:2" x14ac:dyDescent="0.45">
      <c r="A21" s="1" t="s">
        <v>40</v>
      </c>
      <c r="B21" s="1">
        <v>11486480.419</v>
      </c>
    </row>
    <row r="22" spans="1:2" x14ac:dyDescent="0.45">
      <c r="A22" s="1" t="s">
        <v>41</v>
      </c>
      <c r="B22" s="1">
        <v>11518669.907</v>
      </c>
    </row>
    <row r="23" spans="1:2" x14ac:dyDescent="0.45">
      <c r="A23" s="1" t="s">
        <v>42</v>
      </c>
      <c r="B23" s="1">
        <v>12087160.525</v>
      </c>
    </row>
    <row r="24" spans="1:2" x14ac:dyDescent="0.45">
      <c r="A24" s="1" t="s">
        <v>43</v>
      </c>
      <c r="B24" s="1">
        <v>11782115.892000001</v>
      </c>
    </row>
    <row r="25" spans="1:2" x14ac:dyDescent="0.45">
      <c r="A25" s="1" t="s">
        <v>44</v>
      </c>
      <c r="B25" s="1">
        <v>12721061.187000001</v>
      </c>
    </row>
    <row r="26" spans="1:2" x14ac:dyDescent="0.45">
      <c r="A26" s="1" t="s">
        <v>45</v>
      </c>
      <c r="B26" s="1">
        <v>12484778.762</v>
      </c>
    </row>
    <row r="27" spans="1:2" x14ac:dyDescent="0.45">
      <c r="A27" s="1" t="s">
        <v>46</v>
      </c>
      <c r="B27" s="1">
        <v>12427425.282</v>
      </c>
    </row>
    <row r="28" spans="1:2" x14ac:dyDescent="0.45">
      <c r="A28" s="1" t="s">
        <v>47</v>
      </c>
      <c r="B28" s="1">
        <v>11655054.637</v>
      </c>
    </row>
    <row r="29" spans="1:2" x14ac:dyDescent="0.45">
      <c r="A29" s="1" t="s">
        <v>48</v>
      </c>
      <c r="B29" s="1">
        <v>11942362.98</v>
      </c>
    </row>
    <row r="30" spans="1:2" x14ac:dyDescent="0.45">
      <c r="A30" s="1" t="s">
        <v>49</v>
      </c>
      <c r="B30" s="1">
        <v>12197786.203</v>
      </c>
    </row>
    <row r="31" spans="1:2" x14ac:dyDescent="0.45">
      <c r="A31" s="1" t="s">
        <v>50</v>
      </c>
      <c r="B31" s="1">
        <v>12855847.563999999</v>
      </c>
    </row>
    <row r="32" spans="1:2" x14ac:dyDescent="0.45">
      <c r="A32" s="1" t="s">
        <v>51</v>
      </c>
      <c r="B32" s="1">
        <v>12783183.304</v>
      </c>
    </row>
    <row r="33" spans="1:2" x14ac:dyDescent="0.45">
      <c r="A33" s="1" t="s">
        <v>52</v>
      </c>
      <c r="B33" s="1">
        <v>13282295.816</v>
      </c>
    </row>
    <row r="34" spans="1:2" x14ac:dyDescent="0.45">
      <c r="A34" s="1" t="s">
        <v>53</v>
      </c>
      <c r="B34" s="1">
        <v>13346023.83</v>
      </c>
    </row>
    <row r="35" spans="1:2" x14ac:dyDescent="0.45">
      <c r="A35" s="1" t="s">
        <v>54</v>
      </c>
      <c r="B35" s="1">
        <v>14054005.733999999</v>
      </c>
    </row>
    <row r="36" spans="1:2" x14ac:dyDescent="0.45">
      <c r="A36" s="1" t="s">
        <v>55</v>
      </c>
      <c r="B36" s="1">
        <v>13909575.189999999</v>
      </c>
    </row>
    <row r="37" spans="1:2" x14ac:dyDescent="0.45">
      <c r="A37" s="1" t="s">
        <v>56</v>
      </c>
      <c r="B37" s="1">
        <v>14375875.986</v>
      </c>
    </row>
    <row r="38" spans="1:2" x14ac:dyDescent="0.45">
      <c r="A38" s="1" t="s">
        <v>57</v>
      </c>
      <c r="B38" s="1">
        <v>14641733.039000001</v>
      </c>
    </row>
    <row r="39" spans="1:2" x14ac:dyDescent="0.45">
      <c r="A39" s="1" t="s">
        <v>58</v>
      </c>
      <c r="B39" s="1">
        <v>15735121.673</v>
      </c>
    </row>
    <row r="40" spans="1:2" x14ac:dyDescent="0.45">
      <c r="A40" s="1" t="s">
        <v>59</v>
      </c>
      <c r="B40" s="1">
        <v>15412889.546</v>
      </c>
    </row>
    <row r="41" spans="1:2" x14ac:dyDescent="0.45">
      <c r="A41" s="1" t="s">
        <v>60</v>
      </c>
      <c r="B41" s="1">
        <v>15711133.685000001</v>
      </c>
    </row>
    <row r="42" spans="1:2" x14ac:dyDescent="0.45">
      <c r="A42" s="1" t="s">
        <v>61</v>
      </c>
      <c r="B42" s="1">
        <v>15770745.319</v>
      </c>
    </row>
    <row r="43" spans="1:2" x14ac:dyDescent="0.45">
      <c r="A43" s="1" t="s">
        <v>62</v>
      </c>
      <c r="B43" s="1">
        <v>16376249.785</v>
      </c>
    </row>
    <row r="44" spans="1:2" x14ac:dyDescent="0.45">
      <c r="A44" s="1" t="s">
        <v>63</v>
      </c>
      <c r="B44" s="1">
        <v>15768219.947000001</v>
      </c>
    </row>
    <row r="45" spans="1:2" x14ac:dyDescent="0.45">
      <c r="A45" s="1" t="s">
        <v>64</v>
      </c>
      <c r="B45" s="1">
        <v>16198357.061000001</v>
      </c>
    </row>
    <row r="46" spans="1:2" x14ac:dyDescent="0.45">
      <c r="A46" s="1" t="s">
        <v>65</v>
      </c>
      <c r="B46" s="1">
        <v>16203580.434</v>
      </c>
    </row>
    <row r="47" spans="1:2" x14ac:dyDescent="0.45">
      <c r="A47" s="1" t="s">
        <v>66</v>
      </c>
      <c r="B47" s="1">
        <v>16938590.870000001</v>
      </c>
    </row>
    <row r="48" spans="1:2" x14ac:dyDescent="0.45">
      <c r="A48" s="1" t="s">
        <v>67</v>
      </c>
      <c r="B48" s="1">
        <v>16770208.298</v>
      </c>
    </row>
    <row r="49" spans="1:2" x14ac:dyDescent="0.45">
      <c r="A49" s="1" t="s">
        <v>68</v>
      </c>
      <c r="B49" s="1">
        <v>17427718.945</v>
      </c>
    </row>
    <row r="50" spans="1:2" x14ac:dyDescent="0.45">
      <c r="A50" s="1" t="s">
        <v>69</v>
      </c>
      <c r="B50" s="1">
        <v>17460952.999000002</v>
      </c>
    </row>
    <row r="51" spans="1:2" x14ac:dyDescent="0.45">
      <c r="A51" s="1" t="s">
        <v>70</v>
      </c>
      <c r="B51" s="1">
        <v>18278342.186000001</v>
      </c>
    </row>
    <row r="52" spans="1:2" x14ac:dyDescent="0.45">
      <c r="A52" s="1" t="s">
        <v>71</v>
      </c>
      <c r="B52" s="1">
        <v>17779839.989</v>
      </c>
    </row>
    <row r="53" spans="1:2" x14ac:dyDescent="0.45">
      <c r="A53" s="1" t="s">
        <v>72</v>
      </c>
      <c r="B53" s="1">
        <v>18501748.405000001</v>
      </c>
    </row>
    <row r="54" spans="1:2" x14ac:dyDescent="0.45">
      <c r="A54" s="1" t="s">
        <v>73</v>
      </c>
      <c r="B54" s="1">
        <v>18690045.006999999</v>
      </c>
    </row>
    <row r="55" spans="1:2" x14ac:dyDescent="0.45">
      <c r="A55" s="1" t="s">
        <v>74</v>
      </c>
      <c r="B55" s="1">
        <v>19316804.259</v>
      </c>
    </row>
    <row r="56" spans="1:2" x14ac:dyDescent="0.45">
      <c r="A56" s="1" t="s">
        <v>75</v>
      </c>
      <c r="B56" s="1">
        <v>18972753.864999998</v>
      </c>
    </row>
    <row r="57" spans="1:2" x14ac:dyDescent="0.45">
      <c r="A57" s="1" t="s">
        <v>76</v>
      </c>
      <c r="B57" s="1">
        <v>19984656.627999999</v>
      </c>
    </row>
    <row r="58" spans="1:2" x14ac:dyDescent="0.45">
      <c r="A58" s="1" t="s">
        <v>77</v>
      </c>
      <c r="B58" s="1">
        <v>20162872.829</v>
      </c>
    </row>
    <row r="59" spans="1:2" x14ac:dyDescent="0.45">
      <c r="A59" s="1" t="s">
        <v>78</v>
      </c>
      <c r="B59" s="1">
        <v>21395946.160999998</v>
      </c>
    </row>
    <row r="60" spans="1:2" x14ac:dyDescent="0.45">
      <c r="A60" s="1" t="s">
        <v>79</v>
      </c>
      <c r="B60" s="1">
        <v>21324976.881000001</v>
      </c>
    </row>
    <row r="61" spans="1:2" x14ac:dyDescent="0.45">
      <c r="A61" s="1" t="s">
        <v>80</v>
      </c>
      <c r="B61" s="1">
        <v>21810373.230999999</v>
      </c>
    </row>
    <row r="62" spans="1:2" x14ac:dyDescent="0.45">
      <c r="A62" s="1" t="s">
        <v>81</v>
      </c>
      <c r="B62" s="1">
        <v>21725326.473999999</v>
      </c>
    </row>
    <row r="63" spans="1:2" x14ac:dyDescent="0.45">
      <c r="A63" s="1" t="s">
        <v>82</v>
      </c>
      <c r="B63" s="1">
        <v>22875993.701000001</v>
      </c>
    </row>
    <row r="64" spans="1:2" ht="15.75" x14ac:dyDescent="0.45">
      <c r="A64" s="1" t="s">
        <v>129</v>
      </c>
      <c r="B64" s="1">
        <v>22667668.783</v>
      </c>
    </row>
    <row r="65" spans="1:2" x14ac:dyDescent="0.45">
      <c r="A65" s="1" t="s">
        <v>83</v>
      </c>
      <c r="B65" s="1">
        <v>23643973.513999999</v>
      </c>
    </row>
    <row r="66" spans="1:2" x14ac:dyDescent="0.45">
      <c r="A66" s="1" t="s">
        <v>84</v>
      </c>
      <c r="B66" s="1">
        <v>23390677.647</v>
      </c>
    </row>
    <row r="67" spans="1:2" x14ac:dyDescent="0.45">
      <c r="A67" s="1" t="s">
        <v>85</v>
      </c>
      <c r="B67" s="1">
        <v>24390668.664999999</v>
      </c>
    </row>
    <row r="68" spans="1:2" x14ac:dyDescent="0.45">
      <c r="A68" s="1" t="s">
        <v>86</v>
      </c>
      <c r="B68" s="1">
        <v>24092492.699999999</v>
      </c>
    </row>
    <row r="69" spans="1:2" x14ac:dyDescent="0.45">
      <c r="A69" s="1" t="s">
        <v>87</v>
      </c>
      <c r="B69" s="1">
        <v>24513149.028999999</v>
      </c>
    </row>
    <row r="70" spans="1:2" x14ac:dyDescent="0.45">
      <c r="A70" s="1" t="s">
        <v>88</v>
      </c>
      <c r="B70" s="1">
        <v>24272254.188999999</v>
      </c>
    </row>
    <row r="71" spans="1:2" x14ac:dyDescent="0.45">
      <c r="A71" s="1" t="s">
        <v>89</v>
      </c>
      <c r="B71" s="1">
        <v>24894161.230999999</v>
      </c>
    </row>
    <row r="72" spans="1:2" ht="15.75" x14ac:dyDescent="0.45">
      <c r="A72" s="1" t="s">
        <v>130</v>
      </c>
      <c r="B72" s="1">
        <v>24490709.135000002</v>
      </c>
    </row>
    <row r="73" spans="1:2" x14ac:dyDescent="0.45">
      <c r="A73" s="1" t="s">
        <v>90</v>
      </c>
      <c r="B73" s="1">
        <v>20045950.291999999</v>
      </c>
    </row>
    <row r="74" spans="1:2" x14ac:dyDescent="0.45">
      <c r="A74" s="1" t="s">
        <v>91</v>
      </c>
      <c r="B74" s="1">
        <v>23089846.572000001</v>
      </c>
    </row>
    <row r="75" spans="1:2" x14ac:dyDescent="0.45">
      <c r="A75" s="1" t="s">
        <v>92</v>
      </c>
      <c r="B75" s="1">
        <v>24861588.057999998</v>
      </c>
    </row>
    <row r="76" spans="1:2" x14ac:dyDescent="0.45">
      <c r="A76" s="22"/>
      <c r="B76" s="22"/>
    </row>
    <row r="77" spans="1:2" ht="14.25" customHeight="1" x14ac:dyDescent="0.45">
      <c r="A77" s="23" t="s">
        <v>93</v>
      </c>
      <c r="B77" s="23"/>
    </row>
    <row r="78" spans="1:2" ht="14.25" customHeight="1" x14ac:dyDescent="0.45">
      <c r="A78" s="23" t="s">
        <v>144</v>
      </c>
      <c r="B78" s="23"/>
    </row>
    <row r="79" spans="1:2" ht="14.25" customHeight="1" x14ac:dyDescent="0.45">
      <c r="A79" s="23" t="s">
        <v>94</v>
      </c>
      <c r="B79" s="23"/>
    </row>
    <row r="80" spans="1:2" ht="14.25" customHeight="1" x14ac:dyDescent="0.45">
      <c r="A80" s="23" t="s">
        <v>145</v>
      </c>
      <c r="B80" s="23"/>
    </row>
    <row r="81" spans="1:2" ht="14.25" customHeight="1" x14ac:dyDescent="0.45">
      <c r="A81" s="23" t="s">
        <v>95</v>
      </c>
      <c r="B81" s="23"/>
    </row>
    <row r="82" spans="1:2" x14ac:dyDescent="0.45">
      <c r="A82" s="1"/>
    </row>
    <row r="83" spans="1:2" ht="14.25" customHeight="1" x14ac:dyDescent="0.45">
      <c r="A83" s="22" t="s">
        <v>147</v>
      </c>
      <c r="B83" s="22"/>
    </row>
    <row r="84" spans="1:2" x14ac:dyDescent="0.45">
      <c r="A84" s="1"/>
    </row>
  </sheetData>
  <mergeCells count="9">
    <mergeCell ref="A80:B80"/>
    <mergeCell ref="A81:B81"/>
    <mergeCell ref="A83:B83"/>
    <mergeCell ref="A1:B1"/>
    <mergeCell ref="A2:B2"/>
    <mergeCell ref="A76:B76"/>
    <mergeCell ref="A77:B77"/>
    <mergeCell ref="A78:B78"/>
    <mergeCell ref="A79:B7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7"/>
  <sheetViews>
    <sheetView topLeftCell="A17" workbookViewId="0">
      <pane xSplit="1" ySplit="2" topLeftCell="B19" activePane="bottomRight" state="frozen"/>
      <selection activeCell="A17" sqref="A17"/>
      <selection pane="topRight" activeCell="B17" sqref="B17"/>
      <selection pane="bottomLeft" activeCell="A19" sqref="A19"/>
      <selection pane="bottomRight" activeCell="B19" sqref="B19"/>
    </sheetView>
  </sheetViews>
  <sheetFormatPr defaultRowHeight="14.25" x14ac:dyDescent="0.45"/>
  <cols>
    <col min="1" max="1" width="12.796875" customWidth="1"/>
    <col min="2" max="2" width="11.33203125" customWidth="1"/>
    <col min="3" max="6" width="13.06640625" customWidth="1"/>
  </cols>
  <sheetData>
    <row r="1" spans="1:6" ht="17.649999999999999" customHeight="1" x14ac:dyDescent="0.45">
      <c r="A1" s="21" t="s">
        <v>0</v>
      </c>
      <c r="B1" s="21"/>
      <c r="C1" s="21"/>
      <c r="D1" s="21"/>
      <c r="E1" s="21"/>
      <c r="F1" s="21"/>
    </row>
    <row r="2" spans="1:6" x14ac:dyDescent="0.45">
      <c r="A2" s="1"/>
    </row>
    <row r="3" spans="1:6" ht="14.25" customHeight="1" x14ac:dyDescent="0.45">
      <c r="A3" s="22" t="s">
        <v>1</v>
      </c>
      <c r="B3" s="22"/>
      <c r="C3" s="22"/>
      <c r="D3" s="22"/>
      <c r="E3" s="22"/>
      <c r="F3" s="22"/>
    </row>
    <row r="4" spans="1:6" ht="14.25" customHeight="1" x14ac:dyDescent="0.45">
      <c r="A4" s="23" t="s">
        <v>2</v>
      </c>
      <c r="B4" s="23"/>
      <c r="C4" s="23"/>
      <c r="D4" s="23"/>
      <c r="E4" s="23"/>
      <c r="F4" s="23"/>
    </row>
    <row r="5" spans="1:6" x14ac:dyDescent="0.45">
      <c r="A5" s="1"/>
    </row>
    <row r="6" spans="1:6" ht="14.25" customHeight="1" x14ac:dyDescent="0.45">
      <c r="A6" s="22" t="s">
        <v>146</v>
      </c>
      <c r="B6" s="22"/>
      <c r="C6" s="22"/>
      <c r="D6" s="22"/>
      <c r="E6" s="22"/>
      <c r="F6" s="22"/>
    </row>
    <row r="7" spans="1:6" x14ac:dyDescent="0.45">
      <c r="A7" s="1"/>
    </row>
    <row r="8" spans="1:6" x14ac:dyDescent="0.45">
      <c r="A8" s="22"/>
      <c r="B8" s="22"/>
      <c r="C8" s="22"/>
      <c r="D8" s="22"/>
      <c r="E8" s="22"/>
      <c r="F8" s="22"/>
    </row>
    <row r="9" spans="1:6" x14ac:dyDescent="0.45">
      <c r="A9" s="1"/>
    </row>
    <row r="10" spans="1:6" ht="185.25" x14ac:dyDescent="0.45">
      <c r="A10" s="2" t="s">
        <v>3</v>
      </c>
      <c r="B10" s="3" t="s">
        <v>4</v>
      </c>
    </row>
    <row r="11" spans="1:6" ht="28.5" x14ac:dyDescent="0.45">
      <c r="A11" s="2" t="s">
        <v>5</v>
      </c>
      <c r="B11" s="4" t="s">
        <v>6</v>
      </c>
    </row>
    <row r="12" spans="1:6" x14ac:dyDescent="0.45">
      <c r="A12" s="2" t="s">
        <v>7</v>
      </c>
      <c r="B12" s="5" t="s">
        <v>8</v>
      </c>
    </row>
    <row r="13" spans="1:6" ht="28.5" x14ac:dyDescent="0.45">
      <c r="A13" s="2" t="s">
        <v>9</v>
      </c>
      <c r="B13" s="5" t="s">
        <v>10</v>
      </c>
    </row>
    <row r="14" spans="1:6" ht="28.5" x14ac:dyDescent="0.45">
      <c r="A14" s="2" t="s">
        <v>11</v>
      </c>
      <c r="B14" s="5" t="s">
        <v>12</v>
      </c>
    </row>
    <row r="15" spans="1:6" x14ac:dyDescent="0.45">
      <c r="A15" s="2" t="s">
        <v>13</v>
      </c>
      <c r="B15" s="5"/>
    </row>
    <row r="16" spans="1:6" x14ac:dyDescent="0.45">
      <c r="A16" s="2" t="s">
        <v>14</v>
      </c>
      <c r="B16" s="5"/>
    </row>
    <row r="17" spans="1:2" ht="28.5" x14ac:dyDescent="0.45">
      <c r="A17" s="6" t="s">
        <v>15</v>
      </c>
      <c r="B17" s="5" t="s">
        <v>16</v>
      </c>
    </row>
    <row r="18" spans="1:2" x14ac:dyDescent="0.45">
      <c r="A18" s="7" t="s">
        <v>17</v>
      </c>
      <c r="B18" s="7" t="s">
        <v>18</v>
      </c>
    </row>
    <row r="19" spans="1:2" x14ac:dyDescent="0.45">
      <c r="A19" s="8">
        <v>37622</v>
      </c>
      <c r="B19" s="9">
        <v>518368.4</v>
      </c>
    </row>
    <row r="20" spans="1:2" x14ac:dyDescent="0.45">
      <c r="A20" s="10">
        <v>37653</v>
      </c>
      <c r="B20" s="9">
        <v>516470.1</v>
      </c>
    </row>
    <row r="21" spans="1:2" x14ac:dyDescent="0.45">
      <c r="A21" s="11">
        <v>37681</v>
      </c>
      <c r="B21" s="9">
        <v>515229</v>
      </c>
    </row>
    <row r="22" spans="1:2" x14ac:dyDescent="0.45">
      <c r="A22" s="12">
        <v>37712</v>
      </c>
      <c r="B22" s="9">
        <v>514645.7</v>
      </c>
    </row>
    <row r="23" spans="1:2" x14ac:dyDescent="0.45">
      <c r="A23" s="13">
        <v>37742</v>
      </c>
      <c r="B23" s="9">
        <v>527862.9</v>
      </c>
    </row>
    <row r="24" spans="1:2" x14ac:dyDescent="0.45">
      <c r="A24" s="14">
        <v>37773</v>
      </c>
      <c r="B24" s="9">
        <v>522415.7</v>
      </c>
    </row>
    <row r="25" spans="1:2" x14ac:dyDescent="0.45">
      <c r="A25" s="15">
        <v>37803</v>
      </c>
      <c r="B25" s="9">
        <v>514514.8</v>
      </c>
    </row>
    <row r="26" spans="1:2" x14ac:dyDescent="0.45">
      <c r="A26" s="16">
        <v>37834</v>
      </c>
      <c r="B26" s="9">
        <v>526685.19999999995</v>
      </c>
    </row>
    <row r="27" spans="1:2" x14ac:dyDescent="0.45">
      <c r="A27" s="17">
        <v>37865</v>
      </c>
      <c r="B27" s="9">
        <v>533624.19999999995</v>
      </c>
    </row>
    <row r="28" spans="1:2" x14ac:dyDescent="0.45">
      <c r="A28" s="18">
        <v>37895</v>
      </c>
      <c r="B28" s="9">
        <v>536036.6</v>
      </c>
    </row>
    <row r="29" spans="1:2" x14ac:dyDescent="0.45">
      <c r="A29" s="19">
        <v>37926</v>
      </c>
      <c r="B29" s="9">
        <v>549516.6</v>
      </c>
    </row>
    <row r="30" spans="1:2" x14ac:dyDescent="0.45">
      <c r="A30" s="20">
        <v>37956</v>
      </c>
      <c r="B30" s="9">
        <v>558048.69999999995</v>
      </c>
    </row>
    <row r="31" spans="1:2" x14ac:dyDescent="0.45">
      <c r="A31" s="8">
        <v>37987</v>
      </c>
      <c r="B31" s="9">
        <v>553791.19999999995</v>
      </c>
    </row>
    <row r="32" spans="1:2" x14ac:dyDescent="0.45">
      <c r="A32" s="10">
        <v>38018</v>
      </c>
      <c r="B32" s="9">
        <v>557667.80000000005</v>
      </c>
    </row>
    <row r="33" spans="1:2" x14ac:dyDescent="0.45">
      <c r="A33" s="11">
        <v>38047</v>
      </c>
      <c r="B33" s="9">
        <v>566147.4</v>
      </c>
    </row>
    <row r="34" spans="1:2" x14ac:dyDescent="0.45">
      <c r="A34" s="12">
        <v>38078</v>
      </c>
      <c r="B34" s="9">
        <v>575230.19999999995</v>
      </c>
    </row>
    <row r="35" spans="1:2" x14ac:dyDescent="0.45">
      <c r="A35" s="13">
        <v>38108</v>
      </c>
      <c r="B35" s="9">
        <v>585743.5</v>
      </c>
    </row>
    <row r="36" spans="1:2" x14ac:dyDescent="0.45">
      <c r="A36" s="14">
        <v>38139</v>
      </c>
      <c r="B36" s="9">
        <v>595637.5</v>
      </c>
    </row>
    <row r="37" spans="1:2" x14ac:dyDescent="0.45">
      <c r="A37" s="15">
        <v>38169</v>
      </c>
      <c r="B37" s="9">
        <v>601829</v>
      </c>
    </row>
    <row r="38" spans="1:2" x14ac:dyDescent="0.45">
      <c r="A38" s="16">
        <v>38200</v>
      </c>
      <c r="B38" s="9">
        <v>609460.80000000005</v>
      </c>
    </row>
    <row r="39" spans="1:2" x14ac:dyDescent="0.45">
      <c r="A39" s="17">
        <v>38231</v>
      </c>
      <c r="B39" s="9">
        <v>628001.30000000005</v>
      </c>
    </row>
    <row r="40" spans="1:2" x14ac:dyDescent="0.45">
      <c r="A40" s="18">
        <v>38261</v>
      </c>
      <c r="B40" s="9">
        <v>659913.5</v>
      </c>
    </row>
    <row r="41" spans="1:2" x14ac:dyDescent="0.45">
      <c r="A41" s="19">
        <v>38292</v>
      </c>
      <c r="B41" s="9">
        <v>673313.4</v>
      </c>
    </row>
    <row r="42" spans="1:2" x14ac:dyDescent="0.45">
      <c r="A42" s="20">
        <v>38322</v>
      </c>
      <c r="B42" s="9">
        <v>704229.7</v>
      </c>
    </row>
    <row r="43" spans="1:2" x14ac:dyDescent="0.45">
      <c r="A43" s="8">
        <v>38353</v>
      </c>
      <c r="B43" s="9">
        <v>708512.8</v>
      </c>
    </row>
    <row r="44" spans="1:2" x14ac:dyDescent="0.45">
      <c r="A44" s="10">
        <v>38384</v>
      </c>
      <c r="B44" s="9">
        <v>715180.6</v>
      </c>
    </row>
    <row r="45" spans="1:2" x14ac:dyDescent="0.45">
      <c r="A45" s="11">
        <v>38412</v>
      </c>
      <c r="B45" s="9">
        <v>722422.1</v>
      </c>
    </row>
    <row r="46" spans="1:2" x14ac:dyDescent="0.45">
      <c r="A46" s="12">
        <v>38443</v>
      </c>
      <c r="B46" s="9">
        <v>745257.7</v>
      </c>
    </row>
    <row r="47" spans="1:2" x14ac:dyDescent="0.45">
      <c r="A47" s="13">
        <v>38473</v>
      </c>
      <c r="B47" s="9">
        <v>755537.1</v>
      </c>
    </row>
    <row r="48" spans="1:2" x14ac:dyDescent="0.45">
      <c r="A48" s="14">
        <v>38504</v>
      </c>
      <c r="B48" s="9">
        <v>766044.6</v>
      </c>
    </row>
    <row r="49" spans="1:2" x14ac:dyDescent="0.45">
      <c r="A49" s="15">
        <v>38534</v>
      </c>
      <c r="B49" s="9">
        <v>781966.9</v>
      </c>
    </row>
    <row r="50" spans="1:2" x14ac:dyDescent="0.45">
      <c r="A50" s="16">
        <v>38565</v>
      </c>
      <c r="B50" s="9">
        <v>786808</v>
      </c>
    </row>
    <row r="51" spans="1:2" x14ac:dyDescent="0.45">
      <c r="A51" s="17">
        <v>38596</v>
      </c>
      <c r="B51" s="9">
        <v>798014.7</v>
      </c>
    </row>
    <row r="52" spans="1:2" x14ac:dyDescent="0.45">
      <c r="A52" s="18">
        <v>38626</v>
      </c>
      <c r="B52" s="9">
        <v>819864.7</v>
      </c>
    </row>
    <row r="53" spans="1:2" x14ac:dyDescent="0.45">
      <c r="A53" s="19">
        <v>38657</v>
      </c>
      <c r="B53" s="9">
        <v>848116.6</v>
      </c>
    </row>
    <row r="54" spans="1:2" x14ac:dyDescent="0.45">
      <c r="A54" s="20">
        <v>38687</v>
      </c>
      <c r="B54" s="9">
        <v>888523.4</v>
      </c>
    </row>
    <row r="55" spans="1:2" x14ac:dyDescent="0.45">
      <c r="A55" s="8">
        <v>38718</v>
      </c>
      <c r="B55" s="9">
        <v>895211.9</v>
      </c>
    </row>
    <row r="56" spans="1:2" x14ac:dyDescent="0.45">
      <c r="A56" s="10">
        <v>38749</v>
      </c>
      <c r="B56" s="9">
        <v>913409.2</v>
      </c>
    </row>
    <row r="57" spans="1:2" x14ac:dyDescent="0.45">
      <c r="A57" s="11">
        <v>38777</v>
      </c>
      <c r="B57" s="9">
        <v>942463.7</v>
      </c>
    </row>
    <row r="58" spans="1:2" x14ac:dyDescent="0.45">
      <c r="A58" s="12">
        <v>38808</v>
      </c>
      <c r="B58" s="9">
        <v>975610.7</v>
      </c>
    </row>
    <row r="59" spans="1:2" x14ac:dyDescent="0.45">
      <c r="A59" s="13">
        <v>38838</v>
      </c>
      <c r="B59" s="9">
        <v>988992.8</v>
      </c>
    </row>
    <row r="60" spans="1:2" x14ac:dyDescent="0.45">
      <c r="A60" s="14">
        <v>38869</v>
      </c>
      <c r="B60" s="9">
        <v>1005693.7</v>
      </c>
    </row>
    <row r="61" spans="1:2" x14ac:dyDescent="0.45">
      <c r="A61" s="15">
        <v>38899</v>
      </c>
      <c r="B61" s="9">
        <v>1018112.4</v>
      </c>
    </row>
    <row r="62" spans="1:2" x14ac:dyDescent="0.45">
      <c r="A62" s="16">
        <v>38930</v>
      </c>
      <c r="B62" s="9">
        <v>1035558.4</v>
      </c>
    </row>
    <row r="63" spans="1:2" x14ac:dyDescent="0.45">
      <c r="A63" s="17">
        <v>38961</v>
      </c>
      <c r="B63" s="9">
        <v>1068254.6000000001</v>
      </c>
    </row>
    <row r="64" spans="1:2" x14ac:dyDescent="0.45">
      <c r="A64" s="18">
        <v>38991</v>
      </c>
      <c r="B64" s="9">
        <v>1097057.1000000001</v>
      </c>
    </row>
    <row r="65" spans="1:2" x14ac:dyDescent="0.45">
      <c r="A65" s="19">
        <v>39022</v>
      </c>
      <c r="B65" s="9">
        <v>1128017.8</v>
      </c>
    </row>
    <row r="66" spans="1:2" x14ac:dyDescent="0.45">
      <c r="A66" s="20">
        <v>39052</v>
      </c>
      <c r="B66" s="9">
        <v>1163026.7</v>
      </c>
    </row>
    <row r="67" spans="1:2" x14ac:dyDescent="0.45">
      <c r="A67" s="8">
        <v>39083</v>
      </c>
      <c r="B67" s="9">
        <v>1157647.3</v>
      </c>
    </row>
    <row r="68" spans="1:2" x14ac:dyDescent="0.45">
      <c r="A68" s="10">
        <v>39114</v>
      </c>
      <c r="B68" s="9">
        <v>1191674.6000000001</v>
      </c>
    </row>
    <row r="69" spans="1:2" x14ac:dyDescent="0.45">
      <c r="A69" s="11">
        <v>39142</v>
      </c>
      <c r="B69" s="9">
        <v>1218345.3</v>
      </c>
    </row>
    <row r="70" spans="1:2" x14ac:dyDescent="0.45">
      <c r="A70" s="12">
        <v>39173</v>
      </c>
      <c r="B70" s="9">
        <v>1241543</v>
      </c>
    </row>
    <row r="71" spans="1:2" x14ac:dyDescent="0.45">
      <c r="A71" s="13">
        <v>39203</v>
      </c>
      <c r="B71" s="9">
        <v>1263080.2</v>
      </c>
    </row>
    <row r="72" spans="1:2" x14ac:dyDescent="0.45">
      <c r="A72" s="14">
        <v>39234</v>
      </c>
      <c r="B72" s="9">
        <v>1302527.8</v>
      </c>
    </row>
    <row r="73" spans="1:2" x14ac:dyDescent="0.45">
      <c r="A73" s="15">
        <v>39264</v>
      </c>
      <c r="B73" s="9">
        <v>1317519.3</v>
      </c>
    </row>
    <row r="74" spans="1:2" x14ac:dyDescent="0.45">
      <c r="A74" s="16">
        <v>39295</v>
      </c>
      <c r="B74" s="9">
        <v>1368610.5</v>
      </c>
    </row>
    <row r="75" spans="1:2" x14ac:dyDescent="0.45">
      <c r="A75" s="17">
        <v>39326</v>
      </c>
      <c r="B75" s="9">
        <v>1403156</v>
      </c>
    </row>
    <row r="76" spans="1:2" x14ac:dyDescent="0.45">
      <c r="A76" s="18">
        <v>39356</v>
      </c>
      <c r="B76" s="9">
        <v>1439806.8</v>
      </c>
    </row>
    <row r="77" spans="1:2" x14ac:dyDescent="0.45">
      <c r="A77" s="19">
        <v>39387</v>
      </c>
      <c r="B77" s="9">
        <v>1470158.6</v>
      </c>
    </row>
    <row r="78" spans="1:2" x14ac:dyDescent="0.45">
      <c r="A78" s="20">
        <v>39417</v>
      </c>
      <c r="B78" s="9">
        <v>1485885.4</v>
      </c>
    </row>
    <row r="79" spans="1:2" x14ac:dyDescent="0.45">
      <c r="A79" s="8">
        <v>39448</v>
      </c>
      <c r="B79" s="9">
        <v>1503633.9</v>
      </c>
    </row>
    <row r="80" spans="1:2" x14ac:dyDescent="0.45">
      <c r="A80" s="10">
        <v>39479</v>
      </c>
      <c r="B80" s="9">
        <v>1522836.7</v>
      </c>
    </row>
    <row r="81" spans="1:2" x14ac:dyDescent="0.45">
      <c r="A81" s="11">
        <v>39508</v>
      </c>
      <c r="B81" s="9">
        <v>1535887.4</v>
      </c>
    </row>
    <row r="82" spans="1:2" x14ac:dyDescent="0.45">
      <c r="A82" s="12">
        <v>39539</v>
      </c>
      <c r="B82" s="9">
        <v>1554253.8</v>
      </c>
    </row>
    <row r="83" spans="1:2" x14ac:dyDescent="0.45">
      <c r="A83" s="13">
        <v>39569</v>
      </c>
      <c r="B83" s="9">
        <v>1566885.3</v>
      </c>
    </row>
    <row r="84" spans="1:2" x14ac:dyDescent="0.45">
      <c r="A84" s="14">
        <v>39600</v>
      </c>
      <c r="B84" s="9">
        <v>1575176.4</v>
      </c>
    </row>
    <row r="85" spans="1:2" x14ac:dyDescent="0.45">
      <c r="A85" s="15">
        <v>39630</v>
      </c>
      <c r="B85" s="9">
        <v>1588398.5</v>
      </c>
    </row>
    <row r="86" spans="1:2" x14ac:dyDescent="0.45">
      <c r="A86" s="16">
        <v>39661</v>
      </c>
      <c r="B86" s="9">
        <v>1609151.3</v>
      </c>
    </row>
    <row r="87" spans="1:2" x14ac:dyDescent="0.45">
      <c r="A87" s="17">
        <v>39692</v>
      </c>
      <c r="B87" s="9">
        <v>1620037.6</v>
      </c>
    </row>
    <row r="88" spans="1:2" x14ac:dyDescent="0.45">
      <c r="A88" s="18">
        <v>39722</v>
      </c>
      <c r="B88" s="9">
        <v>1666622.4</v>
      </c>
    </row>
    <row r="89" spans="1:2" x14ac:dyDescent="0.45">
      <c r="A89" s="19">
        <v>39753</v>
      </c>
      <c r="B89" s="9">
        <v>1680759.1</v>
      </c>
    </row>
    <row r="90" spans="1:2" x14ac:dyDescent="0.45">
      <c r="A90" s="20">
        <v>39783</v>
      </c>
      <c r="B90" s="9">
        <v>1655196.4</v>
      </c>
    </row>
    <row r="91" spans="1:2" x14ac:dyDescent="0.45">
      <c r="A91" s="8">
        <v>39814</v>
      </c>
      <c r="B91" s="9">
        <v>1688257.3</v>
      </c>
    </row>
    <row r="92" spans="1:2" x14ac:dyDescent="0.45">
      <c r="A92" s="10">
        <v>39845</v>
      </c>
      <c r="B92" s="9">
        <v>1685668.2</v>
      </c>
    </row>
    <row r="93" spans="1:2" x14ac:dyDescent="0.45">
      <c r="A93" s="11">
        <v>39873</v>
      </c>
      <c r="B93" s="9">
        <v>1657750.3</v>
      </c>
    </row>
    <row r="94" spans="1:2" x14ac:dyDescent="0.45">
      <c r="A94" s="12">
        <v>39904</v>
      </c>
      <c r="B94" s="9">
        <v>1643760.2</v>
      </c>
    </row>
    <row r="95" spans="1:2" x14ac:dyDescent="0.45">
      <c r="A95" s="13">
        <v>39934</v>
      </c>
      <c r="B95" s="9">
        <v>1627576.5</v>
      </c>
    </row>
    <row r="96" spans="1:2" x14ac:dyDescent="0.45">
      <c r="A96" s="14">
        <v>39965</v>
      </c>
      <c r="B96" s="9">
        <v>1618731.2</v>
      </c>
    </row>
    <row r="97" spans="1:2" x14ac:dyDescent="0.45">
      <c r="A97" s="15">
        <v>39995</v>
      </c>
      <c r="B97" s="9">
        <v>1619663.3</v>
      </c>
    </row>
    <row r="98" spans="1:2" x14ac:dyDescent="0.45">
      <c r="A98" s="16">
        <v>40026</v>
      </c>
      <c r="B98" s="9">
        <v>1599841.9</v>
      </c>
    </row>
    <row r="99" spans="1:2" x14ac:dyDescent="0.45">
      <c r="A99" s="17">
        <v>40057</v>
      </c>
      <c r="B99" s="9">
        <v>1614633.5</v>
      </c>
    </row>
    <row r="100" spans="1:2" x14ac:dyDescent="0.45">
      <c r="A100" s="18">
        <v>40087</v>
      </c>
      <c r="B100" s="9">
        <v>1609417.3</v>
      </c>
    </row>
    <row r="101" spans="1:2" x14ac:dyDescent="0.45">
      <c r="A101" s="19">
        <v>40118</v>
      </c>
      <c r="B101" s="9">
        <v>1616824.4</v>
      </c>
    </row>
    <row r="102" spans="1:2" x14ac:dyDescent="0.45">
      <c r="A102" s="20">
        <v>40148</v>
      </c>
      <c r="B102" s="9">
        <v>1628450.2</v>
      </c>
    </row>
    <row r="103" spans="1:2" x14ac:dyDescent="0.45">
      <c r="A103" s="8">
        <v>40179</v>
      </c>
      <c r="B103" s="9">
        <v>1624985.5</v>
      </c>
    </row>
    <row r="104" spans="1:2" x14ac:dyDescent="0.45">
      <c r="A104" s="10">
        <v>40210</v>
      </c>
      <c r="B104" s="9">
        <v>1627700.3</v>
      </c>
    </row>
    <row r="105" spans="1:2" x14ac:dyDescent="0.45">
      <c r="A105" s="11">
        <v>40238</v>
      </c>
      <c r="B105" s="9">
        <v>1627935.2</v>
      </c>
    </row>
    <row r="106" spans="1:2" x14ac:dyDescent="0.45">
      <c r="A106" s="12">
        <v>40269</v>
      </c>
      <c r="B106" s="9">
        <v>1629850.8</v>
      </c>
    </row>
    <row r="107" spans="1:2" x14ac:dyDescent="0.45">
      <c r="A107" s="13">
        <v>40299</v>
      </c>
      <c r="B107" s="9">
        <v>1648382.8</v>
      </c>
    </row>
    <row r="108" spans="1:2" x14ac:dyDescent="0.45">
      <c r="A108" s="14">
        <v>40330</v>
      </c>
      <c r="B108" s="9">
        <v>1659057.9</v>
      </c>
    </row>
    <row r="109" spans="1:2" x14ac:dyDescent="0.45">
      <c r="A109" s="15">
        <v>40360</v>
      </c>
      <c r="B109" s="9">
        <v>1660117.1</v>
      </c>
    </row>
    <row r="110" spans="1:2" x14ac:dyDescent="0.45">
      <c r="A110" s="16">
        <v>40391</v>
      </c>
      <c r="B110" s="9">
        <v>1680598.2</v>
      </c>
    </row>
    <row r="111" spans="1:2" x14ac:dyDescent="0.45">
      <c r="A111" s="17">
        <v>40422</v>
      </c>
      <c r="B111" s="9">
        <v>1706919.5</v>
      </c>
    </row>
    <row r="112" spans="1:2" x14ac:dyDescent="0.45">
      <c r="A112" s="18">
        <v>40452</v>
      </c>
      <c r="B112" s="9">
        <v>1731476.4</v>
      </c>
    </row>
    <row r="113" spans="1:2" x14ac:dyDescent="0.45">
      <c r="A113" s="19">
        <v>40483</v>
      </c>
      <c r="B113" s="9">
        <v>1754623.5</v>
      </c>
    </row>
    <row r="114" spans="1:2" x14ac:dyDescent="0.45">
      <c r="A114" s="20">
        <v>40513</v>
      </c>
      <c r="B114" s="9">
        <v>1769776.2</v>
      </c>
    </row>
    <row r="115" spans="1:2" x14ac:dyDescent="0.45">
      <c r="A115" s="8">
        <v>40544</v>
      </c>
      <c r="B115" s="9">
        <v>1775819.5</v>
      </c>
    </row>
    <row r="116" spans="1:2" x14ac:dyDescent="0.45">
      <c r="A116" s="10">
        <v>40575</v>
      </c>
      <c r="B116" s="9">
        <v>1795682.9</v>
      </c>
    </row>
    <row r="117" spans="1:2" x14ac:dyDescent="0.45">
      <c r="A117" s="11">
        <v>40603</v>
      </c>
      <c r="B117" s="9">
        <v>1821492.8</v>
      </c>
    </row>
    <row r="118" spans="1:2" x14ac:dyDescent="0.45">
      <c r="A118" s="12">
        <v>40634</v>
      </c>
      <c r="B118" s="9">
        <v>1848269.3</v>
      </c>
    </row>
    <row r="119" spans="1:2" x14ac:dyDescent="0.45">
      <c r="A119" s="13">
        <v>40664</v>
      </c>
      <c r="B119" s="9">
        <v>1857979.4</v>
      </c>
    </row>
    <row r="120" spans="1:2" x14ac:dyDescent="0.45">
      <c r="A120" s="14">
        <v>40695</v>
      </c>
      <c r="B120" s="9">
        <v>1871669.4</v>
      </c>
    </row>
    <row r="121" spans="1:2" x14ac:dyDescent="0.45">
      <c r="A121" s="15">
        <v>40725</v>
      </c>
      <c r="B121" s="9">
        <v>1900927.7</v>
      </c>
    </row>
    <row r="122" spans="1:2" x14ac:dyDescent="0.45">
      <c r="A122" s="16">
        <v>40756</v>
      </c>
      <c r="B122" s="9">
        <v>1918683</v>
      </c>
    </row>
    <row r="123" spans="1:2" x14ac:dyDescent="0.45">
      <c r="A123" s="17">
        <v>40787</v>
      </c>
      <c r="B123" s="9">
        <v>1970288.6</v>
      </c>
    </row>
    <row r="124" spans="1:2" x14ac:dyDescent="0.45">
      <c r="A124" s="18">
        <v>40817</v>
      </c>
      <c r="B124" s="9">
        <v>1972265.9</v>
      </c>
    </row>
    <row r="125" spans="1:2" x14ac:dyDescent="0.45">
      <c r="A125" s="19">
        <v>40848</v>
      </c>
      <c r="B125" s="9">
        <v>2021025.4</v>
      </c>
    </row>
    <row r="126" spans="1:2" x14ac:dyDescent="0.45">
      <c r="A126" s="20">
        <v>40878</v>
      </c>
      <c r="B126" s="9">
        <v>2067077.1</v>
      </c>
    </row>
    <row r="127" spans="1:2" x14ac:dyDescent="0.45">
      <c r="A127" s="8">
        <v>40909</v>
      </c>
      <c r="B127" s="9">
        <v>2053662.2</v>
      </c>
    </row>
    <row r="128" spans="1:2" x14ac:dyDescent="0.45">
      <c r="A128" s="10">
        <v>40940</v>
      </c>
      <c r="B128" s="9">
        <v>2059132.2</v>
      </c>
    </row>
    <row r="129" spans="1:2" x14ac:dyDescent="0.45">
      <c r="A129" s="11">
        <v>40969</v>
      </c>
      <c r="B129" s="9">
        <v>2092690</v>
      </c>
    </row>
    <row r="130" spans="1:2" x14ac:dyDescent="0.45">
      <c r="A130" s="12">
        <v>41000</v>
      </c>
      <c r="B130" s="9">
        <v>2103185.7000000002</v>
      </c>
    </row>
    <row r="131" spans="1:2" x14ac:dyDescent="0.45">
      <c r="A131" s="13">
        <v>41030</v>
      </c>
      <c r="B131" s="9">
        <v>2155558.7000000002</v>
      </c>
    </row>
    <row r="132" spans="1:2" x14ac:dyDescent="0.45">
      <c r="A132" s="14">
        <v>41061</v>
      </c>
      <c r="B132" s="9">
        <v>2171537.1</v>
      </c>
    </row>
    <row r="133" spans="1:2" x14ac:dyDescent="0.45">
      <c r="A133" s="15">
        <v>41091</v>
      </c>
      <c r="B133" s="9">
        <v>2185346.2999999998</v>
      </c>
    </row>
    <row r="134" spans="1:2" x14ac:dyDescent="0.45">
      <c r="A134" s="16">
        <v>41122</v>
      </c>
      <c r="B134" s="9">
        <v>2200290.4</v>
      </c>
    </row>
    <row r="135" spans="1:2" x14ac:dyDescent="0.45">
      <c r="A135" s="17">
        <v>41153</v>
      </c>
      <c r="B135" s="9">
        <v>2229782.2999999998</v>
      </c>
    </row>
    <row r="136" spans="1:2" x14ac:dyDescent="0.45">
      <c r="A136" s="18">
        <v>41183</v>
      </c>
      <c r="B136" s="9">
        <v>2243406.2999999998</v>
      </c>
    </row>
    <row r="137" spans="1:2" x14ac:dyDescent="0.45">
      <c r="A137" s="19">
        <v>41214</v>
      </c>
      <c r="B137" s="9">
        <v>2285712.7999999998</v>
      </c>
    </row>
    <row r="138" spans="1:2" x14ac:dyDescent="0.45">
      <c r="A138" s="20">
        <v>41244</v>
      </c>
      <c r="B138" s="9">
        <v>2307306.4</v>
      </c>
    </row>
    <row r="139" spans="1:2" x14ac:dyDescent="0.45">
      <c r="A139" s="8">
        <v>41275</v>
      </c>
      <c r="B139" s="9">
        <v>2306667.4</v>
      </c>
    </row>
    <row r="140" spans="1:2" x14ac:dyDescent="0.45">
      <c r="A140" s="10">
        <v>41306</v>
      </c>
      <c r="B140" s="9">
        <v>2315184.2000000002</v>
      </c>
    </row>
    <row r="141" spans="1:2" x14ac:dyDescent="0.45">
      <c r="A141" s="11">
        <v>41334</v>
      </c>
      <c r="B141" s="9">
        <v>2326059.7000000002</v>
      </c>
    </row>
    <row r="142" spans="1:2" x14ac:dyDescent="0.45">
      <c r="A142" s="12">
        <v>41365</v>
      </c>
      <c r="B142" s="9">
        <v>2342011.7999999998</v>
      </c>
    </row>
    <row r="143" spans="1:2" x14ac:dyDescent="0.45">
      <c r="A143" s="13">
        <v>41395</v>
      </c>
      <c r="B143" s="9">
        <v>2361677.1</v>
      </c>
    </row>
    <row r="144" spans="1:2" x14ac:dyDescent="0.45">
      <c r="A144" s="14">
        <v>41426</v>
      </c>
      <c r="B144" s="9">
        <v>2380851.5</v>
      </c>
    </row>
    <row r="145" spans="1:2" x14ac:dyDescent="0.45">
      <c r="A145" s="15">
        <v>41456</v>
      </c>
      <c r="B145" s="9">
        <v>2398023.2999999998</v>
      </c>
    </row>
    <row r="146" spans="1:2" x14ac:dyDescent="0.45">
      <c r="A146" s="16">
        <v>41487</v>
      </c>
      <c r="B146" s="9">
        <v>2431172.7999999998</v>
      </c>
    </row>
    <row r="147" spans="1:2" x14ac:dyDescent="0.45">
      <c r="A147" s="17">
        <v>41518</v>
      </c>
      <c r="B147" s="9">
        <v>2439881</v>
      </c>
    </row>
    <row r="148" spans="1:2" x14ac:dyDescent="0.45">
      <c r="A148" s="18">
        <v>41548</v>
      </c>
      <c r="B148" s="9">
        <v>2460630.6</v>
      </c>
    </row>
    <row r="149" spans="1:2" x14ac:dyDescent="0.45">
      <c r="A149" s="19">
        <v>41579</v>
      </c>
      <c r="B149" s="9">
        <v>2503032.7999999998</v>
      </c>
    </row>
    <row r="150" spans="1:2" x14ac:dyDescent="0.45">
      <c r="A150" s="20">
        <v>41609</v>
      </c>
      <c r="B150" s="9">
        <v>2534640.2999999998</v>
      </c>
    </row>
    <row r="151" spans="1:2" x14ac:dyDescent="0.45">
      <c r="A151" s="8">
        <v>41640</v>
      </c>
      <c r="B151" s="9">
        <v>2520820.5</v>
      </c>
    </row>
    <row r="152" spans="1:2" x14ac:dyDescent="0.45">
      <c r="A152" s="10">
        <v>41671</v>
      </c>
      <c r="B152" s="9">
        <v>2521538.5</v>
      </c>
    </row>
    <row r="153" spans="1:2" x14ac:dyDescent="0.45">
      <c r="A153" s="11">
        <v>41699</v>
      </c>
      <c r="B153" s="9">
        <v>2531027.2999999998</v>
      </c>
    </row>
    <row r="154" spans="1:2" x14ac:dyDescent="0.45">
      <c r="A154" s="12">
        <v>41730</v>
      </c>
      <c r="B154" s="9">
        <v>2545305</v>
      </c>
    </row>
    <row r="155" spans="1:2" x14ac:dyDescent="0.45">
      <c r="A155" s="13">
        <v>41760</v>
      </c>
      <c r="B155" s="9">
        <v>2591178.9</v>
      </c>
    </row>
    <row r="156" spans="1:2" x14ac:dyDescent="0.45">
      <c r="A156" s="14">
        <v>41791</v>
      </c>
      <c r="B156" s="9">
        <v>2597152.6</v>
      </c>
    </row>
    <row r="157" spans="1:2" x14ac:dyDescent="0.45">
      <c r="A157" s="15">
        <v>41821</v>
      </c>
      <c r="B157" s="9">
        <v>2605918.7000000002</v>
      </c>
    </row>
    <row r="158" spans="1:2" x14ac:dyDescent="0.45">
      <c r="A158" s="16">
        <v>41852</v>
      </c>
      <c r="B158" s="9">
        <v>2625665.2000000002</v>
      </c>
    </row>
    <row r="159" spans="1:2" x14ac:dyDescent="0.45">
      <c r="A159" s="17">
        <v>41883</v>
      </c>
      <c r="B159" s="9">
        <v>2637601.5</v>
      </c>
    </row>
    <row r="160" spans="1:2" x14ac:dyDescent="0.45">
      <c r="A160" s="18">
        <v>41913</v>
      </c>
      <c r="B160" s="9">
        <v>2661677</v>
      </c>
    </row>
    <row r="161" spans="1:2" x14ac:dyDescent="0.45">
      <c r="A161" s="19">
        <v>41944</v>
      </c>
      <c r="B161" s="9">
        <v>2713238.2</v>
      </c>
    </row>
    <row r="162" spans="1:2" x14ac:dyDescent="0.45">
      <c r="A162" s="20">
        <v>41974</v>
      </c>
      <c r="B162" s="9">
        <v>2740556.3</v>
      </c>
    </row>
    <row r="163" spans="1:2" x14ac:dyDescent="0.45">
      <c r="A163" s="8">
        <v>42005</v>
      </c>
      <c r="B163" s="9">
        <v>2755318.4</v>
      </c>
    </row>
    <row r="164" spans="1:2" x14ac:dyDescent="0.45">
      <c r="A164" s="10">
        <v>42036</v>
      </c>
      <c r="B164" s="9">
        <v>2746732.2</v>
      </c>
    </row>
    <row r="165" spans="1:2" x14ac:dyDescent="0.45">
      <c r="A165" s="11">
        <v>42064</v>
      </c>
      <c r="B165" s="9">
        <v>2789982</v>
      </c>
    </row>
    <row r="166" spans="1:2" x14ac:dyDescent="0.45">
      <c r="A166" s="12">
        <v>42095</v>
      </c>
      <c r="B166" s="9">
        <v>2825091.5</v>
      </c>
    </row>
    <row r="167" spans="1:2" x14ac:dyDescent="0.45">
      <c r="A167" s="13">
        <v>42125</v>
      </c>
      <c r="B167" s="9">
        <v>2864767.4</v>
      </c>
    </row>
    <row r="168" spans="1:2" x14ac:dyDescent="0.45">
      <c r="A168" s="14">
        <v>42156</v>
      </c>
      <c r="B168" s="9">
        <v>2866364.3</v>
      </c>
    </row>
    <row r="169" spans="1:2" x14ac:dyDescent="0.45">
      <c r="A169" s="15">
        <v>42186</v>
      </c>
      <c r="B169" s="9">
        <v>2896054.3</v>
      </c>
    </row>
    <row r="170" spans="1:2" x14ac:dyDescent="0.45">
      <c r="A170" s="16">
        <v>42217</v>
      </c>
      <c r="B170" s="9">
        <v>2943664.1</v>
      </c>
    </row>
    <row r="171" spans="1:2" x14ac:dyDescent="0.45">
      <c r="A171" s="17">
        <v>42248</v>
      </c>
      <c r="B171" s="9">
        <v>3002677.9</v>
      </c>
    </row>
    <row r="172" spans="1:2" x14ac:dyDescent="0.45">
      <c r="A172" s="18">
        <v>42278</v>
      </c>
      <c r="B172" s="9">
        <v>3029233.5</v>
      </c>
    </row>
    <row r="173" spans="1:2" x14ac:dyDescent="0.45">
      <c r="A173" s="19">
        <v>42309</v>
      </c>
      <c r="B173" s="9">
        <v>3083449.5</v>
      </c>
    </row>
    <row r="174" spans="1:2" x14ac:dyDescent="0.45">
      <c r="A174" s="20">
        <v>42339</v>
      </c>
      <c r="B174" s="9">
        <v>3141392.1</v>
      </c>
    </row>
    <row r="175" spans="1:2" x14ac:dyDescent="0.45">
      <c r="A175" s="8">
        <v>42370</v>
      </c>
      <c r="B175" s="9">
        <v>3203044.4</v>
      </c>
    </row>
    <row r="176" spans="1:2" x14ac:dyDescent="0.45">
      <c r="A176" s="10">
        <v>42401</v>
      </c>
      <c r="B176" s="9">
        <v>3210013.5</v>
      </c>
    </row>
    <row r="177" spans="1:2" x14ac:dyDescent="0.45">
      <c r="A177" s="11">
        <v>42430</v>
      </c>
      <c r="B177" s="9">
        <v>3191988.4</v>
      </c>
    </row>
    <row r="178" spans="1:2" x14ac:dyDescent="0.45">
      <c r="A178" s="12">
        <v>42461</v>
      </c>
      <c r="B178" s="9">
        <v>3216776.3</v>
      </c>
    </row>
    <row r="179" spans="1:2" x14ac:dyDescent="0.45">
      <c r="A179" s="13">
        <v>42491</v>
      </c>
      <c r="B179" s="9">
        <v>3273381.1</v>
      </c>
    </row>
    <row r="180" spans="1:2" x14ac:dyDescent="0.45">
      <c r="A180" s="14">
        <v>42522</v>
      </c>
      <c r="B180" s="9">
        <v>3329950.4</v>
      </c>
    </row>
    <row r="181" spans="1:2" x14ac:dyDescent="0.45">
      <c r="A181" s="15">
        <v>42552</v>
      </c>
      <c r="B181" s="9">
        <v>3391687.8</v>
      </c>
    </row>
    <row r="182" spans="1:2" x14ac:dyDescent="0.45">
      <c r="A182" s="16">
        <v>42583</v>
      </c>
      <c r="B182" s="9">
        <v>3416862.9</v>
      </c>
    </row>
    <row r="183" spans="1:2" x14ac:dyDescent="0.45">
      <c r="A183" s="17">
        <v>42614</v>
      </c>
      <c r="B183" s="9">
        <v>3471008.8</v>
      </c>
    </row>
    <row r="184" spans="1:2" x14ac:dyDescent="0.45">
      <c r="A184" s="18">
        <v>42644</v>
      </c>
      <c r="B184" s="9">
        <v>3496872.6</v>
      </c>
    </row>
    <row r="185" spans="1:2" x14ac:dyDescent="0.45">
      <c r="A185" s="19">
        <v>42675</v>
      </c>
      <c r="B185" s="9">
        <v>3607446.6</v>
      </c>
    </row>
    <row r="186" spans="1:2" x14ac:dyDescent="0.45">
      <c r="A186" s="20">
        <v>42705</v>
      </c>
      <c r="B186" s="9">
        <v>3612212.9</v>
      </c>
    </row>
    <row r="187" spans="1:2" x14ac:dyDescent="0.45">
      <c r="A187" s="8">
        <v>42736</v>
      </c>
      <c r="B187" s="9">
        <v>3608007.1</v>
      </c>
    </row>
    <row r="188" spans="1:2" x14ac:dyDescent="0.45">
      <c r="A188" s="10">
        <v>42767</v>
      </c>
      <c r="B188" s="9">
        <v>3621479.1</v>
      </c>
    </row>
    <row r="189" spans="1:2" x14ac:dyDescent="0.45">
      <c r="A189" s="11">
        <v>42795</v>
      </c>
      <c r="B189" s="9">
        <v>3670570.5</v>
      </c>
    </row>
    <row r="190" spans="1:2" x14ac:dyDescent="0.45">
      <c r="A190" s="12">
        <v>42826</v>
      </c>
      <c r="B190" s="9">
        <v>3728284.5</v>
      </c>
    </row>
    <row r="191" spans="1:2" x14ac:dyDescent="0.45">
      <c r="A191" s="13">
        <v>42856</v>
      </c>
      <c r="B191" s="9">
        <v>3742866.1</v>
      </c>
    </row>
    <row r="192" spans="1:2" x14ac:dyDescent="0.45">
      <c r="A192" s="14">
        <v>42887</v>
      </c>
      <c r="B192" s="9">
        <v>3787249.4</v>
      </c>
    </row>
    <row r="193" spans="1:2" x14ac:dyDescent="0.45">
      <c r="A193" s="15">
        <v>42917</v>
      </c>
      <c r="B193" s="9">
        <v>3820543.1</v>
      </c>
    </row>
    <row r="194" spans="1:2" x14ac:dyDescent="0.45">
      <c r="A194" s="16">
        <v>42948</v>
      </c>
      <c r="B194" s="9">
        <v>3869693.6</v>
      </c>
    </row>
    <row r="195" spans="1:2" x14ac:dyDescent="0.45">
      <c r="A195" s="17">
        <v>42979</v>
      </c>
      <c r="B195" s="9">
        <v>3893051.1</v>
      </c>
    </row>
    <row r="196" spans="1:2" x14ac:dyDescent="0.45">
      <c r="A196" s="18">
        <v>43009</v>
      </c>
      <c r="B196" s="9">
        <v>3933352.9</v>
      </c>
    </row>
    <row r="197" spans="1:2" x14ac:dyDescent="0.45">
      <c r="A197" s="19">
        <v>43040</v>
      </c>
      <c r="B197" s="9">
        <v>3985017.9</v>
      </c>
    </row>
    <row r="198" spans="1:2" x14ac:dyDescent="0.45">
      <c r="A198" s="20">
        <v>43070</v>
      </c>
      <c r="B198" s="9">
        <v>4048514.3</v>
      </c>
    </row>
    <row r="199" spans="1:2" x14ac:dyDescent="0.45">
      <c r="A199" s="8">
        <v>43101</v>
      </c>
      <c r="B199" s="9">
        <v>4034583</v>
      </c>
    </row>
    <row r="200" spans="1:2" x14ac:dyDescent="0.45">
      <c r="A200" s="10">
        <v>43132</v>
      </c>
      <c r="B200" s="9">
        <v>4057705.5</v>
      </c>
    </row>
    <row r="201" spans="1:2" x14ac:dyDescent="0.45">
      <c r="A201" s="11">
        <v>43160</v>
      </c>
      <c r="B201" s="9">
        <v>4076686.5</v>
      </c>
    </row>
    <row r="202" spans="1:2" x14ac:dyDescent="0.45">
      <c r="A202" s="12">
        <v>43191</v>
      </c>
      <c r="B202" s="9">
        <v>4128439.5</v>
      </c>
    </row>
    <row r="203" spans="1:2" x14ac:dyDescent="0.45">
      <c r="A203" s="13">
        <v>43221</v>
      </c>
      <c r="B203" s="9">
        <v>4216195.7</v>
      </c>
    </row>
    <row r="204" spans="1:2" x14ac:dyDescent="0.45">
      <c r="A204" s="14">
        <v>43252</v>
      </c>
      <c r="B204" s="9">
        <v>4273337.5</v>
      </c>
    </row>
    <row r="205" spans="1:2" x14ac:dyDescent="0.45">
      <c r="A205" s="15">
        <v>43282</v>
      </c>
      <c r="B205" s="9">
        <v>4257164.8</v>
      </c>
    </row>
    <row r="206" spans="1:2" x14ac:dyDescent="0.45">
      <c r="A206" s="16">
        <v>43313</v>
      </c>
      <c r="B206" s="9">
        <v>4302025.8</v>
      </c>
    </row>
    <row r="207" spans="1:2" x14ac:dyDescent="0.45">
      <c r="A207" s="17">
        <v>43344</v>
      </c>
      <c r="B207" s="9">
        <v>4328993.7</v>
      </c>
    </row>
    <row r="208" spans="1:2" x14ac:dyDescent="0.45">
      <c r="A208" s="18">
        <v>43374</v>
      </c>
      <c r="B208" s="9">
        <v>4391854.4000000004</v>
      </c>
    </row>
    <row r="209" spans="1:2" x14ac:dyDescent="0.45">
      <c r="A209" s="19">
        <v>43405</v>
      </c>
      <c r="B209" s="9">
        <v>4454551.0999999996</v>
      </c>
    </row>
    <row r="210" spans="1:2" x14ac:dyDescent="0.45">
      <c r="A210" s="20">
        <v>43435</v>
      </c>
      <c r="B210" s="9">
        <v>4453621.8</v>
      </c>
    </row>
    <row r="211" spans="1:2" x14ac:dyDescent="0.45">
      <c r="A211" s="8">
        <v>43466</v>
      </c>
      <c r="B211" s="9">
        <v>4440741.7</v>
      </c>
    </row>
    <row r="212" spans="1:2" x14ac:dyDescent="0.45">
      <c r="A212" s="10">
        <v>43497</v>
      </c>
      <c r="B212" s="9">
        <v>4473446.7</v>
      </c>
    </row>
    <row r="213" spans="1:2" x14ac:dyDescent="0.45">
      <c r="A213" s="11">
        <v>43525</v>
      </c>
      <c r="B213" s="9">
        <v>4535136.0999999996</v>
      </c>
    </row>
    <row r="214" spans="1:2" x14ac:dyDescent="0.45">
      <c r="A214" s="12">
        <v>43556</v>
      </c>
      <c r="B214" s="9">
        <v>4561389.8</v>
      </c>
    </row>
    <row r="215" spans="1:2" x14ac:dyDescent="0.45">
      <c r="A215" s="13">
        <v>43586</v>
      </c>
      <c r="B215" s="9">
        <v>4605262.8</v>
      </c>
    </row>
    <row r="216" spans="1:2" x14ac:dyDescent="0.45">
      <c r="A216" s="14">
        <v>43617</v>
      </c>
      <c r="B216" s="9">
        <v>4634484.5999999996</v>
      </c>
    </row>
    <row r="217" spans="1:2" x14ac:dyDescent="0.45">
      <c r="A217" s="15">
        <v>43647</v>
      </c>
      <c r="B217" s="9">
        <v>4627396</v>
      </c>
    </row>
    <row r="218" spans="1:2" x14ac:dyDescent="0.45">
      <c r="A218" s="16">
        <v>43678</v>
      </c>
      <c r="B218" s="9">
        <v>4688826.9000000004</v>
      </c>
    </row>
    <row r="219" spans="1:2" x14ac:dyDescent="0.45">
      <c r="A219" s="17">
        <v>43709</v>
      </c>
      <c r="B219" s="9">
        <v>4663167.7</v>
      </c>
    </row>
    <row r="220" spans="1:2" x14ac:dyDescent="0.45">
      <c r="A220" s="18">
        <v>43739</v>
      </c>
      <c r="B220" s="9">
        <v>4641863.4000000004</v>
      </c>
    </row>
    <row r="221" spans="1:2" x14ac:dyDescent="0.45">
      <c r="A221" s="19">
        <v>43770</v>
      </c>
      <c r="B221" s="9">
        <v>4713995.4000000004</v>
      </c>
    </row>
    <row r="222" spans="1:2" x14ac:dyDescent="0.45">
      <c r="A222" s="20">
        <v>43800</v>
      </c>
      <c r="B222" s="9">
        <v>4672518.7</v>
      </c>
    </row>
    <row r="223" spans="1:2" x14ac:dyDescent="0.45">
      <c r="A223" s="8">
        <v>43831</v>
      </c>
      <c r="B223" s="9">
        <v>4671120.9000000004</v>
      </c>
    </row>
    <row r="224" spans="1:2" x14ac:dyDescent="0.45">
      <c r="A224" s="10">
        <v>43862</v>
      </c>
      <c r="B224" s="9">
        <v>4712330</v>
      </c>
    </row>
    <row r="225" spans="1:2" x14ac:dyDescent="0.45">
      <c r="A225" s="11">
        <v>43891</v>
      </c>
      <c r="B225" s="9">
        <v>5009360.8</v>
      </c>
    </row>
    <row r="226" spans="1:2" x14ac:dyDescent="0.45">
      <c r="A226" s="12">
        <v>43922</v>
      </c>
      <c r="B226" s="9">
        <v>5070360.0999999996</v>
      </c>
    </row>
    <row r="227" spans="1:2" x14ac:dyDescent="0.45">
      <c r="A227" s="13">
        <v>43952</v>
      </c>
      <c r="B227" s="9">
        <v>4985430.5999999996</v>
      </c>
    </row>
    <row r="228" spans="1:2" x14ac:dyDescent="0.45">
      <c r="A228" s="14">
        <v>43983</v>
      </c>
      <c r="B228" s="9">
        <v>4931668</v>
      </c>
    </row>
    <row r="229" spans="1:2" x14ac:dyDescent="0.45">
      <c r="A229" s="15">
        <v>44013</v>
      </c>
      <c r="B229" s="9">
        <v>4847943</v>
      </c>
    </row>
    <row r="230" spans="1:2" x14ac:dyDescent="0.45">
      <c r="A230" s="16">
        <v>44044</v>
      </c>
      <c r="B230" s="9">
        <v>4809664.7</v>
      </c>
    </row>
    <row r="231" spans="1:2" x14ac:dyDescent="0.45">
      <c r="A231" s="17">
        <v>44075</v>
      </c>
      <c r="B231" s="9">
        <v>4772050.3</v>
      </c>
    </row>
    <row r="232" spans="1:2" x14ac:dyDescent="0.45">
      <c r="A232" s="18">
        <v>44105</v>
      </c>
      <c r="B232" s="9">
        <v>4710979.0999999996</v>
      </c>
    </row>
    <row r="233" spans="1:2" x14ac:dyDescent="0.45">
      <c r="A233" s="19">
        <v>44136</v>
      </c>
      <c r="B233" s="9">
        <v>4668407.5</v>
      </c>
    </row>
    <row r="234" spans="1:2" x14ac:dyDescent="0.45">
      <c r="A234" s="20">
        <v>44166</v>
      </c>
      <c r="B234" s="9">
        <v>4599995.9000000004</v>
      </c>
    </row>
    <row r="235" spans="1:2" x14ac:dyDescent="0.45">
      <c r="A235" s="8">
        <v>44197</v>
      </c>
      <c r="B235" s="9">
        <v>4590735.5</v>
      </c>
    </row>
    <row r="236" spans="1:2" x14ac:dyDescent="0.45">
      <c r="A236" s="10">
        <v>44228</v>
      </c>
      <c r="B236" s="9">
        <v>4596160.7</v>
      </c>
    </row>
    <row r="237" spans="1:2" x14ac:dyDescent="0.45">
      <c r="A237" s="11">
        <v>44256</v>
      </c>
      <c r="B237" s="9">
        <v>4586448.5</v>
      </c>
    </row>
  </sheetData>
  <mergeCells count="5">
    <mergeCell ref="A1:F1"/>
    <mergeCell ref="A3:F3"/>
    <mergeCell ref="A4:F4"/>
    <mergeCell ref="A6:F6"/>
    <mergeCell ref="A8:F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7"/>
  <sheetViews>
    <sheetView workbookViewId="0">
      <selection activeCell="C6" sqref="C6"/>
    </sheetView>
  </sheetViews>
  <sheetFormatPr defaultRowHeight="14.25" x14ac:dyDescent="0.45"/>
  <sheetData>
    <row r="2" spans="2:8" x14ac:dyDescent="0.45">
      <c r="B2" s="39" t="s">
        <v>110</v>
      </c>
      <c r="C2" s="40">
        <f ca="1">YEAR(TODAY())</f>
        <v>2021</v>
      </c>
      <c r="D2" s="29" t="s">
        <v>111</v>
      </c>
    </row>
    <row r="3" spans="2:8" x14ac:dyDescent="0.45">
      <c r="D3" s="37" t="s">
        <v>112</v>
      </c>
      <c r="F3" s="43" t="s">
        <v>113</v>
      </c>
      <c r="G3" s="43"/>
      <c r="H3" s="43"/>
    </row>
    <row r="4" spans="2:8" x14ac:dyDescent="0.45">
      <c r="F4" s="32">
        <v>1</v>
      </c>
      <c r="G4" s="32">
        <v>3</v>
      </c>
      <c r="H4" s="32">
        <v>1</v>
      </c>
    </row>
    <row r="5" spans="2:8" x14ac:dyDescent="0.45">
      <c r="F5" s="32">
        <v>2</v>
      </c>
      <c r="G5" s="32">
        <v>6</v>
      </c>
      <c r="H5" s="32">
        <v>2</v>
      </c>
    </row>
    <row r="6" spans="2:8" x14ac:dyDescent="0.45">
      <c r="F6" s="32">
        <v>3</v>
      </c>
      <c r="G6" s="32">
        <v>9</v>
      </c>
      <c r="H6" s="32">
        <v>3</v>
      </c>
    </row>
    <row r="7" spans="2:8" x14ac:dyDescent="0.45">
      <c r="F7" s="44">
        <v>4</v>
      </c>
      <c r="G7" s="44">
        <v>12</v>
      </c>
      <c r="H7" s="44">
        <v>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T I W l U m Y M 0 F W j A A A A 9 Q A A A B I A H A B D b 2 5 m a W c v U G F j a 2 F n Z S 5 4 b W w g o h g A K K A U A A A A A A A A A A A A A A A A A A A A A A A A A A A A h Y + x D o I w G I R f h X S n L c i g 5 K c M r p K Y E I 0 r K R U a 4 c f Q Y n k 3 B x / J V x C j q J v J L X f 3 D X f 3 6 w 3 S s W 2 8 i + q N 7 j A h A e X E U y i 7 U m O V k M E e / S V J B W w L e S o q 5 U 0 w m n g 0 Z U J q a 8 8 x Y 8 4 5 6 h a 0 6 y s W c h 6 w Q 7 b J Z a 3 a g n x g / R / 2 N R p b o F R E w P 4 1 R o R 0 N S m K K A c 2 Z 5 B p / P b h N P f Z / o S w H h o 7 9 E o o 9 H c 5 s N k C e 1 8 Q D 1 B L A w Q U A A I A C A B M h a V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T I W l U i i K R 7 g O A A A A E Q A A A B M A H A B G b 3 J t d W x h c y 9 T Z W N 0 a W 9 u M S 5 t I K I Y A C i g F A A A A A A A A A A A A A A A A A A A A A A A A A A A A C t O T S 7 J z M 9 T C I b Q h t Y A U E s B A i 0 A F A A C A A g A T I W l U m Y M 0 F W j A A A A 9 Q A A A B I A A A A A A A A A A A A A A A A A A A A A A E N v b m Z p Z y 9 Q Y W N r Y W d l L n h t b F B L A Q I t A B Q A A g A I A E y F p V I P y u m r p A A A A O k A A A A T A A A A A A A A A A A A A A A A A O 8 A A A B b Q 2 9 u d G V u d F 9 U e X B l c 1 0 u e G 1 s U E s B A i 0 A F A A C A A g A T I W l U i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A q m 5 o 4 i M z h K v 3 U 8 d 7 l 8 Z b U A A A A A A g A A A A A A E G Y A A A A B A A A g A A A A Z I C J v O 5 R 6 d j u 4 9 T Y R Y Q 7 Y z h V C g F W / X + F C c s s f 0 S z 6 2 Q A A A A A D o A A A A A C A A A g A A A A k V k m k t c p g C w r g k E l 1 R F Q p 1 0 / D b M H V E g k K q X H R D M / 3 H d Q A A A A 1 V a X D W D A t T K V P V b 6 j i d g K c 2 4 E y D g K 4 p i O f 5 S 6 Q u y o q u 9 b g X h G 8 v G e Q y j Y 1 s P U M 6 S a p n D G D g x v N Z j R j a 4 G D v g A X r n i I v J H J M 9 Z J P N 3 h 7 h e 0 x A A A A A 2 g a R w v Y G f V K 0 S b j h c i v V 2 j z 4 1 9 D E w K J l h 9 W B X g O b 6 x w I C R y 6 Y b 6 x 8 F N R B s h m W U 4 2 t G F N p p d k F r w q d p 9 c 1 h A M S Q = = < / D a t a M a s h u p > 
</file>

<file path=customXml/itemProps1.xml><?xml version="1.0" encoding="utf-8"?>
<ds:datastoreItem xmlns:ds="http://schemas.openxmlformats.org/officeDocument/2006/customXml" ds:itemID="{8566433E-65FC-4B70-B793-005DF4253A2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PANEL</vt:lpstr>
      <vt:lpstr>4_Charts</vt:lpstr>
      <vt:lpstr>3_Data</vt:lpstr>
      <vt:lpstr>2_Fix</vt:lpstr>
      <vt:lpstr>2_Fix_1</vt:lpstr>
      <vt:lpstr>1b_PIB</vt:lpstr>
      <vt:lpstr>1a_CarteraVigente</vt:lpstr>
      <vt:lpstr>Parámetros</vt:lpstr>
      <vt:lpstr>'1b_PIB'!BIE_c20210505184737</vt:lpstr>
      <vt:lpstr>'1a_CarteraVigente'!ConsultaIQY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MI6</dc:creator>
  <cp:lastModifiedBy>MI6</cp:lastModifiedBy>
  <dcterms:created xsi:type="dcterms:W3CDTF">2021-05-05T23:28:12Z</dcterms:created>
  <dcterms:modified xsi:type="dcterms:W3CDTF">2021-05-06T01:36:41Z</dcterms:modified>
</cp:coreProperties>
</file>