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8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<sst xmlns="http://schemas.openxmlformats.org/spreadsheetml/2006/main" count="18" uniqueCount="18">
  <si>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15 GALLON</t>
  </si>
  <si>
    <t>TOTAL GRAMS NEEDED FOR ADDITION</t>
  </si>
  <si>
    <t>5   GALLON</t>
  </si>
  <si>
    <t>GALLONS WATER REQUIRED FOR 5% SOLUTION</t>
  </si>
  <si>
    <t>ADD MORE WATER TO BRING TO 5% SOLUTION</t>
  </si>
  <si>
    <t>80% Vol.</t>
  </si>
  <si>
    <t>plus about 20% more to = 100% Vol.</t>
  </si>
  <si>
    <t>AMOUNTS (mL) TO ADD TO SAMPLE BOTTLES TO EQUAL CELLAR DOSES (in lb/1000G)</t>
  </si>
  <si>
    <t>PERCENT BENTONITE  SOLUTION</t>
  </si>
  <si>
    <t>SAMPLE SIZE
IN
MLS</t>
  </si>
  <si>
    <t xml:space="preserve">1  GALLON  </t>
  </si>
  <si>
    <r>
      <rPr>
        <b/>
        <sz val="12"/>
        <rFont val="Bookman Old Style"/>
        <family val="1"/>
      </rPr>
      <t>SAMPLE ADDITION</t>
    </r>
    <r>
      <rPr>
        <b/>
        <sz val="8"/>
        <rFont val="Bookman Old Style"/>
        <family val="1"/>
      </rPr>
      <t xml:space="preserve">
</t>
    </r>
    <r>
      <rPr>
        <b/>
        <sz val="7"/>
        <rFont val="Bookman Old Style"/>
        <family val="1"/>
      </rPr>
      <t xml:space="preserve">
</t>
    </r>
    <r>
      <rPr>
        <b/>
        <sz val="8"/>
        <rFont val="Bookman Old Style"/>
        <family val="1"/>
      </rPr>
      <t>(GRAMS OF BENTONITE)</t>
    </r>
  </si>
  <si>
    <r>
      <rPr>
        <b/>
        <sz val="12"/>
        <rFont val="Bookman Old Style"/>
        <family val="1"/>
      </rPr>
      <t>BENTONITE ADDITION RATE</t>
    </r>
    <r>
      <rPr>
        <b/>
        <sz val="8"/>
        <rFont val="Bookman Old Style"/>
        <family val="1"/>
      </rPr>
      <t xml:space="preserve"> 
(LBS/1000 GALLONS WINE) </t>
    </r>
  </si>
  <si>
    <t>60 
GALLONS</t>
  </si>
  <si>
    <r>
      <rPr>
        <b/>
        <sz val="12"/>
        <color indexed="10"/>
        <rFont val="Bookman Old Style"/>
        <family val="1"/>
      </rPr>
      <t>For example:</t>
    </r>
    <r>
      <rPr>
        <b/>
        <sz val="12"/>
        <rFont val="Bookman Old Style"/>
        <family val="1"/>
      </rPr>
      <t xml:space="preserve"> If using 100ml Wine Test Samples and a 5% Bentonite Solution, </t>
    </r>
    <r>
      <rPr>
        <b/>
        <sz val="12"/>
        <color indexed="10"/>
        <rFont val="Bookman Old Style"/>
        <family val="1"/>
      </rPr>
      <t>to duplicate adding 1 lb of Bentonite to 1,000</t>
    </r>
    <r>
      <rPr>
        <b/>
        <sz val="12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Gallons of Wine</t>
    </r>
    <r>
      <rPr>
        <b/>
        <sz val="12"/>
        <rFont val="Bookman Old Style"/>
        <family val="1"/>
      </rPr>
      <t xml:space="preserve">, you would add </t>
    </r>
    <r>
      <rPr>
        <b/>
        <sz val="12"/>
        <color indexed="10"/>
        <rFont val="Bookman Old Style"/>
        <family val="1"/>
      </rPr>
      <t>0.24 mL of the 5% Bentonite Solution to your 100mL</t>
    </r>
    <r>
      <rPr>
        <b/>
        <sz val="12"/>
        <rFont val="Bookman Old Style"/>
        <family val="1"/>
      </rPr>
      <t xml:space="preserve"> Wine Test Sample.
 (0.48mL/2lb: 0.96mL/4lb; 1.9mL/8lb)</t>
    </r>
  </si>
  <si>
    <r>
      <t xml:space="preserve">BENTONITE ADDITION CALCULATOR
</t>
    </r>
    <r>
      <rPr>
        <b/>
        <sz val="24"/>
        <rFont val="Bookman Old Style"/>
        <family val="1"/>
      </rPr>
      <t>( HEAT STABILITY )</t>
    </r>
  </si>
  <si>
    <t>ENTER DATA IN YELLOW BOXES ONLY</t>
  </si>
  <si>
    <r>
      <rPr>
        <b/>
        <sz val="16"/>
        <rFont val="Bookman Old Style"/>
        <family val="1"/>
      </rPr>
      <t>BENTONITE ADDITIONS IN GRAMS</t>
    </r>
    <r>
      <rPr>
        <b/>
        <sz val="12"/>
        <rFont val="Bookman Old Style"/>
        <family val="1"/>
      </rPr>
      <t xml:space="preserve">
</t>
    </r>
    <r>
      <rPr>
        <b/>
        <sz val="10"/>
        <rFont val="Bookman Old Style"/>
        <family val="1"/>
      </rPr>
      <t>For Example: If you have 5 gallons of wine and the Bentonite Test shows that your need 4 lbs/1000 gallons to achieve Heat Stability, then you need 9.08 grams of Bentonite in your 5 gallons.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</si>
</sst>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Bookman Old Style"/>
      <family val="1"/>
    </font>
    <font>
      <b/>
      <sz val="10"/>
      <color indexed="9"/>
      <name val="Bookman Old Style"/>
      <family val="1"/>
    </font>
    <font>
      <b/>
      <sz val="8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14"/>
      <name val="Bookman Old Style"/>
      <family val="1"/>
    </font>
    <font>
      <sz val="14"/>
      <name val="Arial"/>
      <family val="2"/>
    </font>
    <font>
      <b/>
      <sz val="7"/>
      <name val="Bookman Old Style"/>
      <family val="1"/>
    </font>
    <font>
      <b/>
      <sz val="16"/>
      <name val="Bookman Old Style"/>
      <family val="1"/>
    </font>
    <font>
      <b/>
      <sz val="12"/>
      <color indexed="10"/>
      <name val="Bookman Old Style"/>
      <family val="1"/>
    </font>
    <font>
      <b/>
      <sz val="36"/>
      <name val="Bookman Old Style"/>
      <family val="1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AD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7" borderId="10" xfId="0" applyNumberFormat="1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/>
    </xf>
    <xf numFmtId="164" fontId="7" fillId="38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2" fontId="7" fillId="40" borderId="12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4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3" borderId="17" xfId="0" applyFont="1" applyFill="1" applyBorder="1" applyAlignment="1">
      <alignment horizontal="center" vertical="center" wrapText="1"/>
    </xf>
    <xf numFmtId="0" fontId="7" fillId="44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44" borderId="18" xfId="0" applyFont="1" applyFill="1" applyBorder="1" applyAlignment="1">
      <alignment horizontal="center" vertical="center" wrapText="1"/>
    </xf>
    <xf numFmtId="0" fontId="8" fillId="44" borderId="19" xfId="0" applyFont="1" applyFill="1" applyBorder="1" applyAlignment="1">
      <alignment horizontal="center" vertical="center" wrapText="1"/>
    </xf>
    <xf numFmtId="0" fontId="8" fillId="44" borderId="20" xfId="0" applyFont="1" applyFill="1" applyBorder="1" applyAlignment="1">
      <alignment horizontal="center" vertical="center" wrapText="1"/>
    </xf>
    <xf numFmtId="0" fontId="8" fillId="44" borderId="15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0" fontId="8" fillId="44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4" fillId="45" borderId="23" xfId="0" applyNumberFormat="1" applyFont="1" applyFill="1" applyBorder="1" applyAlignment="1">
      <alignment horizontal="center" vertical="center" wrapText="1"/>
    </xf>
    <xf numFmtId="0" fontId="0" fillId="45" borderId="24" xfId="0" applyFill="1" applyBorder="1" applyAlignment="1">
      <alignment horizontal="center" vertical="center" wrapText="1"/>
    </xf>
    <xf numFmtId="0" fontId="0" fillId="45" borderId="25" xfId="0" applyFill="1" applyBorder="1" applyAlignment="1">
      <alignment horizontal="center" vertical="center" wrapText="1"/>
    </xf>
    <xf numFmtId="0" fontId="4" fillId="21" borderId="23" xfId="0" applyFont="1" applyFill="1" applyBorder="1" applyAlignment="1">
      <alignment horizontal="center" vertical="center" wrapText="1"/>
    </xf>
    <xf numFmtId="0" fontId="0" fillId="21" borderId="24" xfId="0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6" fillId="41" borderId="19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24</xdr:row>
      <xdr:rowOff>114300</xdr:rowOff>
    </xdr:from>
    <xdr:to>
      <xdr:col>11</xdr:col>
      <xdr:colOff>400050</xdr:colOff>
      <xdr:row>41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39050"/>
          <a:ext cx="9372600" cy="2667000"/>
        </a:xfrm>
        <a:prstGeom prst="rect">
          <a:avLst/>
        </a:prstGeom>
        <a:solidFill>
          <a:srgbClr val="EAAD00"/>
        </a:solidFill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10</xdr:row>
      <xdr:rowOff>219075</xdr:rowOff>
    </xdr:from>
    <xdr:to>
      <xdr:col>5</xdr:col>
      <xdr:colOff>628650</xdr:colOff>
      <xdr:row>20</xdr:row>
      <xdr:rowOff>76200</xdr:rowOff>
    </xdr:to>
    <xdr:pic>
      <xdr:nvPicPr>
        <xdr:cNvPr id="2" name="Diagram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3924300"/>
          <a:ext cx="45815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3">
      <selection activeCell="N8" sqref="N8"/>
    </sheetView>
  </sheetViews>
  <sheetFormatPr defaultColWidth="8.8515625" defaultRowHeight="12.75"/>
  <cols>
    <col min="1" max="1" width="8.8515625" style="3" customWidth="1"/>
    <col min="2" max="2" width="15.8515625" style="3" customWidth="1"/>
    <col min="3" max="3" width="8.8515625" style="3" customWidth="1"/>
    <col min="4" max="4" width="12.7109375" style="3" customWidth="1"/>
    <col min="5" max="5" width="16.421875" style="3" customWidth="1"/>
    <col min="6" max="6" width="14.00390625" style="3" customWidth="1"/>
    <col min="7" max="7" width="3.28125" style="3" customWidth="1"/>
    <col min="8" max="8" width="13.00390625" style="3" customWidth="1"/>
    <col min="9" max="9" width="13.7109375" style="3" customWidth="1"/>
    <col min="10" max="10" width="13.140625" style="3" customWidth="1"/>
    <col min="11" max="11" width="18.8515625" style="3" customWidth="1"/>
    <col min="12" max="12" width="10.7109375" style="3" customWidth="1"/>
    <col min="13" max="13" width="10.7109375" style="4" customWidth="1"/>
    <col min="14" max="16384" width="8.8515625" style="3" customWidth="1"/>
  </cols>
  <sheetData>
    <row r="1" spans="1:13" ht="26.25" customHeight="1" thickTop="1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30"/>
    </row>
    <row r="2" spans="1:13" ht="54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30"/>
    </row>
    <row r="3" spans="1:13" ht="22.5" customHeight="1" thickBot="1" thickTop="1">
      <c r="A3" s="26"/>
      <c r="B3" s="28"/>
      <c r="C3" s="28"/>
      <c r="D3" s="55" t="s">
        <v>16</v>
      </c>
      <c r="E3" s="56"/>
      <c r="F3" s="56"/>
      <c r="G3" s="56"/>
      <c r="H3" s="56"/>
      <c r="I3" s="57"/>
      <c r="J3" s="28"/>
      <c r="K3" s="28"/>
      <c r="L3" s="27"/>
      <c r="M3" s="30"/>
    </row>
    <row r="4" spans="1:13" s="4" customFormat="1" ht="14.25" thickBot="1" thickTop="1">
      <c r="A4" s="29"/>
      <c r="B4" s="30"/>
      <c r="C4" s="30"/>
      <c r="D4" s="1"/>
      <c r="E4" s="2"/>
      <c r="F4" s="2"/>
      <c r="G4" s="2"/>
      <c r="H4" s="2"/>
      <c r="I4" s="30"/>
      <c r="J4" s="30"/>
      <c r="K4" s="30"/>
      <c r="L4" s="31"/>
      <c r="M4" s="30"/>
    </row>
    <row r="5" spans="1:13" ht="44.25" customHeight="1" thickBot="1" thickTop="1">
      <c r="A5" s="26"/>
      <c r="B5" s="17" t="s">
        <v>8</v>
      </c>
      <c r="C5" s="28"/>
      <c r="D5" s="67" t="s">
        <v>9</v>
      </c>
      <c r="E5" s="69" t="s">
        <v>12</v>
      </c>
      <c r="F5" s="72" t="s">
        <v>11</v>
      </c>
      <c r="G5" s="32"/>
      <c r="H5" s="75" t="s">
        <v>17</v>
      </c>
      <c r="I5" s="76"/>
      <c r="J5" s="76"/>
      <c r="K5" s="77"/>
      <c r="L5" s="27"/>
      <c r="M5" s="30"/>
    </row>
    <row r="6" spans="1:13" ht="39" customHeight="1" thickBot="1" thickTop="1">
      <c r="A6" s="26"/>
      <c r="B6" s="5">
        <v>0.05</v>
      </c>
      <c r="C6" s="28"/>
      <c r="D6" s="68"/>
      <c r="E6" s="70"/>
      <c r="F6" s="73"/>
      <c r="G6" s="28"/>
      <c r="H6" s="78"/>
      <c r="I6" s="79"/>
      <c r="J6" s="79"/>
      <c r="K6" s="80"/>
      <c r="L6" s="27"/>
      <c r="M6" s="30"/>
    </row>
    <row r="7" spans="1:13" ht="33" customHeight="1" thickBot="1" thickTop="1">
      <c r="A7" s="26"/>
      <c r="B7" s="33">
        <f>100/(B6*100)</f>
        <v>20</v>
      </c>
      <c r="C7" s="28"/>
      <c r="D7" s="6">
        <v>250</v>
      </c>
      <c r="E7" s="71"/>
      <c r="F7" s="74"/>
      <c r="G7" s="28"/>
      <c r="H7" s="17" t="s">
        <v>10</v>
      </c>
      <c r="I7" s="17" t="s">
        <v>2</v>
      </c>
      <c r="J7" s="17" t="s">
        <v>0</v>
      </c>
      <c r="K7" s="17" t="s">
        <v>13</v>
      </c>
      <c r="L7" s="27"/>
      <c r="M7" s="30"/>
    </row>
    <row r="8" spans="1:13" ht="19.5" thickBot="1" thickTop="1">
      <c r="A8" s="26"/>
      <c r="B8" s="28"/>
      <c r="C8" s="28"/>
      <c r="D8" s="28"/>
      <c r="E8" s="7">
        <v>2</v>
      </c>
      <c r="F8" s="8">
        <f>((454*E8)/1000)/(3785)*(D7)*B7</f>
        <v>1.1994715984147952</v>
      </c>
      <c r="G8" s="30"/>
      <c r="H8" s="18">
        <f>E8*454/1000</f>
        <v>0.908</v>
      </c>
      <c r="I8" s="18">
        <f>H8*5</f>
        <v>4.54</v>
      </c>
      <c r="J8" s="18">
        <f>H8*15</f>
        <v>13.620000000000001</v>
      </c>
      <c r="K8" s="18">
        <f>H8*60</f>
        <v>54.480000000000004</v>
      </c>
      <c r="L8" s="27"/>
      <c r="M8" s="30"/>
    </row>
    <row r="9" spans="1:13" ht="19.5" thickBot="1" thickTop="1">
      <c r="A9" s="26"/>
      <c r="B9" s="28"/>
      <c r="C9" s="28"/>
      <c r="D9" s="28"/>
      <c r="E9" s="9">
        <v>4</v>
      </c>
      <c r="F9" s="10">
        <f>((454*E9)/1000)/(3785)*(D7)*B7</f>
        <v>2.3989431968295905</v>
      </c>
      <c r="G9" s="30"/>
      <c r="H9" s="19">
        <f>E9*454/1000</f>
        <v>1.816</v>
      </c>
      <c r="I9" s="19">
        <f>H9*5</f>
        <v>9.08</v>
      </c>
      <c r="J9" s="19">
        <f>H9*15</f>
        <v>27.240000000000002</v>
      </c>
      <c r="K9" s="19">
        <f>H9*60</f>
        <v>108.96000000000001</v>
      </c>
      <c r="L9" s="27"/>
      <c r="M9" s="30"/>
    </row>
    <row r="10" spans="1:13" ht="19.5" thickBot="1" thickTop="1">
      <c r="A10" s="26"/>
      <c r="B10" s="28"/>
      <c r="C10" s="28"/>
      <c r="D10" s="28"/>
      <c r="E10" s="11">
        <v>6</v>
      </c>
      <c r="F10" s="12">
        <f>((454*E10)/1000)/(3785)*(D7)*B7</f>
        <v>3.5984147952443863</v>
      </c>
      <c r="G10" s="30"/>
      <c r="H10" s="20">
        <f>E10*454/1000</f>
        <v>2.724</v>
      </c>
      <c r="I10" s="20">
        <f>H10*5</f>
        <v>13.620000000000001</v>
      </c>
      <c r="J10" s="20">
        <f>H10*15</f>
        <v>40.86</v>
      </c>
      <c r="K10" s="20">
        <f>H10*60</f>
        <v>163.44</v>
      </c>
      <c r="L10" s="27"/>
      <c r="M10" s="30"/>
    </row>
    <row r="11" spans="1:13" ht="19.5" customHeight="1" thickBot="1" thickTop="1">
      <c r="A11" s="26"/>
      <c r="B11" s="28"/>
      <c r="C11" s="28"/>
      <c r="D11" s="28"/>
      <c r="E11" s="13">
        <v>8</v>
      </c>
      <c r="F11" s="14">
        <f>((454*E11)/1000)/(3785)*(D7)*B7</f>
        <v>4.797886393659181</v>
      </c>
      <c r="G11" s="30"/>
      <c r="H11" s="21">
        <f>E11*454/1000</f>
        <v>3.632</v>
      </c>
      <c r="I11" s="21">
        <f>H11*5</f>
        <v>18.16</v>
      </c>
      <c r="J11" s="21">
        <f>H11*15</f>
        <v>54.480000000000004</v>
      </c>
      <c r="K11" s="21">
        <f>H11*60</f>
        <v>217.92000000000002</v>
      </c>
      <c r="L11" s="27"/>
      <c r="M11" s="30"/>
    </row>
    <row r="12" spans="1:13" ht="19.5" thickBot="1" thickTop="1">
      <c r="A12" s="26"/>
      <c r="B12" s="28"/>
      <c r="C12" s="28"/>
      <c r="D12" s="28"/>
      <c r="E12" s="15">
        <v>12</v>
      </c>
      <c r="F12" s="16">
        <f>((454*E12)/1000)/(3785)*(D7)*B7</f>
        <v>7.196829590488773</v>
      </c>
      <c r="G12" s="30"/>
      <c r="H12" s="22">
        <f>E12*454/1000</f>
        <v>5.448</v>
      </c>
      <c r="I12" s="22">
        <f>H12*5</f>
        <v>27.240000000000002</v>
      </c>
      <c r="J12" s="22">
        <f>H12*15</f>
        <v>81.72</v>
      </c>
      <c r="K12" s="22">
        <f>H12*60</f>
        <v>326.88</v>
      </c>
      <c r="L12" s="27"/>
      <c r="M12" s="30"/>
    </row>
    <row r="13" spans="1:13" ht="13.5" thickTop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1"/>
    </row>
    <row r="14" spans="1:13" ht="13.5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1"/>
    </row>
    <row r="15" spans="1:13" ht="65.25" thickBot="1" thickTop="1">
      <c r="A15" s="34"/>
      <c r="B15" s="28"/>
      <c r="C15" s="28"/>
      <c r="D15" s="28"/>
      <c r="E15" s="28"/>
      <c r="F15" s="35"/>
      <c r="G15" s="35"/>
      <c r="H15" s="25" t="s">
        <v>1</v>
      </c>
      <c r="I15" s="42" t="s">
        <v>3</v>
      </c>
      <c r="J15" s="81" t="s">
        <v>4</v>
      </c>
      <c r="K15" s="81"/>
      <c r="L15" s="36"/>
      <c r="M15" s="1"/>
    </row>
    <row r="16" spans="1:13" ht="14.25" thickBot="1" thickTop="1">
      <c r="A16" s="34"/>
      <c r="B16" s="28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1"/>
    </row>
    <row r="17" spans="1:13" ht="18.75" thickTop="1">
      <c r="A17" s="34"/>
      <c r="B17" s="28"/>
      <c r="C17" s="35"/>
      <c r="D17" s="35"/>
      <c r="E17" s="35"/>
      <c r="F17" s="35"/>
      <c r="G17" s="35"/>
      <c r="H17" s="23">
        <v>108.96</v>
      </c>
      <c r="I17" s="24">
        <f>(H17/5*80)/3785</f>
        <v>0.46059709379128133</v>
      </c>
      <c r="J17" s="51" t="s">
        <v>6</v>
      </c>
      <c r="K17" s="52"/>
      <c r="L17" s="36"/>
      <c r="M17" s="1"/>
    </row>
    <row r="18" spans="1:13" ht="12.75" customHeight="1" thickBot="1">
      <c r="A18" s="34"/>
      <c r="B18" s="35"/>
      <c r="C18" s="35"/>
      <c r="D18" s="35"/>
      <c r="E18" s="35"/>
      <c r="F18" s="35"/>
      <c r="G18" s="35"/>
      <c r="H18" s="35"/>
      <c r="I18" s="37" t="s">
        <v>5</v>
      </c>
      <c r="J18" s="53"/>
      <c r="K18" s="54"/>
      <c r="L18" s="36"/>
      <c r="M18" s="1"/>
    </row>
    <row r="19" spans="1:13" ht="12.75" customHeight="1" thickTop="1">
      <c r="A19" s="34"/>
      <c r="B19" s="35"/>
      <c r="C19" s="35"/>
      <c r="D19" s="35"/>
      <c r="E19" s="35"/>
      <c r="F19" s="35"/>
      <c r="G19" s="35"/>
      <c r="H19" s="35"/>
      <c r="I19" s="37"/>
      <c r="J19" s="38"/>
      <c r="K19" s="38"/>
      <c r="L19" s="36"/>
      <c r="M19" s="1"/>
    </row>
    <row r="20" spans="1:13" ht="12.75" customHeight="1" thickBot="1">
      <c r="A20" s="34"/>
      <c r="B20" s="35"/>
      <c r="C20" s="35"/>
      <c r="D20" s="35"/>
      <c r="E20" s="35"/>
      <c r="F20" s="35"/>
      <c r="G20" s="35"/>
      <c r="H20" s="35"/>
      <c r="I20" s="37"/>
      <c r="J20" s="38"/>
      <c r="K20" s="38"/>
      <c r="L20" s="36"/>
      <c r="M20" s="1"/>
    </row>
    <row r="21" spans="1:13" ht="18.75" thickTop="1">
      <c r="A21" s="34"/>
      <c r="B21" s="58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60"/>
      <c r="M21" s="43"/>
    </row>
    <row r="22" spans="1:13" ht="18.75" thickBot="1">
      <c r="A22" s="34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43"/>
    </row>
    <row r="23" spans="1:13" ht="13.5" thickTop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1"/>
    </row>
    <row r="24" spans="1:13" ht="47.25" customHeight="1">
      <c r="A24" s="34"/>
      <c r="B24" s="64" t="s">
        <v>14</v>
      </c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44"/>
    </row>
    <row r="25" spans="1:13" ht="12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1"/>
    </row>
    <row r="26" spans="1:13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1"/>
    </row>
    <row r="27" spans="1:13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1"/>
    </row>
    <row r="28" spans="1:13" ht="12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1"/>
    </row>
    <row r="29" spans="1:13" ht="12.7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1"/>
    </row>
    <row r="30" spans="1:13" ht="12.75">
      <c r="A30" s="2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  <c r="M30" s="30"/>
    </row>
    <row r="31" spans="1:13" ht="12.75">
      <c r="A31" s="2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7"/>
      <c r="M31" s="30"/>
    </row>
    <row r="32" spans="1:13" ht="12.75">
      <c r="A32" s="2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7"/>
      <c r="M32" s="30"/>
    </row>
    <row r="33" spans="1:13" ht="12.75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30"/>
    </row>
    <row r="34" spans="1:13" ht="12.75">
      <c r="A34" s="26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7"/>
      <c r="M34" s="30"/>
    </row>
    <row r="35" spans="1:13" ht="12.75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7"/>
      <c r="M35" s="30"/>
    </row>
    <row r="36" spans="1:13" ht="12.75">
      <c r="A36" s="2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  <c r="M36" s="30"/>
    </row>
    <row r="37" spans="1:13" ht="12.75">
      <c r="A37" s="2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7"/>
      <c r="M37" s="30"/>
    </row>
    <row r="38" spans="1:13" ht="12.75">
      <c r="A38" s="2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7"/>
      <c r="M38" s="30"/>
    </row>
    <row r="39" spans="1:13" ht="12.75">
      <c r="A39" s="2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7"/>
      <c r="M39" s="30"/>
    </row>
    <row r="40" spans="1:13" ht="12.75">
      <c r="A40" s="26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7"/>
      <c r="M40" s="30"/>
    </row>
    <row r="41" spans="1:13" ht="12.75">
      <c r="A41" s="26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7"/>
      <c r="M41" s="30"/>
    </row>
    <row r="42" spans="1:13" ht="13.5" thickBo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</row>
    <row r="43" ht="13.5" thickTop="1"/>
  </sheetData>
  <sheetProtection selectLockedCells="1"/>
  <mergeCells count="10">
    <mergeCell ref="A1:L2"/>
    <mergeCell ref="J17:K18"/>
    <mergeCell ref="D3:I3"/>
    <mergeCell ref="B21:L22"/>
    <mergeCell ref="B24:L24"/>
    <mergeCell ref="D5:D6"/>
    <mergeCell ref="E5:E7"/>
    <mergeCell ref="F5:F7"/>
    <mergeCell ref="H5:K6"/>
    <mergeCell ref="J15:K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John Daume</cp:lastModifiedBy>
  <dcterms:created xsi:type="dcterms:W3CDTF">2009-06-08T18:25:06Z</dcterms:created>
  <dcterms:modified xsi:type="dcterms:W3CDTF">2016-03-13T22:02:08Z</dcterms:modified>
  <cp:category/>
  <cp:version/>
  <cp:contentType/>
  <cp:contentStatus/>
</cp:coreProperties>
</file>