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https://keystonedental-my.sharepoint.com/personal/lwithrow_keystonedental_com/Documents/Desktop/Leanne/LIPA/LIPA/"/>
    </mc:Choice>
  </mc:AlternateContent>
  <xr:revisionPtr revIDLastSave="0" documentId="8_{326A9A1B-430E-49C4-BC45-15DE6C947843}" xr6:coauthVersionLast="46" xr6:coauthVersionMax="46" xr10:uidLastSave="{00000000-0000-0000-0000-000000000000}"/>
  <bookViews>
    <workbookView xWindow="-98" yWindow="-98" windowWidth="22695" windowHeight="14595" tabRatio="851" xr2:uid="{00000000-000D-0000-FFFF-FFFF00000000}"/>
  </bookViews>
  <sheets>
    <sheet name="Table of Contents" sheetId="13" r:id="rId1"/>
    <sheet name="Sampling Site" sheetId="14" r:id="rId2"/>
    <sheet name="Database" sheetId="10" r:id="rId3"/>
    <sheet name="Field Data" sheetId="2" r:id="rId4"/>
    <sheet name="Temperature and Dissoled Oxygen" sheetId="4" r:id="rId5"/>
    <sheet name="Specific Conductance, ORP, pH" sheetId="7" r:id="rId6"/>
    <sheet name="Algal Community" sheetId="8" r:id="rId7"/>
    <sheet name="Trophic and Nutrient Data" sheetId="5" r:id="rId8"/>
    <sheet name="Trophic Assessment" sheetId="12" r:id="rId9"/>
    <sheet name="Ion Data" sheetId="9" r:id="rId10"/>
    <sheet name="Lab Reports" sheetId="6" r:id="rId11"/>
  </sheets>
  <definedNames>
    <definedName name="_Hlk535025177" localSheetId="7">'Trophic and Nutrient Data'!$P$4</definedName>
    <definedName name="_Toc500081021" localSheetId="8">'Trophic Assessment'!$C$4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9" l="1"/>
  <c r="E9" i="9"/>
  <c r="E13" i="9" s="1"/>
  <c r="R33" i="8"/>
  <c r="S33" i="8"/>
  <c r="P19" i="10"/>
  <c r="P3" i="10"/>
  <c r="D13" i="9"/>
  <c r="E5" i="9"/>
  <c r="E7" i="9"/>
  <c r="E12" i="9"/>
  <c r="D12" i="9"/>
  <c r="E11" i="5"/>
  <c r="D11" i="5"/>
</calcChain>
</file>

<file path=xl/sharedStrings.xml><?xml version="1.0" encoding="utf-8"?>
<sst xmlns="http://schemas.openxmlformats.org/spreadsheetml/2006/main" count="226" uniqueCount="192">
  <si>
    <t>Depth</t>
  </si>
  <si>
    <t>pH</t>
  </si>
  <si>
    <t>Water Density</t>
  </si>
  <si>
    <t>RTRM</t>
  </si>
  <si>
    <t>Surface</t>
  </si>
  <si>
    <t>Bottom</t>
  </si>
  <si>
    <t>TN</t>
  </si>
  <si>
    <t>TP</t>
  </si>
  <si>
    <t>Ammonia</t>
  </si>
  <si>
    <t>Nitrate</t>
  </si>
  <si>
    <t>Nitrite</t>
  </si>
  <si>
    <t>Sodium</t>
  </si>
  <si>
    <t>Potassium</t>
  </si>
  <si>
    <t>Calcium</t>
  </si>
  <si>
    <t>Magnesium</t>
  </si>
  <si>
    <t>Chloride</t>
  </si>
  <si>
    <t>mg/L</t>
  </si>
  <si>
    <t>meq/L</t>
  </si>
  <si>
    <t>Alkalinity</t>
  </si>
  <si>
    <t>Total Cations</t>
  </si>
  <si>
    <t>Total Anions</t>
  </si>
  <si>
    <t>Ions at 1m of Depth</t>
  </si>
  <si>
    <t>TKN</t>
  </si>
  <si>
    <t>N/A</t>
  </si>
  <si>
    <t>Secch Transparency</t>
  </si>
  <si>
    <t xml:space="preserve">Secchi Disk Transparency </t>
  </si>
  <si>
    <t>Depth (m)</t>
  </si>
  <si>
    <t>Temp (°C)</t>
  </si>
  <si>
    <t>DO (mg/L)</t>
  </si>
  <si>
    <t>Rel. Cyano.</t>
  </si>
  <si>
    <t>Spec Cond. (µS/cm)</t>
  </si>
  <si>
    <t>ORP (mV)</t>
  </si>
  <si>
    <t>DO 
(%)</t>
  </si>
  <si>
    <t>Units</t>
  </si>
  <si>
    <t>µg/L</t>
  </si>
  <si>
    <r>
      <t>Chlorophyll-</t>
    </r>
    <r>
      <rPr>
        <i/>
        <sz val="11"/>
        <color theme="1"/>
        <rFont val="Sansation"/>
      </rPr>
      <t>a</t>
    </r>
  </si>
  <si>
    <t>meter</t>
  </si>
  <si>
    <t xml:space="preserve"> </t>
  </si>
  <si>
    <t>Alklalinity</t>
  </si>
  <si>
    <t>Dissolved Organic Carbon (DOC)</t>
  </si>
  <si>
    <t>Date</t>
  </si>
  <si>
    <t>Temp. (°C)</t>
  </si>
  <si>
    <t>Oxygen (mg/L)</t>
  </si>
  <si>
    <r>
      <t>Chl-</t>
    </r>
    <r>
      <rPr>
        <b/>
        <i/>
        <sz val="11"/>
        <color theme="1"/>
        <rFont val="Sansation"/>
      </rPr>
      <t xml:space="preserve">a </t>
    </r>
    <r>
      <rPr>
        <b/>
        <sz val="11"/>
        <color theme="1"/>
        <rFont val="Sansation"/>
      </rPr>
      <t>(µg/L)</t>
    </r>
  </si>
  <si>
    <t>Secchi (m)</t>
  </si>
  <si>
    <t>Ammonia (µg/L)</t>
  </si>
  <si>
    <t>Nitrate (µg/L)</t>
  </si>
  <si>
    <t>Nitrite (µg/L)</t>
  </si>
  <si>
    <t>TKN (µg/L)</t>
  </si>
  <si>
    <t>Tot. Nit. (µg/L)</t>
  </si>
  <si>
    <t>Tot. Phos (µg/L)</t>
  </si>
  <si>
    <t>Alkalinity (mg/L)</t>
  </si>
  <si>
    <t>DOC (mg/L)</t>
  </si>
  <si>
    <r>
      <t>Na</t>
    </r>
    <r>
      <rPr>
        <b/>
        <vertAlign val="superscript"/>
        <sz val="11"/>
        <color theme="1"/>
        <rFont val="Sansation"/>
      </rPr>
      <t>+</t>
    </r>
    <r>
      <rPr>
        <b/>
        <sz val="11"/>
        <color theme="1"/>
        <rFont val="Sansation"/>
      </rPr>
      <t xml:space="preserve"> (mg/L)</t>
    </r>
  </si>
  <si>
    <r>
      <t>K</t>
    </r>
    <r>
      <rPr>
        <b/>
        <vertAlign val="superscript"/>
        <sz val="11"/>
        <color theme="1"/>
        <rFont val="Sansation"/>
      </rPr>
      <t>+</t>
    </r>
    <r>
      <rPr>
        <b/>
        <sz val="11"/>
        <color theme="1"/>
        <rFont val="Sansation"/>
      </rPr>
      <t xml:space="preserve"> (mg/L)</t>
    </r>
  </si>
  <si>
    <r>
      <t>Ca</t>
    </r>
    <r>
      <rPr>
        <b/>
        <vertAlign val="superscript"/>
        <sz val="11"/>
        <color theme="1"/>
        <rFont val="Sansation"/>
      </rPr>
      <t>2+</t>
    </r>
    <r>
      <rPr>
        <b/>
        <sz val="11"/>
        <color theme="1"/>
        <rFont val="Sansation"/>
      </rPr>
      <t xml:space="preserve"> (mg/L)</t>
    </r>
  </si>
  <si>
    <r>
      <t>Mg</t>
    </r>
    <r>
      <rPr>
        <b/>
        <vertAlign val="superscript"/>
        <sz val="11"/>
        <color theme="1"/>
        <rFont val="Sansation"/>
      </rPr>
      <t>2+</t>
    </r>
    <r>
      <rPr>
        <b/>
        <sz val="11"/>
        <color theme="1"/>
        <rFont val="Sansation"/>
      </rPr>
      <t xml:space="preserve"> (mg/L)</t>
    </r>
  </si>
  <si>
    <r>
      <t>Cl</t>
    </r>
    <r>
      <rPr>
        <b/>
        <vertAlign val="superscript"/>
        <sz val="11"/>
        <color theme="1"/>
        <rFont val="Sansation"/>
      </rPr>
      <t>-</t>
    </r>
    <r>
      <rPr>
        <b/>
        <sz val="11"/>
        <color theme="1"/>
        <rFont val="Sansation"/>
      </rPr>
      <t xml:space="preserve"> (mg/L)</t>
    </r>
  </si>
  <si>
    <t>Taxa</t>
  </si>
  <si>
    <t>Genus / species</t>
  </si>
  <si>
    <t>Cells / mL</t>
  </si>
  <si>
    <t>%</t>
  </si>
  <si>
    <t>Taxa cells / mL</t>
  </si>
  <si>
    <t>Taxa %</t>
  </si>
  <si>
    <t>Cyanophyta</t>
  </si>
  <si>
    <t>Chroococcus sp.</t>
  </si>
  <si>
    <t>Dolichospermum sp.</t>
  </si>
  <si>
    <t>Microcystis sp.</t>
  </si>
  <si>
    <t>Pseudoanabaena sp.</t>
  </si>
  <si>
    <t>Woronichinia sp.</t>
  </si>
  <si>
    <t>Chlorophyta</t>
  </si>
  <si>
    <t>Cosmarium sp.</t>
  </si>
  <si>
    <t>Coelastrum sp.</t>
  </si>
  <si>
    <t>Gloeocystis sp.</t>
  </si>
  <si>
    <t>Nephrocytium sp.</t>
  </si>
  <si>
    <t>Oocystis sp.</t>
  </si>
  <si>
    <t>Quadrigula sp.</t>
  </si>
  <si>
    <t>Scenedesumus sp.</t>
  </si>
  <si>
    <t>Sphaerocystis sp.</t>
  </si>
  <si>
    <t>Chrysophyta</t>
  </si>
  <si>
    <t>Mallomonas sp.</t>
  </si>
  <si>
    <t>Bacillariophyta</t>
  </si>
  <si>
    <t>Peridinium sp.</t>
  </si>
  <si>
    <t>Gymnodinium sp.</t>
  </si>
  <si>
    <t>Glenodinium sp.</t>
  </si>
  <si>
    <t>Rhodomonas sp.</t>
  </si>
  <si>
    <t>Euglena sp.</t>
  </si>
  <si>
    <t>Phacus sp.</t>
  </si>
  <si>
    <t>Trachelomonas sp.</t>
  </si>
  <si>
    <t>Ochrophyta</t>
  </si>
  <si>
    <t>Stichogloea sp.</t>
  </si>
  <si>
    <t>Totals</t>
  </si>
  <si>
    <t>Epiphytic Diatom</t>
  </si>
  <si>
    <t>Uroglenopsis sp.</t>
  </si>
  <si>
    <t>Tabellaria sp.</t>
  </si>
  <si>
    <t>Ceratium sp.</t>
  </si>
  <si>
    <t>Cryptomonas sp.</t>
  </si>
  <si>
    <t>Unidentified</t>
  </si>
  <si>
    <t>CYANOPHYTA</t>
  </si>
  <si>
    <t>CHLOROPHYTA</t>
  </si>
  <si>
    <t>Elakatothrix sp.</t>
  </si>
  <si>
    <t>Oocystis</t>
  </si>
  <si>
    <t>Scenedesmus sp.</t>
  </si>
  <si>
    <t>Sorastrum sp.</t>
  </si>
  <si>
    <t>CHRYSOPHYTA</t>
  </si>
  <si>
    <t>BACILLARIOPHYTA</t>
  </si>
  <si>
    <t>PYRRHOPHYTA</t>
  </si>
  <si>
    <t>CRYPTOPHYTA</t>
  </si>
  <si>
    <t>EUGLENOPHYTA</t>
  </si>
  <si>
    <t>OCHROPHYTA</t>
  </si>
  <si>
    <t>Analyses</t>
  </si>
  <si>
    <t>Table 7. Trophic classification criteria used by the Connecticut Experimental Agricultural Station (Frink and Norvell, 1984) and the CT DEP (1991) to assess the trophic status of Connecticut lakes.  The categories range from oligotrophic or least productive to highly eutrophic or most productive.</t>
  </si>
  <si>
    <t>Trophic Category</t>
  </si>
  <si>
    <t>(µg / L)</t>
  </si>
  <si>
    <t>Summer Secchi</t>
  </si>
  <si>
    <t>Disk Transparency</t>
  </si>
  <si>
    <t>(m)</t>
  </si>
  <si>
    <t>Oligotrophic</t>
  </si>
  <si>
    <t>0 - 10</t>
  </si>
  <si>
    <t>0 - 200</t>
  </si>
  <si>
    <t>0 - 2</t>
  </si>
  <si>
    <t>&gt;6</t>
  </si>
  <si>
    <t>Early Mesotrophic</t>
  </si>
  <si>
    <t>200 - 300</t>
  </si>
  <si>
    <t>Mesotrophic</t>
  </si>
  <si>
    <t>15 - 25</t>
  </si>
  <si>
    <t>300 - 500</t>
  </si>
  <si>
    <t>Late Mesotrophic</t>
  </si>
  <si>
    <t>25 - 30</t>
  </si>
  <si>
    <t>500 - 600</t>
  </si>
  <si>
    <t>Eutrophic</t>
  </si>
  <si>
    <t>30 - 50</t>
  </si>
  <si>
    <t>600 - 1000</t>
  </si>
  <si>
    <t>15 - 30</t>
  </si>
  <si>
    <t>Highly Eutrophic</t>
  </si>
  <si>
    <t>&gt; 50</t>
  </si>
  <si>
    <t>&gt; 1000</t>
  </si>
  <si>
    <t>&gt; 30</t>
  </si>
  <si>
    <t>0 - 1</t>
  </si>
  <si>
    <t xml:space="preserve">Total </t>
  </si>
  <si>
    <t>Phosphorus</t>
  </si>
  <si>
    <t>Nitrogen</t>
  </si>
  <si>
    <t xml:space="preserve">Summer </t>
  </si>
  <si>
    <r>
      <t>Chlorophyll-</t>
    </r>
    <r>
      <rPr>
        <i/>
        <sz val="11"/>
        <color theme="1"/>
        <rFont val="Calibri"/>
        <family val="2"/>
        <scheme val="minor"/>
      </rPr>
      <t>a</t>
    </r>
  </si>
  <si>
    <t>10 - 15</t>
  </si>
  <si>
    <t>2 - 5</t>
  </si>
  <si>
    <t>5 - 10</t>
  </si>
  <si>
    <t>4 - 6</t>
  </si>
  <si>
    <t>3 - 4</t>
  </si>
  <si>
    <t>2  3</t>
  </si>
  <si>
    <t>1 - 2</t>
  </si>
  <si>
    <t>Based on these trophic classification criteria and conditions on July 30, 2020 , Little Island Pond is an oligotrophic - early mesotrophic lake.</t>
  </si>
  <si>
    <t>Denotes levels measured at 1 meter of depth at Little Island Pond on July 30, 2020..</t>
  </si>
  <si>
    <t>Pyrrohophyta</t>
  </si>
  <si>
    <t>Cryptophyta</t>
  </si>
  <si>
    <t>Euglenophyta</t>
  </si>
  <si>
    <t>Tab</t>
  </si>
  <si>
    <t>Contents</t>
  </si>
  <si>
    <t>Database</t>
  </si>
  <si>
    <t>This tab provides all the field and water chemistry data by depth.  Future and past data can be added.</t>
  </si>
  <si>
    <t>Field Data</t>
  </si>
  <si>
    <t xml:space="preserve">This tab provides the data collected in the field (e.g. Secchi transparency, profile data).  </t>
  </si>
  <si>
    <t xml:space="preserve">In addition, it provides density values for each depth and RTRM scores calculated for adjoining </t>
  </si>
  <si>
    <t>depths within the water column (See Temperature and Dissolved Oxygen tab).</t>
  </si>
  <si>
    <t xml:space="preserve">Temperature and </t>
  </si>
  <si>
    <t>Dissolved Oxygen</t>
  </si>
  <si>
    <t>Sampling Site</t>
  </si>
  <si>
    <t>This tab contains a map of Little Island Pond and the location of the water quality sampling sites.</t>
  </si>
  <si>
    <t>Specific Conductance</t>
  </si>
  <si>
    <t>ORP, pH</t>
  </si>
  <si>
    <t>This tab provides an explanation and graphical respresentations of temperature, RTRM, and oxygen profiles</t>
  </si>
  <si>
    <t xml:space="preserve">This tab provides an explanation and graphical respresentations of specific conductance, ORP, and pH   </t>
  </si>
  <si>
    <t>Table of Contents</t>
  </si>
  <si>
    <t>Algal Communty</t>
  </si>
  <si>
    <t>This tab contains a list of algal genera, results from analyses of algae concentrations, and a profile of</t>
  </si>
  <si>
    <t>Trophic and Nutrient</t>
  </si>
  <si>
    <t>Data</t>
  </si>
  <si>
    <t xml:space="preserve"> of the Little Island water column on July 30, 2020.</t>
  </si>
  <si>
    <t>of the Little Island water column on July 30, 2020.</t>
  </si>
  <si>
    <t>relative Cyanobacteria biomass within the water column of the Little Island water column on July 30, 2020.</t>
  </si>
  <si>
    <t>This tab provides an explanation and graphical representation of the trophic and nutrient data determined</t>
  </si>
  <si>
    <t xml:space="preserve">for water samples collected at Little Island Pond on July 30, 2020.  A table with trophic criteria is also </t>
  </si>
  <si>
    <t>provided.</t>
  </si>
  <si>
    <t>Trophic Assessment</t>
  </si>
  <si>
    <t xml:space="preserve">This tab provides an assessment of the trophic status of Little Island Pond based on analysis of data and </t>
  </si>
  <si>
    <t>water samples collected on July 30, 2020.</t>
  </si>
  <si>
    <t>Ion Data</t>
  </si>
  <si>
    <t>This tab provides an explanation and graphical representation of the ion data determined</t>
  </si>
  <si>
    <t xml:space="preserve">for water samples collected at Little Island Pond on July 30, 2020.  </t>
  </si>
  <si>
    <t>Lab Reports</t>
  </si>
  <si>
    <t>This tab provides the results of analyses performed by HydroTechologies, LLC on water samples</t>
  </si>
  <si>
    <t>collected at Little Island Pond on July 30,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</si>
</sst>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d\-mmm\-yy;@"/>
    <numFmt numFmtId="165" formatCode="0.0"/>
  </numFmts>
  <fonts count="32">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Sansation"/>
    </font>
    <font>
      <b/>
      <i/>
      <u/>
      <sz val="11"/>
      <color theme="1"/>
      <name val="Sansation"/>
    </font>
    <font>
      <b/>
      <sz val="11"/>
      <color theme="1"/>
      <name val="Sansation"/>
    </font>
    <font>
      <sz val="11"/>
      <color rgb="FF000000"/>
      <name val="Sansation"/>
    </font>
    <font>
      <i/>
      <sz val="11"/>
      <color theme="1"/>
      <name val="Sansation"/>
    </font>
    <font>
      <b/>
      <i/>
      <sz val="11"/>
      <color theme="1"/>
      <name val="Sansation"/>
    </font>
    <font>
      <b/>
      <vertAlign val="superscript"/>
      <sz val="11"/>
      <color theme="1"/>
      <name val="Sansation"/>
    </font>
    <font>
      <i/>
      <sz val="11"/>
      <color rgb="FF000000"/>
      <name val="Sansation"/>
    </font>
    <font>
      <sz val="11"/>
      <name val="Sansation"/>
    </font>
    <font>
      <sz val="10"/>
      <color theme="1"/>
      <name val="Sansation"/>
    </font>
    <font>
      <sz val="10"/>
      <color rgb="FF000000"/>
      <name val="Sansation"/>
    </font>
    <font>
      <i/>
      <sz val="11"/>
      <color theme="1"/>
      <name val="Calibri"/>
      <family val="2"/>
      <scheme val="minor"/>
    </font>
    <font>
      <b/>
      <sz val="10"/>
      <color rgb="FF21667B"/>
      <name val="Sansation"/>
    </font>
    <font>
      <sz val="18"/>
      <color theme="1"/>
      <name val="Sansation"/>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2F2F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auto="1"/>
      </top>
      <bottom style="medium">
        <color auto="1"/>
      </bottom>
      <diagonal/>
    </border>
    <border>
      <left/>
      <right/>
      <top/>
      <bottom style="medium">
        <color indexed="64"/>
      </bottom>
      <diagonal/>
    </border>
    <border>
      <left/>
      <right/>
      <top style="medium">
        <color auto="1"/>
      </top>
      <bottom/>
      <diagonal/>
    </border>
    <border>
      <left/>
      <right/>
      <top/>
      <bottom style="double">
        <color indexed="64"/>
      </bottom>
      <diagonal/>
    </border>
    <border>
      <left/>
      <right/>
      <top style="double">
        <color indexed="64"/>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64">
    <xf numFmtId="0" fontId="0" fillId="0" borderId="0" xfId="0"/>
    <xf numFmtId="2" fontId="18" fillId="0" borderId="0" xfId="0" applyNumberFormat="1" applyFont="1" applyAlignment="1">
      <alignment horizontal="right"/>
    </xf>
    <xf numFmtId="0" fontId="18" fillId="0" borderId="0" xfId="0" applyFont="1"/>
    <xf numFmtId="2" fontId="18" fillId="0" borderId="0" xfId="0" applyNumberFormat="1" applyFont="1"/>
    <xf numFmtId="0" fontId="18" fillId="0" borderId="10" xfId="0" applyFont="1" applyBorder="1"/>
    <xf numFmtId="0" fontId="18" fillId="0" borderId="0" xfId="0" applyFont="1" applyAlignment="1">
      <alignment horizontal="right"/>
    </xf>
    <xf numFmtId="0" fontId="18" fillId="33" borderId="0" xfId="0" applyFont="1" applyFill="1"/>
    <xf numFmtId="0" fontId="18" fillId="34" borderId="0" xfId="0" applyFont="1" applyFill="1"/>
    <xf numFmtId="164" fontId="18" fillId="0" borderId="0" xfId="0" applyNumberFormat="1" applyFont="1" applyAlignment="1">
      <alignment horizontal="center"/>
    </xf>
    <xf numFmtId="0" fontId="18" fillId="0" borderId="0" xfId="0" applyFont="1" applyAlignment="1">
      <alignment horizontal="center"/>
    </xf>
    <xf numFmtId="0" fontId="19" fillId="0" borderId="0" xfId="0" applyFont="1" applyAlignment="1">
      <alignment horizontal="center"/>
    </xf>
    <xf numFmtId="0" fontId="20" fillId="0" borderId="0" xfId="0" applyFont="1" applyAlignment="1">
      <alignment horizontal="center"/>
    </xf>
    <xf numFmtId="0" fontId="21" fillId="0" borderId="0" xfId="0" applyFont="1" applyAlignment="1">
      <alignment horizontal="center"/>
    </xf>
    <xf numFmtId="0" fontId="21" fillId="0" borderId="0" xfId="0" applyFont="1" applyAlignment="1">
      <alignment horizontal="left"/>
    </xf>
    <xf numFmtId="0" fontId="18" fillId="0" borderId="0" xfId="0" applyFont="1" applyAlignment="1">
      <alignment horizontal="center" wrapText="1"/>
    </xf>
    <xf numFmtId="0" fontId="20" fillId="0" borderId="0" xfId="0" applyFont="1" applyAlignment="1">
      <alignment horizontal="center" wrapText="1"/>
    </xf>
    <xf numFmtId="0" fontId="18" fillId="0" borderId="0" xfId="0" applyFont="1" applyAlignment="1">
      <alignment wrapText="1"/>
    </xf>
    <xf numFmtId="2" fontId="18" fillId="0" borderId="0" xfId="0" applyNumberFormat="1" applyFont="1" applyAlignment="1">
      <alignment wrapText="1"/>
    </xf>
    <xf numFmtId="0" fontId="18" fillId="0" borderId="10" xfId="0" applyFont="1" applyBorder="1" applyAlignment="1">
      <alignment horizontal="center"/>
    </xf>
    <xf numFmtId="0" fontId="18" fillId="0" borderId="0" xfId="0" applyFont="1" applyFill="1" applyBorder="1"/>
    <xf numFmtId="2" fontId="18" fillId="0" borderId="0" xfId="0" applyNumberFormat="1" applyFont="1" applyFill="1" applyBorder="1"/>
    <xf numFmtId="0" fontId="20" fillId="0" borderId="0" xfId="0" applyFont="1" applyAlignment="1">
      <alignment horizontal="center" vertical="center"/>
    </xf>
    <xf numFmtId="0" fontId="20" fillId="0" borderId="0" xfId="0" applyFont="1" applyAlignment="1">
      <alignment horizontal="center" vertical="center" wrapText="1"/>
    </xf>
    <xf numFmtId="165" fontId="18" fillId="0" borderId="0" xfId="0" applyNumberFormat="1" applyFont="1" applyAlignment="1">
      <alignment horizontal="center"/>
    </xf>
    <xf numFmtId="1" fontId="18" fillId="0" borderId="0" xfId="0" applyNumberFormat="1" applyFont="1" applyAlignment="1">
      <alignment horizontal="center"/>
    </xf>
    <xf numFmtId="0" fontId="18" fillId="0" borderId="0" xfId="0" applyFont="1" applyFill="1"/>
    <xf numFmtId="0" fontId="18" fillId="0" borderId="12" xfId="0" applyFont="1" applyBorder="1"/>
    <xf numFmtId="1" fontId="18" fillId="0" borderId="0" xfId="0" applyNumberFormat="1" applyFont="1"/>
    <xf numFmtId="0" fontId="22" fillId="0" borderId="12" xfId="0" applyFont="1" applyBorder="1"/>
    <xf numFmtId="1" fontId="18" fillId="0" borderId="12" xfId="0" applyNumberFormat="1" applyFont="1" applyBorder="1"/>
    <xf numFmtId="165" fontId="18" fillId="0" borderId="12" xfId="0" applyNumberFormat="1" applyFont="1" applyBorder="1"/>
    <xf numFmtId="0" fontId="22" fillId="0" borderId="0" xfId="0" applyFont="1"/>
    <xf numFmtId="165" fontId="18" fillId="0" borderId="0" xfId="0" applyNumberFormat="1" applyFont="1"/>
    <xf numFmtId="0" fontId="22" fillId="0" borderId="10" xfId="0" applyFont="1" applyBorder="1"/>
    <xf numFmtId="1" fontId="18" fillId="0" borderId="10" xfId="0" applyNumberFormat="1" applyFont="1" applyBorder="1"/>
    <xf numFmtId="165" fontId="18" fillId="0" borderId="10" xfId="0" applyNumberFormat="1" applyFont="1" applyBorder="1"/>
    <xf numFmtId="1" fontId="0" fillId="0" borderId="0" xfId="0" applyNumberFormat="1"/>
    <xf numFmtId="1" fontId="18" fillId="0" borderId="10" xfId="0" applyNumberFormat="1" applyFont="1" applyBorder="1" applyAlignment="1">
      <alignment horizontal="center"/>
    </xf>
    <xf numFmtId="165" fontId="0" fillId="0" borderId="0" xfId="0" applyNumberFormat="1"/>
    <xf numFmtId="0" fontId="18" fillId="0" borderId="0" xfId="0" applyFont="1" applyAlignment="1">
      <alignment horizontal="left"/>
    </xf>
    <xf numFmtId="0" fontId="26" fillId="0" borderId="12" xfId="0" applyFont="1" applyBorder="1"/>
    <xf numFmtId="0" fontId="25" fillId="0" borderId="11" xfId="0" applyFont="1" applyBorder="1"/>
    <xf numFmtId="0" fontId="26" fillId="0" borderId="12" xfId="0" applyFont="1" applyBorder="1" applyAlignment="1">
      <alignment horizontal="left"/>
    </xf>
    <xf numFmtId="0" fontId="26" fillId="0" borderId="10" xfId="0" applyFont="1" applyBorder="1"/>
    <xf numFmtId="0" fontId="22" fillId="0" borderId="0" xfId="0" applyFont="1" applyBorder="1"/>
    <xf numFmtId="0" fontId="27" fillId="0" borderId="0" xfId="0" applyFont="1" applyAlignment="1">
      <alignment vertical="center" wrapText="1"/>
    </xf>
    <xf numFmtId="0" fontId="27" fillId="0" borderId="0" xfId="0" applyFont="1" applyAlignment="1">
      <alignment horizontal="center" vertical="center" wrapText="1"/>
    </xf>
    <xf numFmtId="0" fontId="28" fillId="35" borderId="0" xfId="0" applyFont="1" applyFill="1" applyAlignment="1">
      <alignment vertical="center" wrapText="1"/>
    </xf>
    <xf numFmtId="0" fontId="28" fillId="35" borderId="0" xfId="0" applyFont="1" applyFill="1" applyAlignment="1">
      <alignment horizontal="center" vertical="center" wrapText="1"/>
    </xf>
    <xf numFmtId="16" fontId="27" fillId="0" borderId="0" xfId="0" applyNumberFormat="1" applyFont="1" applyAlignment="1">
      <alignment horizontal="center" vertical="center" wrapText="1"/>
    </xf>
    <xf numFmtId="0" fontId="27" fillId="0" borderId="13" xfId="0" applyFont="1" applyBorder="1" applyAlignment="1">
      <alignment vertical="center" wrapText="1"/>
    </xf>
    <xf numFmtId="0" fontId="27" fillId="0" borderId="13" xfId="0" applyFont="1" applyBorder="1" applyAlignment="1">
      <alignment horizontal="center" vertical="center" wrapText="1"/>
    </xf>
    <xf numFmtId="0" fontId="0" fillId="0" borderId="0" xfId="0" applyAlignment="1">
      <alignment horizontal="center"/>
    </xf>
    <xf numFmtId="16" fontId="27" fillId="0" borderId="0" xfId="0" quotePrefix="1" applyNumberFormat="1" applyFont="1" applyAlignment="1">
      <alignment horizontal="center" vertical="center" wrapText="1"/>
    </xf>
    <xf numFmtId="16" fontId="28" fillId="35" borderId="0" xfId="0" quotePrefix="1" applyNumberFormat="1" applyFont="1" applyFill="1" applyAlignment="1">
      <alignment horizontal="center" vertical="center" wrapText="1"/>
    </xf>
    <xf numFmtId="0" fontId="27" fillId="0" borderId="11" xfId="0" applyFont="1" applyBorder="1" applyAlignment="1">
      <alignment horizontal="center" vertical="top" wrapText="1"/>
    </xf>
    <xf numFmtId="0" fontId="30" fillId="0" borderId="0" xfId="0" applyFont="1"/>
    <xf numFmtId="0" fontId="31" fillId="0" borderId="0" xfId="0" applyFont="1"/>
    <xf numFmtId="0" fontId="18" fillId="0" borderId="11" xfId="0" applyFont="1" applyBorder="1"/>
    <xf numFmtId="0" fontId="18" fillId="0" borderId="0" xfId="0" applyFont="1" applyBorder="1"/>
    <xf numFmtId="0" fontId="30" fillId="0" borderId="13" xfId="0" applyFont="1" applyBorder="1" applyAlignment="1">
      <alignment vertical="center" wrapText="1"/>
    </xf>
    <xf numFmtId="0" fontId="27" fillId="0" borderId="14" xfId="0" applyFont="1" applyBorder="1" applyAlignment="1">
      <alignment vertical="center" wrapText="1"/>
    </xf>
    <xf numFmtId="0" fontId="27" fillId="0" borderId="0" xfId="0" applyFont="1" applyAlignment="1">
      <alignment vertical="center" wrapText="1"/>
    </xf>
    <xf numFmtId="0" fontId="27" fillId="0" borderId="11" xfId="0" applyFont="1" applyBorder="1" applyAlignment="1">
      <alignment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2166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'Field Data'!$C$4:$C$21</c:f>
              <c:numCache>
                <c:formatCode>General</c:formatCode>
                <c:ptCount val="18"/>
                <c:pt idx="0">
                  <c:v>29.05</c:v>
                </c:pt>
                <c:pt idx="1">
                  <c:v>29.05</c:v>
                </c:pt>
                <c:pt idx="2">
                  <c:v>28.93</c:v>
                </c:pt>
                <c:pt idx="3">
                  <c:v>28.43</c:v>
                </c:pt>
                <c:pt idx="4">
                  <c:v>26.98</c:v>
                </c:pt>
                <c:pt idx="5">
                  <c:v>22.96</c:v>
                </c:pt>
                <c:pt idx="6">
                  <c:v>17.7</c:v>
                </c:pt>
                <c:pt idx="7">
                  <c:v>14.86</c:v>
                </c:pt>
                <c:pt idx="8">
                  <c:v>12.54</c:v>
                </c:pt>
                <c:pt idx="9">
                  <c:v>11.6</c:v>
                </c:pt>
                <c:pt idx="10">
                  <c:v>10.82</c:v>
                </c:pt>
                <c:pt idx="11">
                  <c:v>10.050000000000001</c:v>
                </c:pt>
                <c:pt idx="12">
                  <c:v>9.74</c:v>
                </c:pt>
                <c:pt idx="13">
                  <c:v>9.5399999999999991</c:v>
                </c:pt>
                <c:pt idx="14">
                  <c:v>9.42</c:v>
                </c:pt>
                <c:pt idx="15">
                  <c:v>9.3699999999999992</c:v>
                </c:pt>
                <c:pt idx="16">
                  <c:v>9.34</c:v>
                </c:pt>
                <c:pt idx="17">
                  <c:v>9.34</c:v>
                </c:pt>
              </c:numCache>
            </c:numRef>
          </c:xVal>
          <c:yVal>
            <c:numRef>
              <c:f>'Field Data'!$B$4:$B$21</c:f>
              <c:numCache>
                <c:formatCode>General</c:formatCode>
                <c:ptCount val="18"/>
                <c:pt idx="0">
                  <c:v>0.5</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16.5</c:v>
                </c:pt>
              </c:numCache>
            </c:numRef>
          </c:yVal>
          <c:smooth val="1"/>
          <c:extLst>
            <c:ext xmlns:c16="http://schemas.microsoft.com/office/drawing/2014/chart" uri="{C3380CC4-5D6E-409C-BE32-E72D297353CC}">
              <c16:uniqueId val="{00000000-289C-49FA-A278-8AAF406E0833}"/>
            </c:ext>
          </c:extLst>
        </c:ser>
        <c:dLbls>
          <c:showLegendKey val="0"/>
          <c:showVal val="0"/>
          <c:showCatName val="0"/>
          <c:showSerName val="0"/>
          <c:showPercent val="0"/>
          <c:showBubbleSize val="0"/>
        </c:dLbls>
        <c:axId val="2142847680"/>
        <c:axId val="2142842240"/>
      </c:scatterChart>
      <c:valAx>
        <c:axId val="2142847680"/>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Temperature</a:t>
                </a:r>
                <a:r>
                  <a:rPr lang="en-US" sz="1200" baseline="0"/>
                  <a:t> (°C)</a:t>
                </a:r>
                <a:endParaRPr lang="en-US" sz="1200"/>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2142842240"/>
        <c:crosses val="autoZero"/>
        <c:crossBetween val="midCat"/>
      </c:valAx>
      <c:valAx>
        <c:axId val="2142842240"/>
        <c:scaling>
          <c:orientation val="maxMin"/>
          <c:max val="17"/>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Depth</a:t>
                </a:r>
                <a:r>
                  <a:rPr lang="en-US" sz="1200" baseline="0"/>
                  <a:t> (meters)</a:t>
                </a:r>
                <a:endParaRPr lang="en-US" sz="1200"/>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2142847680"/>
        <c:crosses val="autoZero"/>
        <c:crossBetween val="midCat"/>
        <c:minorUnit val="1"/>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Sansation" panose="02000000000000000000" pitchFamily="2"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solidFill>
                <a:schemeClr val="tx1"/>
              </a:solidFill>
            </a:ln>
            <a:effectLst/>
          </c:spPr>
          <c:invertIfNegative val="0"/>
          <c:cat>
            <c:strRef>
              <c:f>'Trophic and Nutrient Data'!$D$4:$E$4</c:f>
              <c:strCache>
                <c:ptCount val="2"/>
                <c:pt idx="0">
                  <c:v>Surface</c:v>
                </c:pt>
                <c:pt idx="1">
                  <c:v>Bottom</c:v>
                </c:pt>
              </c:strCache>
            </c:strRef>
          </c:cat>
          <c:val>
            <c:numRef>
              <c:f>'Trophic and Nutrient Data'!$D$7:$E$7</c:f>
              <c:numCache>
                <c:formatCode>General</c:formatCode>
                <c:ptCount val="2"/>
                <c:pt idx="0">
                  <c:v>0</c:v>
                </c:pt>
                <c:pt idx="1">
                  <c:v>167</c:v>
                </c:pt>
              </c:numCache>
            </c:numRef>
          </c:val>
          <c:extLst>
            <c:ext xmlns:c16="http://schemas.microsoft.com/office/drawing/2014/chart" uri="{C3380CC4-5D6E-409C-BE32-E72D297353CC}">
              <c16:uniqueId val="{00000000-5A8B-4696-BABB-E7CE3D630B2A}"/>
            </c:ext>
          </c:extLst>
        </c:ser>
        <c:dLbls>
          <c:showLegendKey val="0"/>
          <c:showVal val="0"/>
          <c:showCatName val="0"/>
          <c:showSerName val="0"/>
          <c:showPercent val="0"/>
          <c:showBubbleSize val="0"/>
        </c:dLbls>
        <c:gapWidth val="219"/>
        <c:overlap val="-27"/>
        <c:axId val="57707728"/>
        <c:axId val="57708816"/>
      </c:barChart>
      <c:catAx>
        <c:axId val="57707728"/>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Depth</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7708816"/>
        <c:crosses val="autoZero"/>
        <c:auto val="1"/>
        <c:lblAlgn val="ctr"/>
        <c:lblOffset val="100"/>
        <c:noMultiLvlLbl val="0"/>
      </c:catAx>
      <c:valAx>
        <c:axId val="57708816"/>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Ammonia (µg/L)</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7707728"/>
        <c:crosses val="autoZero"/>
        <c:crossBetween val="between"/>
        <c:majorUnit val="100"/>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Sansation" panose="02000000000000000000" pitchFamily="2"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solidFill>
                <a:schemeClr val="tx1"/>
              </a:solidFill>
            </a:ln>
            <a:effectLst/>
          </c:spPr>
          <c:invertIfNegative val="0"/>
          <c:cat>
            <c:strRef>
              <c:f>'Trophic and Nutrient Data'!$D$4:$E$4</c:f>
              <c:strCache>
                <c:ptCount val="2"/>
                <c:pt idx="0">
                  <c:v>Surface</c:v>
                </c:pt>
                <c:pt idx="1">
                  <c:v>Bottom</c:v>
                </c:pt>
              </c:strCache>
            </c:strRef>
          </c:cat>
          <c:val>
            <c:numRef>
              <c:f>'Trophic and Nutrient Data'!$D$11:$E$11</c:f>
              <c:numCache>
                <c:formatCode>General</c:formatCode>
                <c:ptCount val="2"/>
                <c:pt idx="0">
                  <c:v>288</c:v>
                </c:pt>
                <c:pt idx="1">
                  <c:v>488</c:v>
                </c:pt>
              </c:numCache>
            </c:numRef>
          </c:val>
          <c:extLst>
            <c:ext xmlns:c16="http://schemas.microsoft.com/office/drawing/2014/chart" uri="{C3380CC4-5D6E-409C-BE32-E72D297353CC}">
              <c16:uniqueId val="{00000000-974C-45B1-9D09-16EE06C86112}"/>
            </c:ext>
          </c:extLst>
        </c:ser>
        <c:dLbls>
          <c:showLegendKey val="0"/>
          <c:showVal val="0"/>
          <c:showCatName val="0"/>
          <c:showSerName val="0"/>
          <c:showPercent val="0"/>
          <c:showBubbleSize val="0"/>
        </c:dLbls>
        <c:gapWidth val="219"/>
        <c:overlap val="-27"/>
        <c:axId val="57710992"/>
        <c:axId val="57698480"/>
      </c:barChart>
      <c:catAx>
        <c:axId val="57710992"/>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Depth</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7698480"/>
        <c:crosses val="autoZero"/>
        <c:auto val="1"/>
        <c:lblAlgn val="ctr"/>
        <c:lblOffset val="100"/>
        <c:noMultiLvlLbl val="0"/>
      </c:catAx>
      <c:valAx>
        <c:axId val="57698480"/>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Total Nitrogen (µg/L)</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7710992"/>
        <c:crosses val="autoZero"/>
        <c:crossBetween val="between"/>
        <c:majorUnit val="100"/>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Sansation" panose="02000000000000000000" pitchFamily="2"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solidFill>
                <a:schemeClr val="tx1"/>
              </a:solidFill>
            </a:ln>
            <a:effectLst/>
          </c:spPr>
          <c:invertIfNegative val="0"/>
          <c:cat>
            <c:strRef>
              <c:f>'Trophic and Nutrient Data'!$D$4:$E$4</c:f>
              <c:strCache>
                <c:ptCount val="2"/>
                <c:pt idx="0">
                  <c:v>Surface</c:v>
                </c:pt>
                <c:pt idx="1">
                  <c:v>Bottom</c:v>
                </c:pt>
              </c:strCache>
            </c:strRef>
          </c:cat>
          <c:val>
            <c:numRef>
              <c:f>'Trophic and Nutrient Data'!$D$10:$E$10</c:f>
              <c:numCache>
                <c:formatCode>General</c:formatCode>
                <c:ptCount val="2"/>
                <c:pt idx="0">
                  <c:v>288</c:v>
                </c:pt>
                <c:pt idx="1">
                  <c:v>424</c:v>
                </c:pt>
              </c:numCache>
            </c:numRef>
          </c:val>
          <c:extLst>
            <c:ext xmlns:c16="http://schemas.microsoft.com/office/drawing/2014/chart" uri="{C3380CC4-5D6E-409C-BE32-E72D297353CC}">
              <c16:uniqueId val="{00000000-A455-4EB3-8B8D-3FD44B44D514}"/>
            </c:ext>
          </c:extLst>
        </c:ser>
        <c:dLbls>
          <c:showLegendKey val="0"/>
          <c:showVal val="0"/>
          <c:showCatName val="0"/>
          <c:showSerName val="0"/>
          <c:showPercent val="0"/>
          <c:showBubbleSize val="0"/>
        </c:dLbls>
        <c:gapWidth val="219"/>
        <c:overlap val="-27"/>
        <c:axId val="59032080"/>
        <c:axId val="59039696"/>
      </c:barChart>
      <c:catAx>
        <c:axId val="59032080"/>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Depth</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9039696"/>
        <c:crosses val="autoZero"/>
        <c:auto val="1"/>
        <c:lblAlgn val="ctr"/>
        <c:lblOffset val="100"/>
        <c:noMultiLvlLbl val="0"/>
      </c:catAx>
      <c:valAx>
        <c:axId val="59039696"/>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TKN (µg/L)</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9032080"/>
        <c:crosses val="autoZero"/>
        <c:crossBetween val="between"/>
        <c:majorUnit val="100"/>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Sansation" panose="02000000000000000000" pitchFamily="2"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solidFill>
                <a:schemeClr val="tx1"/>
              </a:solidFill>
            </a:ln>
            <a:effectLst/>
          </c:spPr>
          <c:invertIfNegative val="0"/>
          <c:cat>
            <c:strRef>
              <c:f>'Trophic and Nutrient Data'!$D$4:$E$4</c:f>
              <c:strCache>
                <c:ptCount val="2"/>
                <c:pt idx="0">
                  <c:v>Surface</c:v>
                </c:pt>
                <c:pt idx="1">
                  <c:v>Bottom</c:v>
                </c:pt>
              </c:strCache>
            </c:strRef>
          </c:cat>
          <c:val>
            <c:numRef>
              <c:f>'Trophic and Nutrient Data'!$D$8:$E$8</c:f>
              <c:numCache>
                <c:formatCode>General</c:formatCode>
                <c:ptCount val="2"/>
                <c:pt idx="0">
                  <c:v>0</c:v>
                </c:pt>
                <c:pt idx="1">
                  <c:v>64</c:v>
                </c:pt>
              </c:numCache>
            </c:numRef>
          </c:val>
          <c:extLst>
            <c:ext xmlns:c16="http://schemas.microsoft.com/office/drawing/2014/chart" uri="{C3380CC4-5D6E-409C-BE32-E72D297353CC}">
              <c16:uniqueId val="{00000000-9325-4322-AA5B-0AA847500F42}"/>
            </c:ext>
          </c:extLst>
        </c:ser>
        <c:dLbls>
          <c:showLegendKey val="0"/>
          <c:showVal val="0"/>
          <c:showCatName val="0"/>
          <c:showSerName val="0"/>
          <c:showPercent val="0"/>
          <c:showBubbleSize val="0"/>
        </c:dLbls>
        <c:gapWidth val="219"/>
        <c:overlap val="-27"/>
        <c:axId val="59040240"/>
        <c:axId val="59035888"/>
      </c:barChart>
      <c:catAx>
        <c:axId val="59040240"/>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Depth</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9035888"/>
        <c:crosses val="autoZero"/>
        <c:auto val="1"/>
        <c:lblAlgn val="ctr"/>
        <c:lblOffset val="100"/>
        <c:noMultiLvlLbl val="0"/>
      </c:catAx>
      <c:valAx>
        <c:axId val="59035888"/>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Nitrate (µg/L)</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9040240"/>
        <c:crosses val="autoZero"/>
        <c:crossBetween val="between"/>
        <c:majorUnit val="100"/>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Sansation" panose="02000000000000000000" pitchFamily="2"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solidFill>
                <a:schemeClr val="tx1"/>
              </a:solidFill>
            </a:ln>
            <a:effectLst/>
          </c:spPr>
          <c:invertIfNegative val="0"/>
          <c:cat>
            <c:strRef>
              <c:f>'Trophic and Nutrient Data'!$D$4:$E$4</c:f>
              <c:strCache>
                <c:ptCount val="2"/>
                <c:pt idx="0">
                  <c:v>Surface</c:v>
                </c:pt>
                <c:pt idx="1">
                  <c:v>Bottom</c:v>
                </c:pt>
              </c:strCache>
            </c:strRef>
          </c:cat>
          <c:val>
            <c:numRef>
              <c:f>'Trophic and Nutrient Data'!$D$12:$E$12</c:f>
              <c:numCache>
                <c:formatCode>General</c:formatCode>
                <c:ptCount val="2"/>
                <c:pt idx="0">
                  <c:v>0</c:v>
                </c:pt>
                <c:pt idx="1">
                  <c:v>45</c:v>
                </c:pt>
              </c:numCache>
            </c:numRef>
          </c:val>
          <c:extLst>
            <c:ext xmlns:c16="http://schemas.microsoft.com/office/drawing/2014/chart" uri="{C3380CC4-5D6E-409C-BE32-E72D297353CC}">
              <c16:uniqueId val="{00000000-EA5F-47BC-8CDB-21DF65304828}"/>
            </c:ext>
          </c:extLst>
        </c:ser>
        <c:dLbls>
          <c:showLegendKey val="0"/>
          <c:showVal val="0"/>
          <c:showCatName val="0"/>
          <c:showSerName val="0"/>
          <c:showPercent val="0"/>
          <c:showBubbleSize val="0"/>
        </c:dLbls>
        <c:gapWidth val="219"/>
        <c:overlap val="-27"/>
        <c:axId val="59029904"/>
        <c:axId val="59040784"/>
      </c:barChart>
      <c:catAx>
        <c:axId val="59029904"/>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Depth</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9040784"/>
        <c:crosses val="autoZero"/>
        <c:auto val="1"/>
        <c:lblAlgn val="ctr"/>
        <c:lblOffset val="100"/>
        <c:noMultiLvlLbl val="0"/>
      </c:catAx>
      <c:valAx>
        <c:axId val="59040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Total Phosporus (µg/L)</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9029904"/>
        <c:crosses val="autoZero"/>
        <c:crossBetween val="between"/>
        <c:majorUnit val="10"/>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Sansation" panose="02000000000000000000" pitchFamily="2"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solidFill>
                <a:schemeClr val="tx1"/>
              </a:solidFill>
            </a:ln>
            <a:effectLst/>
          </c:spPr>
          <c:invertIfNegative val="0"/>
          <c:cat>
            <c:strRef>
              <c:f>'Trophic and Nutrient Data'!$D$4:$E$4</c:f>
              <c:strCache>
                <c:ptCount val="2"/>
                <c:pt idx="0">
                  <c:v>Surface</c:v>
                </c:pt>
                <c:pt idx="1">
                  <c:v>Bottom</c:v>
                </c:pt>
              </c:strCache>
            </c:strRef>
          </c:cat>
          <c:val>
            <c:numRef>
              <c:f>'Trophic and Nutrient Data'!$D$13:$E$13</c:f>
              <c:numCache>
                <c:formatCode>General</c:formatCode>
                <c:ptCount val="2"/>
                <c:pt idx="0">
                  <c:v>18</c:v>
                </c:pt>
                <c:pt idx="1">
                  <c:v>20</c:v>
                </c:pt>
              </c:numCache>
            </c:numRef>
          </c:val>
          <c:extLst>
            <c:ext xmlns:c16="http://schemas.microsoft.com/office/drawing/2014/chart" uri="{C3380CC4-5D6E-409C-BE32-E72D297353CC}">
              <c16:uniqueId val="{00000000-8CC9-40A5-BA9C-0F215C6CF2A7}"/>
            </c:ext>
          </c:extLst>
        </c:ser>
        <c:dLbls>
          <c:showLegendKey val="0"/>
          <c:showVal val="0"/>
          <c:showCatName val="0"/>
          <c:showSerName val="0"/>
          <c:showPercent val="0"/>
          <c:showBubbleSize val="0"/>
        </c:dLbls>
        <c:gapWidth val="219"/>
        <c:overlap val="-27"/>
        <c:axId val="59029360"/>
        <c:axId val="59027728"/>
      </c:barChart>
      <c:catAx>
        <c:axId val="59029360"/>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Depth</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9027728"/>
        <c:crosses val="autoZero"/>
        <c:auto val="1"/>
        <c:lblAlgn val="ctr"/>
        <c:lblOffset val="100"/>
        <c:noMultiLvlLbl val="0"/>
      </c:catAx>
      <c:valAx>
        <c:axId val="59027728"/>
        <c:scaling>
          <c:orientation val="minMax"/>
          <c:max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Alkalinity (mg/L)</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9029360"/>
        <c:crosses val="autoZero"/>
        <c:crossBetween val="between"/>
        <c:majorUnit val="10"/>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Sansation" panose="02000000000000000000" pitchFamily="2"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solidFill>
                <a:schemeClr val="tx1"/>
              </a:solidFill>
            </a:ln>
            <a:effectLst/>
          </c:spPr>
          <c:invertIfNegative val="0"/>
          <c:cat>
            <c:strRef>
              <c:f>'Trophic and Nutrient Data'!$D$4:$E$4</c:f>
              <c:strCache>
                <c:ptCount val="2"/>
                <c:pt idx="0">
                  <c:v>Surface</c:v>
                </c:pt>
                <c:pt idx="1">
                  <c:v>Bottom</c:v>
                </c:pt>
              </c:strCache>
            </c:strRef>
          </c:cat>
          <c:val>
            <c:numRef>
              <c:f>'Trophic and Nutrient Data'!$D$14:$E$14</c:f>
              <c:numCache>
                <c:formatCode>General</c:formatCode>
                <c:ptCount val="2"/>
                <c:pt idx="0">
                  <c:v>4.5999999999999996</c:v>
                </c:pt>
                <c:pt idx="1">
                  <c:v>3.9</c:v>
                </c:pt>
              </c:numCache>
            </c:numRef>
          </c:val>
          <c:extLst>
            <c:ext xmlns:c16="http://schemas.microsoft.com/office/drawing/2014/chart" uri="{C3380CC4-5D6E-409C-BE32-E72D297353CC}">
              <c16:uniqueId val="{00000000-AE08-4EEC-B9C5-C3E91594E52D}"/>
            </c:ext>
          </c:extLst>
        </c:ser>
        <c:dLbls>
          <c:showLegendKey val="0"/>
          <c:showVal val="0"/>
          <c:showCatName val="0"/>
          <c:showSerName val="0"/>
          <c:showPercent val="0"/>
          <c:showBubbleSize val="0"/>
        </c:dLbls>
        <c:gapWidth val="219"/>
        <c:overlap val="-27"/>
        <c:axId val="59028272"/>
        <c:axId val="59030992"/>
      </c:barChart>
      <c:catAx>
        <c:axId val="59028272"/>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Depth</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9030992"/>
        <c:crosses val="autoZero"/>
        <c:auto val="1"/>
        <c:lblAlgn val="ctr"/>
        <c:lblOffset val="100"/>
        <c:noMultiLvlLbl val="0"/>
      </c:catAx>
      <c:valAx>
        <c:axId val="59030992"/>
        <c:scaling>
          <c:orientation val="minMax"/>
          <c:max val="1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baseline="0"/>
                  <a:t>DOC </a:t>
                </a:r>
                <a:r>
                  <a:rPr lang="en-US" sz="1200"/>
                  <a:t>(mg/L)</a:t>
                </a:r>
              </a:p>
            </c:rich>
          </c:tx>
          <c:layout>
            <c:manualLayout>
              <c:xMode val="edge"/>
              <c:yMode val="edge"/>
              <c:x val="4.2895442359249331E-2"/>
              <c:y val="0.224240954483752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9028272"/>
        <c:crosses val="autoZero"/>
        <c:crossBetween val="between"/>
        <c:majorUnit val="2"/>
        <c:minorUnit val="1"/>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Sansation" panose="02000000000000000000" pitchFamily="2"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Sansation" panose="02000000000000000000" pitchFamily="2" charset="0"/>
                <a:ea typeface="+mn-ea"/>
                <a:cs typeface="+mn-cs"/>
              </a:defRPr>
            </a:pPr>
            <a:r>
              <a:rPr lang="en-US"/>
              <a:t>Ion Concetrations in meq/L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Sansation" panose="02000000000000000000" pitchFamily="2" charset="0"/>
              <a:ea typeface="+mn-ea"/>
              <a:cs typeface="+mn-cs"/>
            </a:defRPr>
          </a:pPr>
          <a:endParaRPr lang="en-US"/>
        </a:p>
      </c:txPr>
    </c:title>
    <c:autoTitleDeleted val="0"/>
    <c:plotArea>
      <c:layout/>
      <c:doughnutChart>
        <c:varyColors val="1"/>
        <c:ser>
          <c:idx val="0"/>
          <c:order val="0"/>
          <c:spPr>
            <a:ln w="12700">
              <a:solidFill>
                <a:schemeClr val="tx1"/>
              </a:solidFill>
            </a:ln>
          </c:spPr>
          <c:dPt>
            <c:idx val="0"/>
            <c:bubble3D val="0"/>
            <c:spPr>
              <a:solidFill>
                <a:schemeClr val="accent1"/>
              </a:solidFill>
              <a:ln w="12700">
                <a:solidFill>
                  <a:schemeClr val="tx1"/>
                </a:solidFill>
              </a:ln>
              <a:effectLst/>
            </c:spPr>
            <c:extLst>
              <c:ext xmlns:c16="http://schemas.microsoft.com/office/drawing/2014/chart" uri="{C3380CC4-5D6E-409C-BE32-E72D297353CC}">
                <c16:uniqueId val="{00000001-F5BC-4F12-975C-E1A46DEA2714}"/>
              </c:ext>
            </c:extLst>
          </c:dPt>
          <c:dPt>
            <c:idx val="1"/>
            <c:bubble3D val="0"/>
            <c:spPr>
              <a:solidFill>
                <a:schemeClr val="accent2"/>
              </a:solidFill>
              <a:ln w="12700">
                <a:solidFill>
                  <a:schemeClr val="tx1"/>
                </a:solidFill>
              </a:ln>
              <a:effectLst/>
            </c:spPr>
            <c:extLst>
              <c:ext xmlns:c16="http://schemas.microsoft.com/office/drawing/2014/chart" uri="{C3380CC4-5D6E-409C-BE32-E72D297353CC}">
                <c16:uniqueId val="{00000003-F5BC-4F12-975C-E1A46DEA2714}"/>
              </c:ext>
            </c:extLst>
          </c:dPt>
          <c:dPt>
            <c:idx val="2"/>
            <c:bubble3D val="0"/>
            <c:spPr>
              <a:solidFill>
                <a:schemeClr val="accent3"/>
              </a:solidFill>
              <a:ln w="12700">
                <a:solidFill>
                  <a:schemeClr val="tx1"/>
                </a:solidFill>
              </a:ln>
              <a:effectLst/>
            </c:spPr>
            <c:extLst>
              <c:ext xmlns:c16="http://schemas.microsoft.com/office/drawing/2014/chart" uri="{C3380CC4-5D6E-409C-BE32-E72D297353CC}">
                <c16:uniqueId val="{00000005-F5BC-4F12-975C-E1A46DEA2714}"/>
              </c:ext>
            </c:extLst>
          </c:dPt>
          <c:dPt>
            <c:idx val="3"/>
            <c:bubble3D val="0"/>
            <c:spPr>
              <a:solidFill>
                <a:schemeClr val="accent4"/>
              </a:solidFill>
              <a:ln w="12700">
                <a:solidFill>
                  <a:schemeClr val="tx1"/>
                </a:solidFill>
              </a:ln>
              <a:effectLst/>
            </c:spPr>
            <c:extLst>
              <c:ext xmlns:c16="http://schemas.microsoft.com/office/drawing/2014/chart" uri="{C3380CC4-5D6E-409C-BE32-E72D297353CC}">
                <c16:uniqueId val="{00000007-F5BC-4F12-975C-E1A46DEA2714}"/>
              </c:ext>
            </c:extLst>
          </c:dPt>
          <c:dPt>
            <c:idx val="4"/>
            <c:bubble3D val="0"/>
            <c:spPr>
              <a:solidFill>
                <a:schemeClr val="accent5"/>
              </a:solidFill>
              <a:ln w="12700">
                <a:solidFill>
                  <a:schemeClr val="tx1"/>
                </a:solidFill>
              </a:ln>
              <a:effectLst/>
            </c:spPr>
            <c:extLst>
              <c:ext xmlns:c16="http://schemas.microsoft.com/office/drawing/2014/chart" uri="{C3380CC4-5D6E-409C-BE32-E72D297353CC}">
                <c16:uniqueId val="{00000009-F5BC-4F12-975C-E1A46DEA2714}"/>
              </c:ext>
            </c:extLst>
          </c:dPt>
          <c:dPt>
            <c:idx val="5"/>
            <c:bubble3D val="0"/>
            <c:spPr>
              <a:solidFill>
                <a:schemeClr val="accent6"/>
              </a:solidFill>
              <a:ln w="12700">
                <a:solidFill>
                  <a:schemeClr val="tx1"/>
                </a:solidFill>
              </a:ln>
              <a:effectLst/>
            </c:spPr>
            <c:extLst>
              <c:ext xmlns:c16="http://schemas.microsoft.com/office/drawing/2014/chart" uri="{C3380CC4-5D6E-409C-BE32-E72D297353CC}">
                <c16:uniqueId val="{0000000B-F5BC-4F12-975C-E1A46DEA2714}"/>
              </c:ext>
            </c:extLst>
          </c:dPt>
          <c:cat>
            <c:strRef>
              <c:f>'Ion Data'!$B$5:$B$10</c:f>
              <c:strCache>
                <c:ptCount val="6"/>
                <c:pt idx="0">
                  <c:v>Sodium</c:v>
                </c:pt>
                <c:pt idx="1">
                  <c:v>Potassium</c:v>
                </c:pt>
                <c:pt idx="2">
                  <c:v>Calcium</c:v>
                </c:pt>
                <c:pt idx="3">
                  <c:v>Magnesium</c:v>
                </c:pt>
                <c:pt idx="4">
                  <c:v>Chloride</c:v>
                </c:pt>
                <c:pt idx="5">
                  <c:v>Alkalinity</c:v>
                </c:pt>
              </c:strCache>
            </c:strRef>
          </c:cat>
          <c:val>
            <c:numRef>
              <c:f>'Ion Data'!$E$5:$E$10</c:f>
              <c:numCache>
                <c:formatCode>General</c:formatCode>
                <c:ptCount val="6"/>
                <c:pt idx="0" formatCode="0.00">
                  <c:v>1.2173913043478257</c:v>
                </c:pt>
                <c:pt idx="1">
                  <c:v>0</c:v>
                </c:pt>
                <c:pt idx="2" formatCode="0.00">
                  <c:v>0.35499999999999998</c:v>
                </c:pt>
                <c:pt idx="3">
                  <c:v>0</c:v>
                </c:pt>
                <c:pt idx="4" formatCode="0.00">
                  <c:v>1.3050000000000002</c:v>
                </c:pt>
                <c:pt idx="5" formatCode="0.00">
                  <c:v>0.36</c:v>
                </c:pt>
              </c:numCache>
            </c:numRef>
          </c:val>
          <c:extLst>
            <c:ext xmlns:c16="http://schemas.microsoft.com/office/drawing/2014/chart" uri="{C3380CC4-5D6E-409C-BE32-E72D297353CC}">
              <c16:uniqueId val="{0000000C-F5BC-4F12-975C-E1A46DEA2714}"/>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tx1"/>
              </a:solidFill>
              <a:latin typeface="Sansation" panose="02000000000000000000"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Sansation" panose="02000000000000000000" pitchFamily="2"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'Field Data'!$K$4:$K$21</c:f>
              <c:numCache>
                <c:formatCode>General</c:formatCode>
                <c:ptCount val="18"/>
                <c:pt idx="0">
                  <c:v>0</c:v>
                </c:pt>
                <c:pt idx="1">
                  <c:v>2.9838603922200582</c:v>
                </c:pt>
                <c:pt idx="2">
                  <c:v>12.434290700537391</c:v>
                </c:pt>
                <c:pt idx="3">
                  <c:v>36.073486609536751</c:v>
                </c:pt>
                <c:pt idx="4">
                  <c:v>100.11997873943358</c:v>
                </c:pt>
                <c:pt idx="5">
                  <c:v>131.24601126679497</c:v>
                </c:pt>
                <c:pt idx="6">
                  <c:v>70.977781374369201</c:v>
                </c:pt>
                <c:pt idx="7">
                  <c:v>58.04177625280002</c:v>
                </c:pt>
                <c:pt idx="8">
                  <c:v>23.532285424168624</c:v>
                </c:pt>
                <c:pt idx="9">
                  <c:v>19.533519604073557</c:v>
                </c:pt>
                <c:pt idx="10">
                  <c:v>19.289079542893983</c:v>
                </c:pt>
                <c:pt idx="11">
                  <c:v>7.7674141699672834</c:v>
                </c:pt>
                <c:pt idx="12">
                  <c:v>5.0117471658711006</c:v>
                </c:pt>
                <c:pt idx="13">
                  <c:v>3.0072411587126107</c:v>
                </c:pt>
                <c:pt idx="14">
                  <c:v>1.2530598428040061</c:v>
                </c:pt>
                <c:pt idx="15">
                  <c:v>0.75184796076751159</c:v>
                </c:pt>
                <c:pt idx="16">
                  <c:v>0</c:v>
                </c:pt>
              </c:numCache>
            </c:numRef>
          </c:xVal>
          <c:yVal>
            <c:numRef>
              <c:f>'Field Data'!$B$4:$B$21</c:f>
              <c:numCache>
                <c:formatCode>General</c:formatCode>
                <c:ptCount val="18"/>
                <c:pt idx="0">
                  <c:v>0.5</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16.5</c:v>
                </c:pt>
              </c:numCache>
            </c:numRef>
          </c:yVal>
          <c:smooth val="1"/>
          <c:extLst>
            <c:ext xmlns:c16="http://schemas.microsoft.com/office/drawing/2014/chart" uri="{C3380CC4-5D6E-409C-BE32-E72D297353CC}">
              <c16:uniqueId val="{00000000-289C-49FA-A278-8AAF406E0833}"/>
            </c:ext>
          </c:extLst>
        </c:ser>
        <c:dLbls>
          <c:showLegendKey val="0"/>
          <c:showVal val="0"/>
          <c:showCatName val="0"/>
          <c:showSerName val="0"/>
          <c:showPercent val="0"/>
          <c:showBubbleSize val="0"/>
        </c:dLbls>
        <c:axId val="2142856384"/>
        <c:axId val="2142842784"/>
      </c:scatterChart>
      <c:valAx>
        <c:axId val="2142856384"/>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RTRM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2142842784"/>
        <c:crosses val="autoZero"/>
        <c:crossBetween val="midCat"/>
      </c:valAx>
      <c:valAx>
        <c:axId val="2142842784"/>
        <c:scaling>
          <c:orientation val="maxMin"/>
          <c:max val="17"/>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Depth</a:t>
                </a:r>
                <a:r>
                  <a:rPr lang="en-US" sz="1200" baseline="0"/>
                  <a:t> (meters)</a:t>
                </a:r>
                <a:endParaRPr lang="en-US" sz="1200"/>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2142856384"/>
        <c:crosses val="autoZero"/>
        <c:crossBetween val="midCat"/>
        <c:minorUnit val="1"/>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Sansation" panose="02000000000000000000" pitchFamily="2"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Dissolved O2 (mg/L)</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'Field Data'!$D$4:$D$21</c:f>
              <c:numCache>
                <c:formatCode>General</c:formatCode>
                <c:ptCount val="18"/>
                <c:pt idx="0">
                  <c:v>7.66</c:v>
                </c:pt>
                <c:pt idx="1">
                  <c:v>7.74</c:v>
                </c:pt>
                <c:pt idx="2">
                  <c:v>7.8</c:v>
                </c:pt>
                <c:pt idx="3">
                  <c:v>7.77</c:v>
                </c:pt>
                <c:pt idx="4">
                  <c:v>6.29</c:v>
                </c:pt>
                <c:pt idx="5">
                  <c:v>2.56</c:v>
                </c:pt>
                <c:pt idx="6">
                  <c:v>5.36</c:v>
                </c:pt>
                <c:pt idx="7">
                  <c:v>5.73</c:v>
                </c:pt>
                <c:pt idx="8">
                  <c:v>3.64</c:v>
                </c:pt>
                <c:pt idx="9">
                  <c:v>2.23</c:v>
                </c:pt>
                <c:pt idx="10">
                  <c:v>2.1</c:v>
                </c:pt>
                <c:pt idx="11">
                  <c:v>0.96</c:v>
                </c:pt>
                <c:pt idx="12">
                  <c:v>0.42</c:v>
                </c:pt>
                <c:pt idx="13">
                  <c:v>0.15</c:v>
                </c:pt>
                <c:pt idx="14">
                  <c:v>0.08</c:v>
                </c:pt>
                <c:pt idx="15">
                  <c:v>0.06</c:v>
                </c:pt>
                <c:pt idx="16">
                  <c:v>0.04</c:v>
                </c:pt>
                <c:pt idx="17">
                  <c:v>0.02</c:v>
                </c:pt>
              </c:numCache>
            </c:numRef>
          </c:xVal>
          <c:yVal>
            <c:numRef>
              <c:f>'Field Data'!$B$4:$B$21</c:f>
              <c:numCache>
                <c:formatCode>General</c:formatCode>
                <c:ptCount val="18"/>
                <c:pt idx="0">
                  <c:v>0.5</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16.5</c:v>
                </c:pt>
              </c:numCache>
            </c:numRef>
          </c:yVal>
          <c:smooth val="1"/>
          <c:extLst>
            <c:ext xmlns:c16="http://schemas.microsoft.com/office/drawing/2014/chart" uri="{C3380CC4-5D6E-409C-BE32-E72D297353CC}">
              <c16:uniqueId val="{00000000-70FE-45AC-BD69-6CDA8410D04B}"/>
            </c:ext>
          </c:extLst>
        </c:ser>
        <c:dLbls>
          <c:showLegendKey val="0"/>
          <c:showVal val="0"/>
          <c:showCatName val="0"/>
          <c:showSerName val="0"/>
          <c:showPercent val="0"/>
          <c:showBubbleSize val="0"/>
        </c:dLbls>
        <c:axId val="2142844960"/>
        <c:axId val="2142845504"/>
      </c:scatterChart>
      <c:valAx>
        <c:axId val="2142844960"/>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Dissolve</a:t>
                </a:r>
                <a:r>
                  <a:rPr lang="en-US" sz="1200" baseline="0"/>
                  <a:t> O</a:t>
                </a:r>
                <a:r>
                  <a:rPr lang="en-US" sz="1200" baseline="-25000"/>
                  <a:t>2</a:t>
                </a:r>
                <a:r>
                  <a:rPr lang="en-US" sz="1200" baseline="0"/>
                  <a:t> (mg/L)</a:t>
                </a:r>
                <a:endParaRPr lang="en-US" sz="1200"/>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2142845504"/>
        <c:crosses val="autoZero"/>
        <c:crossBetween val="midCat"/>
      </c:valAx>
      <c:valAx>
        <c:axId val="2142845504"/>
        <c:scaling>
          <c:orientation val="maxMin"/>
          <c:max val="17"/>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Depth</a:t>
                </a:r>
                <a:r>
                  <a:rPr lang="en-US" sz="1200" baseline="0"/>
                  <a:t> (meters)</a:t>
                </a:r>
                <a:endParaRPr lang="en-US" sz="1200"/>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2142844960"/>
        <c:crosses val="autoZero"/>
        <c:crossBetween val="midCat"/>
        <c:majorUnit val="2"/>
        <c:minorUnit val="1"/>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Sansation" panose="02000000000000000000" pitchFamily="2"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'Field Data'!$G$4:$G$21</c:f>
              <c:numCache>
                <c:formatCode>General</c:formatCode>
                <c:ptCount val="18"/>
                <c:pt idx="0">
                  <c:v>205.7</c:v>
                </c:pt>
                <c:pt idx="1">
                  <c:v>205.8</c:v>
                </c:pt>
                <c:pt idx="2">
                  <c:v>205.7</c:v>
                </c:pt>
                <c:pt idx="3">
                  <c:v>205.2</c:v>
                </c:pt>
                <c:pt idx="4">
                  <c:v>203.9</c:v>
                </c:pt>
                <c:pt idx="5">
                  <c:v>197.3</c:v>
                </c:pt>
                <c:pt idx="6">
                  <c:v>192.4</c:v>
                </c:pt>
                <c:pt idx="7">
                  <c:v>191.8</c:v>
                </c:pt>
                <c:pt idx="8">
                  <c:v>191.5</c:v>
                </c:pt>
                <c:pt idx="9">
                  <c:v>191.4</c:v>
                </c:pt>
                <c:pt idx="10">
                  <c:v>191.1</c:v>
                </c:pt>
                <c:pt idx="11">
                  <c:v>192.1</c:v>
                </c:pt>
                <c:pt idx="12">
                  <c:v>194.2</c:v>
                </c:pt>
                <c:pt idx="13">
                  <c:v>195.5</c:v>
                </c:pt>
                <c:pt idx="14">
                  <c:v>197.3</c:v>
                </c:pt>
                <c:pt idx="15">
                  <c:v>198.3</c:v>
                </c:pt>
                <c:pt idx="16">
                  <c:v>199.2</c:v>
                </c:pt>
                <c:pt idx="17">
                  <c:v>199.4</c:v>
                </c:pt>
              </c:numCache>
            </c:numRef>
          </c:xVal>
          <c:yVal>
            <c:numRef>
              <c:f>'Field Data'!$B$4:$B$21</c:f>
              <c:numCache>
                <c:formatCode>General</c:formatCode>
                <c:ptCount val="18"/>
                <c:pt idx="0">
                  <c:v>0.5</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16.5</c:v>
                </c:pt>
              </c:numCache>
            </c:numRef>
          </c:yVal>
          <c:smooth val="1"/>
          <c:extLst>
            <c:ext xmlns:c16="http://schemas.microsoft.com/office/drawing/2014/chart" uri="{C3380CC4-5D6E-409C-BE32-E72D297353CC}">
              <c16:uniqueId val="{00000000-A42C-44B9-B4CC-92C0B29F6174}"/>
            </c:ext>
          </c:extLst>
        </c:ser>
        <c:dLbls>
          <c:showLegendKey val="0"/>
          <c:showVal val="0"/>
          <c:showCatName val="0"/>
          <c:showSerName val="0"/>
          <c:showPercent val="0"/>
          <c:showBubbleSize val="0"/>
        </c:dLbls>
        <c:axId val="1954957904"/>
        <c:axId val="1954949200"/>
      </c:scatterChart>
      <c:valAx>
        <c:axId val="1954957904"/>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Spec. Cond. </a:t>
                </a:r>
                <a:r>
                  <a:rPr lang="en-US" sz="1200" baseline="0"/>
                  <a:t>(µS/cm)</a:t>
                </a:r>
                <a:endParaRPr lang="en-US" sz="1200"/>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1954949200"/>
        <c:crosses val="autoZero"/>
        <c:crossBetween val="midCat"/>
      </c:valAx>
      <c:valAx>
        <c:axId val="1954949200"/>
        <c:scaling>
          <c:orientation val="maxMin"/>
          <c:max val="17"/>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Depth</a:t>
                </a:r>
                <a:r>
                  <a:rPr lang="en-US" sz="1200" baseline="0"/>
                  <a:t> (meters)</a:t>
                </a:r>
                <a:endParaRPr lang="en-US" sz="1200"/>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1954957904"/>
        <c:crosses val="autoZero"/>
        <c:crossBetween val="midCat"/>
        <c:majorUnit val="2"/>
        <c:minorUnit val="1"/>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Sansation" panose="02000000000000000000" pitchFamily="2"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'Field Data'!$H$4:$H$21</c:f>
              <c:numCache>
                <c:formatCode>General</c:formatCode>
                <c:ptCount val="18"/>
                <c:pt idx="0">
                  <c:v>219.3</c:v>
                </c:pt>
                <c:pt idx="1">
                  <c:v>230.1</c:v>
                </c:pt>
                <c:pt idx="2">
                  <c:v>239.2</c:v>
                </c:pt>
                <c:pt idx="3">
                  <c:v>246.3</c:v>
                </c:pt>
                <c:pt idx="4">
                  <c:v>279</c:v>
                </c:pt>
                <c:pt idx="5">
                  <c:v>306.5</c:v>
                </c:pt>
                <c:pt idx="6">
                  <c:v>316.10000000000002</c:v>
                </c:pt>
                <c:pt idx="7">
                  <c:v>317.3</c:v>
                </c:pt>
                <c:pt idx="8">
                  <c:v>327.8</c:v>
                </c:pt>
                <c:pt idx="9">
                  <c:v>336.4</c:v>
                </c:pt>
                <c:pt idx="10">
                  <c:v>337.7</c:v>
                </c:pt>
                <c:pt idx="11">
                  <c:v>341.4</c:v>
                </c:pt>
                <c:pt idx="12">
                  <c:v>342.6</c:v>
                </c:pt>
                <c:pt idx="13">
                  <c:v>342.9</c:v>
                </c:pt>
                <c:pt idx="14">
                  <c:v>342.8</c:v>
                </c:pt>
                <c:pt idx="15">
                  <c:v>342.8</c:v>
                </c:pt>
                <c:pt idx="16">
                  <c:v>342.7</c:v>
                </c:pt>
                <c:pt idx="17">
                  <c:v>340.5</c:v>
                </c:pt>
              </c:numCache>
            </c:numRef>
          </c:xVal>
          <c:yVal>
            <c:numRef>
              <c:f>'Field Data'!$B$4:$B$21</c:f>
              <c:numCache>
                <c:formatCode>General</c:formatCode>
                <c:ptCount val="18"/>
                <c:pt idx="0">
                  <c:v>0.5</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16.5</c:v>
                </c:pt>
              </c:numCache>
            </c:numRef>
          </c:yVal>
          <c:smooth val="1"/>
          <c:extLst>
            <c:ext xmlns:c16="http://schemas.microsoft.com/office/drawing/2014/chart" uri="{C3380CC4-5D6E-409C-BE32-E72D297353CC}">
              <c16:uniqueId val="{00000000-D03F-4122-BD70-553B3F19E8F0}"/>
            </c:ext>
          </c:extLst>
        </c:ser>
        <c:dLbls>
          <c:showLegendKey val="0"/>
          <c:showVal val="0"/>
          <c:showCatName val="0"/>
          <c:showSerName val="0"/>
          <c:showPercent val="0"/>
          <c:showBubbleSize val="0"/>
        </c:dLbls>
        <c:axId val="57702288"/>
        <c:axId val="57702832"/>
      </c:scatterChart>
      <c:valAx>
        <c:axId val="57702288"/>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ORP (mV</a:t>
                </a:r>
                <a:r>
                  <a:rPr lang="en-US" sz="1200" baseline="0"/>
                  <a:t>)</a:t>
                </a:r>
                <a:endParaRPr lang="en-US" sz="1200"/>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7702832"/>
        <c:crosses val="autoZero"/>
        <c:crossBetween val="midCat"/>
      </c:valAx>
      <c:valAx>
        <c:axId val="57702832"/>
        <c:scaling>
          <c:orientation val="maxMin"/>
          <c:max val="17"/>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Depth</a:t>
                </a:r>
                <a:r>
                  <a:rPr lang="en-US" sz="1200" baseline="0"/>
                  <a:t> (meters)</a:t>
                </a:r>
                <a:endParaRPr lang="en-US" sz="1200"/>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7702288"/>
        <c:crosses val="autoZero"/>
        <c:crossBetween val="midCat"/>
        <c:majorUnit val="2"/>
        <c:minorUnit val="1"/>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Sansation" panose="02000000000000000000" pitchFamily="2"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'Field Data'!$I$4:$I$21</c:f>
              <c:numCache>
                <c:formatCode>General</c:formatCode>
                <c:ptCount val="18"/>
                <c:pt idx="0">
                  <c:v>8.49</c:v>
                </c:pt>
                <c:pt idx="1">
                  <c:v>8.2899999999999991</c:v>
                </c:pt>
                <c:pt idx="2">
                  <c:v>8.15</c:v>
                </c:pt>
                <c:pt idx="3">
                  <c:v>8.0299999999999994</c:v>
                </c:pt>
                <c:pt idx="4">
                  <c:v>7.43</c:v>
                </c:pt>
                <c:pt idx="5">
                  <c:v>6.87</c:v>
                </c:pt>
                <c:pt idx="6">
                  <c:v>6.95</c:v>
                </c:pt>
                <c:pt idx="7">
                  <c:v>6.99</c:v>
                </c:pt>
                <c:pt idx="8">
                  <c:v>6.85</c:v>
                </c:pt>
                <c:pt idx="9">
                  <c:v>6.71</c:v>
                </c:pt>
                <c:pt idx="10">
                  <c:v>6.7</c:v>
                </c:pt>
                <c:pt idx="11">
                  <c:v>6.65</c:v>
                </c:pt>
                <c:pt idx="12">
                  <c:v>6.65</c:v>
                </c:pt>
                <c:pt idx="13">
                  <c:v>6.66</c:v>
                </c:pt>
                <c:pt idx="14">
                  <c:v>6.67</c:v>
                </c:pt>
                <c:pt idx="15">
                  <c:v>6.67</c:v>
                </c:pt>
                <c:pt idx="16">
                  <c:v>6.68</c:v>
                </c:pt>
                <c:pt idx="17">
                  <c:v>6.72</c:v>
                </c:pt>
              </c:numCache>
            </c:numRef>
          </c:xVal>
          <c:yVal>
            <c:numRef>
              <c:f>'Field Data'!$B$4:$B$20</c:f>
              <c:numCache>
                <c:formatCode>General</c:formatCode>
                <c:ptCount val="17"/>
                <c:pt idx="0">
                  <c:v>0.5</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yVal>
          <c:smooth val="1"/>
          <c:extLst>
            <c:ext xmlns:c16="http://schemas.microsoft.com/office/drawing/2014/chart" uri="{C3380CC4-5D6E-409C-BE32-E72D297353CC}">
              <c16:uniqueId val="{00000000-9705-4B4D-B3BE-49910317B1B0}"/>
            </c:ext>
          </c:extLst>
        </c:ser>
        <c:dLbls>
          <c:showLegendKey val="0"/>
          <c:showVal val="0"/>
          <c:showCatName val="0"/>
          <c:showSerName val="0"/>
          <c:showPercent val="0"/>
          <c:showBubbleSize val="0"/>
        </c:dLbls>
        <c:axId val="57701200"/>
        <c:axId val="57706640"/>
      </c:scatterChart>
      <c:valAx>
        <c:axId val="57701200"/>
        <c:scaling>
          <c:orientation val="minMax"/>
          <c:max val="9"/>
          <c:min val="6"/>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pH (SU</a:t>
                </a:r>
                <a:r>
                  <a:rPr lang="en-US" sz="1200" baseline="0"/>
                  <a:t>)</a:t>
                </a:r>
                <a:endParaRPr lang="en-US" sz="1200"/>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7706640"/>
        <c:crosses val="autoZero"/>
        <c:crossBetween val="midCat"/>
        <c:majorUnit val="1"/>
        <c:minorUnit val="0.5"/>
      </c:valAx>
      <c:valAx>
        <c:axId val="57706640"/>
        <c:scaling>
          <c:orientation val="maxMin"/>
          <c:max val="17"/>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Depth</a:t>
                </a:r>
                <a:r>
                  <a:rPr lang="en-US" sz="1200" baseline="0"/>
                  <a:t> (meters)</a:t>
                </a:r>
                <a:endParaRPr lang="en-US" sz="1200"/>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7701200"/>
        <c:crosses val="autoZero"/>
        <c:crossBetween val="midCat"/>
        <c:majorUnit val="2"/>
        <c:minorUnit val="1"/>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Sansation" panose="02000000000000000000" pitchFamily="2"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Rel. Cyanos (µg/L)</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'Field Data'!$F$4:$F$21</c:f>
              <c:numCache>
                <c:formatCode>General</c:formatCode>
                <c:ptCount val="18"/>
                <c:pt idx="0">
                  <c:v>22.41</c:v>
                </c:pt>
                <c:pt idx="1">
                  <c:v>24.61</c:v>
                </c:pt>
                <c:pt idx="2">
                  <c:v>14.21</c:v>
                </c:pt>
                <c:pt idx="3">
                  <c:v>1.27</c:v>
                </c:pt>
                <c:pt idx="4">
                  <c:v>1.19</c:v>
                </c:pt>
                <c:pt idx="5">
                  <c:v>0.97</c:v>
                </c:pt>
                <c:pt idx="6">
                  <c:v>1.52</c:v>
                </c:pt>
                <c:pt idx="7">
                  <c:v>1.1599999999999999</c:v>
                </c:pt>
                <c:pt idx="8">
                  <c:v>0.99</c:v>
                </c:pt>
                <c:pt idx="9">
                  <c:v>1.18</c:v>
                </c:pt>
                <c:pt idx="10">
                  <c:v>1.03</c:v>
                </c:pt>
                <c:pt idx="11">
                  <c:v>0.85</c:v>
                </c:pt>
                <c:pt idx="12">
                  <c:v>0.86</c:v>
                </c:pt>
                <c:pt idx="13">
                  <c:v>1.1200000000000001</c:v>
                </c:pt>
                <c:pt idx="14">
                  <c:v>1.25</c:v>
                </c:pt>
                <c:pt idx="15">
                  <c:v>1.1000000000000001</c:v>
                </c:pt>
                <c:pt idx="16">
                  <c:v>0.96</c:v>
                </c:pt>
                <c:pt idx="17">
                  <c:v>1.06</c:v>
                </c:pt>
              </c:numCache>
            </c:numRef>
          </c:xVal>
          <c:yVal>
            <c:numRef>
              <c:f>'Field Data'!$B$4:$B$21</c:f>
              <c:numCache>
                <c:formatCode>General</c:formatCode>
                <c:ptCount val="18"/>
                <c:pt idx="0">
                  <c:v>0.5</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16.5</c:v>
                </c:pt>
              </c:numCache>
            </c:numRef>
          </c:yVal>
          <c:smooth val="1"/>
          <c:extLst>
            <c:ext xmlns:c16="http://schemas.microsoft.com/office/drawing/2014/chart" uri="{C3380CC4-5D6E-409C-BE32-E72D297353CC}">
              <c16:uniqueId val="{00000000-91EB-442B-B8CB-01CCA57483AE}"/>
            </c:ext>
          </c:extLst>
        </c:ser>
        <c:dLbls>
          <c:showLegendKey val="0"/>
          <c:showVal val="0"/>
          <c:showCatName val="0"/>
          <c:showSerName val="0"/>
          <c:showPercent val="0"/>
          <c:showBubbleSize val="0"/>
        </c:dLbls>
        <c:axId val="57707184"/>
        <c:axId val="57705008"/>
      </c:scatterChart>
      <c:valAx>
        <c:axId val="57707184"/>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Rel.</a:t>
                </a:r>
                <a:r>
                  <a:rPr lang="en-US" sz="1200" baseline="0"/>
                  <a:t> Cyanos (µg/L)</a:t>
                </a:r>
                <a:endParaRPr lang="en-US" sz="1200"/>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7705008"/>
        <c:crosses val="autoZero"/>
        <c:crossBetween val="midCat"/>
      </c:valAx>
      <c:valAx>
        <c:axId val="57705008"/>
        <c:scaling>
          <c:orientation val="maxMin"/>
          <c:max val="17"/>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Depth</a:t>
                </a:r>
                <a:r>
                  <a:rPr lang="en-US" sz="1200" baseline="0"/>
                  <a:t> (meters)</a:t>
                </a:r>
                <a:endParaRPr lang="en-US" sz="1200"/>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7707184"/>
        <c:crosses val="autoZero"/>
        <c:crossBetween val="midCat"/>
        <c:majorUnit val="2"/>
        <c:minorUnit val="1"/>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Sansation" panose="02000000000000000000" pitchFamily="2"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'Trophic and Nutrient Data'!$B$5</c:f>
              <c:strCache>
                <c:ptCount val="1"/>
                <c:pt idx="0">
                  <c:v>Chlorophyll-a</c:v>
                </c:pt>
              </c:strCache>
            </c:strRef>
          </c:tx>
          <c:spPr>
            <a:solidFill>
              <a:schemeClr val="accent1"/>
            </a:solidFill>
            <a:ln>
              <a:solidFill>
                <a:schemeClr val="tx1"/>
              </a:solidFill>
            </a:ln>
            <a:effectLst/>
          </c:spPr>
          <c:invertIfNegative val="0"/>
          <c:cat>
            <c:strRef>
              <c:f>'Trophic and Nutrient Data'!$D$4</c:f>
              <c:strCache>
                <c:ptCount val="1"/>
                <c:pt idx="0">
                  <c:v>Surface</c:v>
                </c:pt>
              </c:strCache>
            </c:strRef>
          </c:cat>
          <c:val>
            <c:numRef>
              <c:f>'Trophic and Nutrient Data'!$D$5</c:f>
              <c:numCache>
                <c:formatCode>General</c:formatCode>
                <c:ptCount val="1"/>
                <c:pt idx="0">
                  <c:v>0.59</c:v>
                </c:pt>
              </c:numCache>
            </c:numRef>
          </c:val>
          <c:extLst>
            <c:ext xmlns:c16="http://schemas.microsoft.com/office/drawing/2014/chart" uri="{C3380CC4-5D6E-409C-BE32-E72D297353CC}">
              <c16:uniqueId val="{00000000-773A-4276-9054-15E4E53EEB9B}"/>
            </c:ext>
          </c:extLst>
        </c:ser>
        <c:dLbls>
          <c:showLegendKey val="0"/>
          <c:showVal val="0"/>
          <c:showCatName val="0"/>
          <c:showSerName val="0"/>
          <c:showPercent val="0"/>
          <c:showBubbleSize val="0"/>
        </c:dLbls>
        <c:gapWidth val="219"/>
        <c:overlap val="-27"/>
        <c:axId val="57697392"/>
        <c:axId val="57705552"/>
      </c:barChart>
      <c:catAx>
        <c:axId val="57697392"/>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Depth</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7705552"/>
        <c:crosses val="autoZero"/>
        <c:auto val="1"/>
        <c:lblAlgn val="ctr"/>
        <c:lblOffset val="100"/>
        <c:noMultiLvlLbl val="0"/>
      </c:catAx>
      <c:valAx>
        <c:axId val="57705552"/>
        <c:scaling>
          <c:orientation val="minMax"/>
          <c:max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Chlorophyll-</a:t>
                </a:r>
                <a:r>
                  <a:rPr lang="en-US" sz="1200" i="1"/>
                  <a:t>a</a:t>
                </a:r>
                <a:r>
                  <a:rPr lang="en-US" sz="1200" baseline="0"/>
                  <a:t> </a:t>
                </a:r>
                <a:r>
                  <a:rPr lang="en-US" sz="1200"/>
                  <a:t>(µg/L)</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7697392"/>
        <c:crosses val="autoZero"/>
        <c:crossBetween val="between"/>
        <c:majorUnit val="2"/>
        <c:minorUnit val="0.5"/>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Sansation" panose="02000000000000000000" pitchFamily="2"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'Trophic and Nutrient Data'!$B$6</c:f>
              <c:strCache>
                <c:ptCount val="1"/>
                <c:pt idx="0">
                  <c:v>Secch Transparency</c:v>
                </c:pt>
              </c:strCache>
            </c:strRef>
          </c:tx>
          <c:spPr>
            <a:solidFill>
              <a:schemeClr val="accent1"/>
            </a:solidFill>
            <a:ln>
              <a:solidFill>
                <a:schemeClr val="tx1"/>
              </a:solidFill>
            </a:ln>
            <a:effectLst/>
          </c:spPr>
          <c:invertIfNegative val="0"/>
          <c:cat>
            <c:strRef>
              <c:f>'Trophic and Nutrient Data'!$D$4</c:f>
              <c:strCache>
                <c:ptCount val="1"/>
                <c:pt idx="0">
                  <c:v>Surface</c:v>
                </c:pt>
              </c:strCache>
            </c:strRef>
          </c:cat>
          <c:val>
            <c:numRef>
              <c:f>'Trophic and Nutrient Data'!$D$6</c:f>
              <c:numCache>
                <c:formatCode>General</c:formatCode>
                <c:ptCount val="1"/>
                <c:pt idx="0">
                  <c:v>4.9400000000000004</c:v>
                </c:pt>
              </c:numCache>
            </c:numRef>
          </c:val>
          <c:extLst>
            <c:ext xmlns:c16="http://schemas.microsoft.com/office/drawing/2014/chart" uri="{C3380CC4-5D6E-409C-BE32-E72D297353CC}">
              <c16:uniqueId val="{00000000-773A-4276-9054-15E4E53EEB9B}"/>
            </c:ext>
          </c:extLst>
        </c:ser>
        <c:dLbls>
          <c:showLegendKey val="0"/>
          <c:showVal val="0"/>
          <c:showCatName val="0"/>
          <c:showSerName val="0"/>
          <c:showPercent val="0"/>
          <c:showBubbleSize val="0"/>
        </c:dLbls>
        <c:gapWidth val="219"/>
        <c:overlap val="-27"/>
        <c:axId val="57709360"/>
        <c:axId val="57706096"/>
      </c:barChart>
      <c:catAx>
        <c:axId val="57709360"/>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Depth</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7706096"/>
        <c:crosses val="autoZero"/>
        <c:auto val="1"/>
        <c:lblAlgn val="ctr"/>
        <c:lblOffset val="100"/>
        <c:noMultiLvlLbl val="0"/>
      </c:catAx>
      <c:valAx>
        <c:axId val="57706096"/>
        <c:scaling>
          <c:orientation val="minMax"/>
          <c:max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r>
                  <a:rPr lang="en-US" sz="1200"/>
                  <a:t>Secchi Transparency</a:t>
                </a:r>
                <a:r>
                  <a:rPr lang="en-US" sz="1200" baseline="0"/>
                  <a:t> </a:t>
                </a:r>
                <a:r>
                  <a:rPr lang="en-US" sz="1200"/>
                  <a:t>(m)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title>
        <c:numFmt formatCode="General" sourceLinked="1"/>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Sansation" panose="02000000000000000000" pitchFamily="2" charset="0"/>
                <a:ea typeface="+mn-ea"/>
                <a:cs typeface="+mn-cs"/>
              </a:defRPr>
            </a:pPr>
            <a:endParaRPr lang="en-US"/>
          </a:p>
        </c:txPr>
        <c:crossAx val="57709360"/>
        <c:crosses val="autoZero"/>
        <c:crossBetween val="between"/>
        <c:majorUnit val="2"/>
        <c:minorUnit val="0.5"/>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Sansation" panose="02000000000000000000" pitchFamily="2"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 Id="rId9"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579782</xdr:colOff>
      <xdr:row>2</xdr:row>
      <xdr:rowOff>41414</xdr:rowOff>
    </xdr:from>
    <xdr:to>
      <xdr:col>14</xdr:col>
      <xdr:colOff>579368</xdr:colOff>
      <xdr:row>61</xdr:row>
      <xdr:rowOff>50939</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9782" y="414131"/>
          <a:ext cx="8406434" cy="11004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190500</xdr:colOff>
      <xdr:row>3</xdr:row>
      <xdr:rowOff>9525</xdr:rowOff>
    </xdr:from>
    <xdr:to>
      <xdr:col>10</xdr:col>
      <xdr:colOff>104775</xdr:colOff>
      <xdr:row>22</xdr:row>
      <xdr:rowOff>157163</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0</xdr:colOff>
      <xdr:row>3</xdr:row>
      <xdr:rowOff>0</xdr:rowOff>
    </xdr:from>
    <xdr:ext cx="2676525" cy="4048125"/>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609600" y="381000"/>
          <a:ext cx="2676525" cy="404812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182880" tIns="182880" rIns="182880" bIns="18288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Sansation" panose="02000000000000000000" pitchFamily="2" charset="0"/>
              <a:ea typeface="+mn-ea"/>
              <a:cs typeface="+mn-cs"/>
            </a:rPr>
            <a:t>Relative cyanobacteria (aka blue-green algae) biomass profiles were collected with a fluorimeter incorporated into the sensor array on the AER's field multimeter. Fluorimeters work on the principal that a particular substance fluoresces at a specific wavelength when light of another wavelength is directed on that substance.  The fluorimeter in AER’s field instrumentation emits a wavelength that interacts with a photosynthetic pigment unique to cyanobacteria (i.e. phycocyanin).  This sensor is not calibrated to a known concentrations of phycocyanin; therefore, measurements are not quantitative. Instead the measurements are relative to other measurements in the water column or at other sites. </a:t>
          </a:r>
          <a:endParaRPr lang="en-US" sz="1100">
            <a:latin typeface="Sansation" panose="02000000000000000000" pitchFamily="2" charset="0"/>
          </a:endParaRPr>
        </a:p>
      </xdr:txBody>
    </xdr:sp>
    <xdr:clientData/>
  </xdr:oneCellAnchor>
  <xdr:oneCellAnchor>
    <xdr:from>
      <xdr:col>6</xdr:col>
      <xdr:colOff>358588</xdr:colOff>
      <xdr:row>23</xdr:row>
      <xdr:rowOff>100853</xdr:rowOff>
    </xdr:from>
    <xdr:ext cx="2552700" cy="1695450"/>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3989294" y="4359088"/>
          <a:ext cx="2552700" cy="169545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182880" tIns="182880" rIns="182880" bIns="182880" rtlCol="0" anchor="t">
          <a:noAutofit/>
        </a:bodyPr>
        <a:lstStyle/>
        <a:p>
          <a:r>
            <a:rPr lang="en-US" sz="1100">
              <a:latin typeface="Sansation" panose="02000000000000000000" pitchFamily="2" charset="0"/>
            </a:rPr>
            <a:t>Profile</a:t>
          </a:r>
          <a:r>
            <a:rPr lang="en-US" sz="1100" baseline="0">
              <a:latin typeface="Sansation" panose="02000000000000000000" pitchFamily="2" charset="0"/>
            </a:rPr>
            <a:t> of relative cyanobacterial biomass (Rel. Cyanos.) at Little Island Pond on July 30, 2020.  The dashed lines represent the upper and lower boundary of </a:t>
          </a:r>
        </a:p>
        <a:p>
          <a:r>
            <a:rPr lang="en-US" sz="1100" baseline="0">
              <a:latin typeface="Sansation" panose="02000000000000000000" pitchFamily="2" charset="0"/>
            </a:rPr>
            <a:t>the metalimnion and the solid red line represents the approximate location of the thermocline.</a:t>
          </a:r>
        </a:p>
      </xdr:txBody>
    </xdr:sp>
    <xdr:clientData/>
  </xdr:oneCellAnchor>
  <xdr:oneCellAnchor>
    <xdr:from>
      <xdr:col>12</xdr:col>
      <xdr:colOff>582705</xdr:colOff>
      <xdr:row>1</xdr:row>
      <xdr:rowOff>156882</xdr:rowOff>
    </xdr:from>
    <xdr:ext cx="6914030" cy="254557"/>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7844117" y="347382"/>
          <a:ext cx="6914030" cy="254557"/>
        </a:xfrm>
        <a:prstGeom prst="rect">
          <a:avLst/>
        </a:prstGeom>
        <a:solidFill>
          <a:schemeClr val="bg1"/>
        </a:solid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latin typeface="Sansation" panose="02000000000000000000" pitchFamily="2" charset="0"/>
            </a:rPr>
            <a:t>Algae</a:t>
          </a:r>
          <a:r>
            <a:rPr lang="en-US" sz="1100" baseline="0">
              <a:latin typeface="Sansation" panose="02000000000000000000" pitchFamily="2" charset="0"/>
            </a:rPr>
            <a:t> cell concentrations and relative abundance by genus and taxa at Little Island Pond on July 30, 2020.</a:t>
          </a:r>
          <a:endParaRPr lang="en-US" sz="1100">
            <a:latin typeface="Sansation" panose="02000000000000000000" pitchFamily="2" charset="0"/>
          </a:endParaRPr>
        </a:p>
      </xdr:txBody>
    </xdr:sp>
    <xdr:clientData/>
  </xdr:oneCellAnchor>
  <xdr:oneCellAnchor>
    <xdr:from>
      <xdr:col>20</xdr:col>
      <xdr:colOff>582707</xdr:colOff>
      <xdr:row>1</xdr:row>
      <xdr:rowOff>56030</xdr:rowOff>
    </xdr:from>
    <xdr:ext cx="4373570" cy="416781"/>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15968383" y="246530"/>
          <a:ext cx="4373570" cy="416781"/>
        </a:xfrm>
        <a:prstGeom prst="rect">
          <a:avLst/>
        </a:prstGeom>
        <a:solidFill>
          <a:schemeClr val="bg1"/>
        </a:solid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latin typeface="Sansation" panose="02000000000000000000" pitchFamily="2" charset="0"/>
            </a:rPr>
            <a:t>List</a:t>
          </a:r>
          <a:r>
            <a:rPr lang="en-US" sz="1100" baseline="0">
              <a:latin typeface="Sansation" panose="02000000000000000000" pitchFamily="2" charset="0"/>
            </a:rPr>
            <a:t> of algal genera based on analyses of plankton net and whole </a:t>
          </a:r>
        </a:p>
        <a:p>
          <a:r>
            <a:rPr lang="en-US" sz="1100" baseline="0">
              <a:latin typeface="Sansation" panose="02000000000000000000" pitchFamily="2" charset="0"/>
            </a:rPr>
            <a:t>water samples collected at Little Island Lake on July 30, 2020.</a:t>
          </a:r>
          <a:endParaRPr lang="en-US" sz="1100">
            <a:latin typeface="Sansation" panose="02000000000000000000" pitchFamily="2" charset="0"/>
          </a:endParaRPr>
        </a:p>
      </xdr:txBody>
    </xdr:sp>
    <xdr:clientData/>
  </xdr:oneCellAnchor>
</xdr:wsDr>
</file>

<file path=xl/drawings/drawing11.xml><?xml version="1.0" encoding="utf-8"?>
<c:userShapes xmlns:c="http://schemas.openxmlformats.org/drawingml/2006/chart">
  <cdr:relSizeAnchor xmlns:cdr="http://schemas.openxmlformats.org/drawingml/2006/chartDrawing">
    <cdr:from>
      <cdr:x>0.26991</cdr:x>
      <cdr:y>0.41846</cdr:y>
    </cdr:from>
    <cdr:to>
      <cdr:x>0.89069</cdr:x>
      <cdr:y>0.42225</cdr:y>
    </cdr:to>
    <cdr:cxnSp macro="">
      <cdr:nvCxnSpPr>
        <cdr:cNvPr id="2" name="Straight Connector 1">
          <a:extLst xmlns:a="http://schemas.openxmlformats.org/drawingml/2006/main">
            <a:ext uri="{FF2B5EF4-FFF2-40B4-BE49-F238E27FC236}">
              <a16:creationId xmlns:a16="http://schemas.microsoft.com/office/drawing/2014/main" id="{9028F0D6-D635-416C-9A10-DA6E506DCE68}"/>
            </a:ext>
          </a:extLst>
        </cdr:cNvPr>
        <cdr:cNvCxnSpPr/>
      </cdr:nvCxnSpPr>
      <cdr:spPr>
        <a:xfrm xmlns:a="http://schemas.openxmlformats.org/drawingml/2006/main">
          <a:off x="635004" y="1576400"/>
          <a:ext cx="1460496" cy="14275"/>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0.26856</cdr:x>
      <cdr:y>0.32954</cdr:y>
    </cdr:from>
    <cdr:to>
      <cdr:x>0.89743</cdr:x>
      <cdr:y>0.51918</cdr:y>
    </cdr:to>
    <cdr:grpSp>
      <cdr:nvGrpSpPr>
        <cdr:cNvPr id="4" name="Group 3">
          <a:extLst xmlns:a="http://schemas.openxmlformats.org/drawingml/2006/main">
            <a:ext uri="{FF2B5EF4-FFF2-40B4-BE49-F238E27FC236}">
              <a16:creationId xmlns:a16="http://schemas.microsoft.com/office/drawing/2014/main" id="{A59CADC3-F5BD-4DA8-B744-06EEFC9F7298}"/>
            </a:ext>
          </a:extLst>
        </cdr:cNvPr>
        <cdr:cNvGrpSpPr/>
      </cdr:nvGrpSpPr>
      <cdr:grpSpPr>
        <a:xfrm xmlns:a="http://schemas.openxmlformats.org/drawingml/2006/main">
          <a:off x="627019" y="1274658"/>
          <a:ext cx="1468251" cy="733526"/>
          <a:chOff x="0" y="0"/>
          <a:chExt cx="1479546" cy="714387"/>
        </a:xfrm>
      </cdr:grpSpPr>
      <cdr:cxnSp macro="">
        <cdr:nvCxnSpPr>
          <cdr:cNvPr id="5" name="Straight Connector 4">
            <a:extLst xmlns:a="http://schemas.openxmlformats.org/drawingml/2006/main">
              <a:ext uri="{FF2B5EF4-FFF2-40B4-BE49-F238E27FC236}">
                <a16:creationId xmlns:a16="http://schemas.microsoft.com/office/drawing/2014/main" id="{96209CB2-3A1E-42EC-BEBF-360013551D0C}"/>
              </a:ext>
            </a:extLst>
          </cdr:cNvPr>
          <cdr:cNvCxnSpPr/>
        </cdr:nvCxnSpPr>
        <cdr:spPr>
          <a:xfrm xmlns:a="http://schemas.openxmlformats.org/drawingml/2006/main" flipV="1">
            <a:off x="0" y="0"/>
            <a:ext cx="1470021" cy="9537"/>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6" name="Straight Connector 5">
            <a:extLst xmlns:a="http://schemas.openxmlformats.org/drawingml/2006/main">
              <a:ext uri="{FF2B5EF4-FFF2-40B4-BE49-F238E27FC236}">
                <a16:creationId xmlns:a16="http://schemas.microsoft.com/office/drawing/2014/main" id="{96209CB2-3A1E-42EC-BEBF-360013551D0C}"/>
              </a:ext>
            </a:extLst>
          </cdr:cNvPr>
          <cdr:cNvCxnSpPr/>
        </cdr:nvCxnSpPr>
        <cdr:spPr>
          <a:xfrm xmlns:a="http://schemas.openxmlformats.org/drawingml/2006/main" flipV="1">
            <a:off x="9525" y="704850"/>
            <a:ext cx="1470021" cy="9537"/>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2.xml><?xml version="1.0" encoding="utf-8"?>
<xdr:wsDr xmlns:xdr="http://schemas.openxmlformats.org/drawingml/2006/spreadsheetDrawing" xmlns:a="http://schemas.openxmlformats.org/drawingml/2006/main">
  <xdr:twoCellAnchor>
    <xdr:from>
      <xdr:col>7</xdr:col>
      <xdr:colOff>0</xdr:colOff>
      <xdr:row>3</xdr:row>
      <xdr:rowOff>0</xdr:rowOff>
    </xdr:from>
    <xdr:to>
      <xdr:col>12</xdr:col>
      <xdr:colOff>504825</xdr:colOff>
      <xdr:row>16</xdr:row>
      <xdr:rowOff>134938</xdr:rowOff>
    </xdr:to>
    <xdr:graphicFrame macro="">
      <xdr:nvGraphicFramePr>
        <xdr:cNvPr id="14" name="Chart 13">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17</xdr:row>
      <xdr:rowOff>0</xdr:rowOff>
    </xdr:from>
    <xdr:to>
      <xdr:col>12</xdr:col>
      <xdr:colOff>504825</xdr:colOff>
      <xdr:row>30</xdr:row>
      <xdr:rowOff>147638</xdr:rowOff>
    </xdr:to>
    <xdr:graphicFrame macro="">
      <xdr:nvGraphicFramePr>
        <xdr:cNvPr id="21" name="Chart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31</xdr:row>
      <xdr:rowOff>0</xdr:rowOff>
    </xdr:from>
    <xdr:to>
      <xdr:col>18</xdr:col>
      <xdr:colOff>504825</xdr:colOff>
      <xdr:row>44</xdr:row>
      <xdr:rowOff>147638</xdr:rowOff>
    </xdr:to>
    <xdr:graphicFrame macro="">
      <xdr:nvGraphicFramePr>
        <xdr:cNvPr id="28" name="Chart 27">
          <a:extLst>
            <a:ext uri="{FF2B5EF4-FFF2-40B4-BE49-F238E27FC236}">
              <a16:creationId xmlns:a16="http://schemas.microsoft.com/office/drawing/2014/main" id="{00000000-0008-0000-07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31</xdr:row>
      <xdr:rowOff>0</xdr:rowOff>
    </xdr:from>
    <xdr:to>
      <xdr:col>12</xdr:col>
      <xdr:colOff>504825</xdr:colOff>
      <xdr:row>44</xdr:row>
      <xdr:rowOff>147638</xdr:rowOff>
    </xdr:to>
    <xdr:graphicFrame macro="">
      <xdr:nvGraphicFramePr>
        <xdr:cNvPr id="33" name="Chart 32">
          <a:extLst>
            <a:ext uri="{FF2B5EF4-FFF2-40B4-BE49-F238E27FC236}">
              <a16:creationId xmlns:a16="http://schemas.microsoft.com/office/drawing/2014/main" id="{00000000-0008-0000-07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31</xdr:row>
      <xdr:rowOff>0</xdr:rowOff>
    </xdr:from>
    <xdr:to>
      <xdr:col>24</xdr:col>
      <xdr:colOff>504825</xdr:colOff>
      <xdr:row>44</xdr:row>
      <xdr:rowOff>147638</xdr:rowOff>
    </xdr:to>
    <xdr:graphicFrame macro="">
      <xdr:nvGraphicFramePr>
        <xdr:cNvPr id="34" name="Chart 33">
          <a:extLst>
            <a:ext uri="{FF2B5EF4-FFF2-40B4-BE49-F238E27FC236}">
              <a16:creationId xmlns:a16="http://schemas.microsoft.com/office/drawing/2014/main" id="{00000000-0008-0000-07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0</xdr:colOff>
      <xdr:row>31</xdr:row>
      <xdr:rowOff>0</xdr:rowOff>
    </xdr:from>
    <xdr:to>
      <xdr:col>30</xdr:col>
      <xdr:colOff>504825</xdr:colOff>
      <xdr:row>44</xdr:row>
      <xdr:rowOff>147638</xdr:rowOff>
    </xdr:to>
    <xdr:graphicFrame macro="">
      <xdr:nvGraphicFramePr>
        <xdr:cNvPr id="35" name="Chart 34">
          <a:extLst>
            <a:ext uri="{FF2B5EF4-FFF2-40B4-BE49-F238E27FC236}">
              <a16:creationId xmlns:a16="http://schemas.microsoft.com/office/drawing/2014/main"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45</xdr:row>
      <xdr:rowOff>0</xdr:rowOff>
    </xdr:from>
    <xdr:to>
      <xdr:col>12</xdr:col>
      <xdr:colOff>504825</xdr:colOff>
      <xdr:row>58</xdr:row>
      <xdr:rowOff>166688</xdr:rowOff>
    </xdr:to>
    <xdr:graphicFrame macro="">
      <xdr:nvGraphicFramePr>
        <xdr:cNvPr id="36" name="Chart 35">
          <a:extLst>
            <a:ext uri="{FF2B5EF4-FFF2-40B4-BE49-F238E27FC236}">
              <a16:creationId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59</xdr:row>
      <xdr:rowOff>0</xdr:rowOff>
    </xdr:from>
    <xdr:to>
      <xdr:col>12</xdr:col>
      <xdr:colOff>504825</xdr:colOff>
      <xdr:row>72</xdr:row>
      <xdr:rowOff>160338</xdr:rowOff>
    </xdr:to>
    <xdr:graphicFrame macro="">
      <xdr:nvGraphicFramePr>
        <xdr:cNvPr id="37" name="Chart 36">
          <a:extLst>
            <a:ext uri="{FF2B5EF4-FFF2-40B4-BE49-F238E27FC236}">
              <a16:creationId xmlns:a16="http://schemas.microsoft.com/office/drawing/2014/main" id="{00000000-0008-0000-07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73</xdr:row>
      <xdr:rowOff>0</xdr:rowOff>
    </xdr:from>
    <xdr:to>
      <xdr:col>12</xdr:col>
      <xdr:colOff>504825</xdr:colOff>
      <xdr:row>86</xdr:row>
      <xdr:rowOff>166688</xdr:rowOff>
    </xdr:to>
    <xdr:graphicFrame macro="">
      <xdr:nvGraphicFramePr>
        <xdr:cNvPr id="39" name="Chart 38">
          <a:extLst>
            <a:ext uri="{FF2B5EF4-FFF2-40B4-BE49-F238E27FC236}">
              <a16:creationId xmlns:a16="http://schemas.microsoft.com/office/drawing/2014/main" id="{00000000-0008-0000-07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xdr:col>
      <xdr:colOff>12700</xdr:colOff>
      <xdr:row>16</xdr:row>
      <xdr:rowOff>25399</xdr:rowOff>
    </xdr:from>
    <xdr:ext cx="4267200" cy="9846983"/>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617818" y="3095811"/>
          <a:ext cx="4267200" cy="984698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182880" tIns="182880" rIns="182880" bIns="182880" rtlCol="0" anchor="t">
          <a:noAutofit/>
        </a:bodyPr>
        <a:lstStyle/>
        <a:p>
          <a:pPr>
            <a:lnSpc>
              <a:spcPct val="114000"/>
            </a:lnSpc>
            <a:spcAft>
              <a:spcPts val="800"/>
            </a:spcAft>
          </a:pPr>
          <a:r>
            <a:rPr lang="en-US" sz="1100">
              <a:solidFill>
                <a:schemeClr val="tx1"/>
              </a:solidFill>
              <a:effectLst/>
              <a:latin typeface="Sansation" panose="02000000000000000000" pitchFamily="2" charset="0"/>
              <a:ea typeface="+mn-ea"/>
              <a:cs typeface="+mn-cs"/>
            </a:rPr>
            <a:t>Chlorophyll-a is a photosynthetic pigment common to all algae, including blue-green algae (aka cyanobacteria); it is used by the algae and plants in the production of sugars and can be used as a proxy for algal biomass.  </a:t>
          </a:r>
        </a:p>
        <a:p>
          <a:pPr>
            <a:lnSpc>
              <a:spcPct val="114000"/>
            </a:lnSpc>
            <a:spcAft>
              <a:spcPts val="800"/>
            </a:spcAft>
          </a:pPr>
          <a:r>
            <a:rPr lang="en-US" sz="1100">
              <a:solidFill>
                <a:schemeClr val="tx1"/>
              </a:solidFill>
              <a:effectLst/>
              <a:latin typeface="Sansation" panose="02000000000000000000" pitchFamily="2" charset="0"/>
              <a:ea typeface="+mn-ea"/>
              <a:cs typeface="+mn-cs"/>
            </a:rPr>
            <a:t>Secchi disk transparency is a standard Limnological measurement that assesses how much light is transmitted through the water column.  How far light penetrates is inversely related to the amount of particulate matter suspended in the water column that absorbs or scatters light.  The particulate matter can be inorganic (e.g. silts, clays, etc.) or organic (e.g. phytoplankton) in nature.  Since transparency is more often related to the organic particulate matter in the water column, the measurement has historically been used to assess algal productivity and trophic level (Table 1).</a:t>
          </a:r>
        </a:p>
        <a:p>
          <a:pPr>
            <a:lnSpc>
              <a:spcPct val="114000"/>
            </a:lnSpc>
            <a:spcAft>
              <a:spcPts val="800"/>
            </a:spcAft>
          </a:pPr>
          <a:r>
            <a:rPr lang="en-US" sz="1100">
              <a:solidFill>
                <a:schemeClr val="tx1"/>
              </a:solidFill>
              <a:effectLst/>
              <a:latin typeface="Sansation" panose="02000000000000000000" pitchFamily="2" charset="0"/>
              <a:ea typeface="+mn-ea"/>
              <a:cs typeface="+mn-cs"/>
            </a:rPr>
            <a:t>Secchi disk transparency is also used to determine the strata in the water column where enough light penetrates to support a condition where more oxygen is produced from algal photosynthesis than is consumed in aerobic cellular respiration.  This is referred to as the Compensation Depth and is estimated by doubling the Secchi transparency.</a:t>
          </a:r>
        </a:p>
        <a:p>
          <a:pPr marL="0" marR="0" lvl="0" indent="0" defTabSz="914400" eaLnBrk="1" fontAlgn="auto" latinLnBrk="0" hangingPunct="1">
            <a:lnSpc>
              <a:spcPct val="114000"/>
            </a:lnSpc>
            <a:spcBef>
              <a:spcPts val="0"/>
            </a:spcBef>
            <a:spcAft>
              <a:spcPts val="800"/>
            </a:spcAft>
            <a:buClrTx/>
            <a:buSzTx/>
            <a:buFontTx/>
            <a:buNone/>
            <a:tabLst/>
            <a:defRPr/>
          </a:pPr>
          <a:r>
            <a:rPr lang="en-US" sz="1100">
              <a:solidFill>
                <a:schemeClr val="tx1"/>
              </a:solidFill>
              <a:effectLst/>
              <a:latin typeface="Sansation" panose="02000000000000000000" pitchFamily="2" charset="0"/>
              <a:ea typeface="+mn-ea"/>
              <a:cs typeface="+mn-cs"/>
            </a:rPr>
            <a:t>Phosphorus in freshwater systems is commonly the nutrient in the shortest supply and in greatest demand by the algae; therefore, it often the nutrient limiting algal productivity.  Sources of phosphorus can be imported from the watershed (i.e. allochthonous) or derived internally from anoxic sediments (i.e. autochthonous). Total phosphorus is the analysis frequently conducted; it represents all forms of phosphorus in a sample, i.e. particulate and soluble forms.</a:t>
          </a:r>
        </a:p>
        <a:p>
          <a:pPr marL="0" marR="0" lvl="0" indent="0" defTabSz="914400" eaLnBrk="1" fontAlgn="auto" latinLnBrk="0" hangingPunct="1">
            <a:lnSpc>
              <a:spcPct val="114000"/>
            </a:lnSpc>
            <a:spcBef>
              <a:spcPts val="0"/>
            </a:spcBef>
            <a:spcAft>
              <a:spcPts val="800"/>
            </a:spcAft>
            <a:buClrTx/>
            <a:buSzTx/>
            <a:buFontTx/>
            <a:buNone/>
            <a:tabLst/>
            <a:defRPr/>
          </a:pPr>
          <a:r>
            <a:rPr lang="en-US" sz="1100">
              <a:solidFill>
                <a:schemeClr val="tx1"/>
              </a:solidFill>
              <a:effectLst/>
              <a:latin typeface="Sansation" panose="02000000000000000000" pitchFamily="2" charset="0"/>
              <a:ea typeface="+mn-ea"/>
              <a:cs typeface="+mn-cs"/>
            </a:rPr>
            <a:t>Nitrogen is commonly the second most limiting nutrient for algae in freshwater systems.  It can be present in a number of forms in lake water.  Ammonia – a reduced form of nitrogen – is important because it can affect the productivity, diversity, and dynamics of the algal and plant communities.  Ammonia can be indicative of internal nutrient loading since bacteria will utilize other forms of nitrogen (e.g. nitrite and nitrate) in lieu of oxygen for cellular respiration under anoxic conditions, resulting in ammonia enrichment of the hypolimnion.  </a:t>
          </a:r>
        </a:p>
        <a:p>
          <a:pPr marL="0" marR="0" lvl="0" indent="0" defTabSz="914400" eaLnBrk="1" fontAlgn="auto" latinLnBrk="0" hangingPunct="1">
            <a:lnSpc>
              <a:spcPct val="114000"/>
            </a:lnSpc>
            <a:spcBef>
              <a:spcPts val="0"/>
            </a:spcBef>
            <a:spcAft>
              <a:spcPts val="800"/>
            </a:spcAft>
            <a:buClrTx/>
            <a:buSzTx/>
            <a:buFontTx/>
            <a:buNone/>
            <a:tabLst/>
            <a:defRPr/>
          </a:pPr>
          <a:r>
            <a:rPr lang="en-US" sz="1100">
              <a:solidFill>
                <a:schemeClr val="tx1"/>
              </a:solidFill>
              <a:effectLst/>
              <a:latin typeface="Sansation" panose="02000000000000000000" pitchFamily="2" charset="0"/>
              <a:ea typeface="+mn-ea"/>
              <a:cs typeface="+mn-cs"/>
            </a:rPr>
            <a:t>Total Kjeldahl nitrogen (i.e. TKN) is a measure of the reduced forms of nitrogen (including ammonia) and total organic proteins in the water column. Since TKN accounts for biologically derived, nitrogen-rich proteins in the water column, it is useful in assessing the productivity of the lentic system. Nitrate and nitrite are often below detectable levels in natural systems because they are quickly cycled by bacteria and aquatic plants.  Total nitrogen is the sum total of TKN, nitrate, and nitrite.  Since the latter two are often below detectable limits, TKN levels are often similar or equal to total nitrogen levels. </a:t>
          </a:r>
        </a:p>
        <a:p>
          <a:pPr marL="0" marR="0" lvl="0" indent="0" defTabSz="914400" eaLnBrk="1" fontAlgn="auto" latinLnBrk="0" hangingPunct="1">
            <a:lnSpc>
              <a:spcPct val="114000"/>
            </a:lnSpc>
            <a:spcBef>
              <a:spcPts val="0"/>
            </a:spcBef>
            <a:spcAft>
              <a:spcPts val="800"/>
            </a:spcAft>
            <a:buClrTx/>
            <a:buSzTx/>
            <a:buFontTx/>
            <a:buNone/>
            <a:tabLst/>
            <a:defRPr/>
          </a:pPr>
          <a:endParaRPr lang="en-US" sz="1100">
            <a:solidFill>
              <a:schemeClr val="tx1"/>
            </a:solidFill>
            <a:effectLst/>
            <a:latin typeface="Sansation" panose="02000000000000000000" pitchFamily="2" charset="0"/>
            <a:ea typeface="+mn-ea"/>
            <a:cs typeface="+mn-cs"/>
          </a:endParaRPr>
        </a:p>
        <a:p>
          <a:pPr marL="0" marR="0">
            <a:lnSpc>
              <a:spcPct val="115000"/>
            </a:lnSpc>
            <a:spcBef>
              <a:spcPts val="0"/>
            </a:spcBef>
            <a:spcAft>
              <a:spcPts val="800"/>
            </a:spcAft>
          </a:pPr>
          <a:endParaRPr lang="en-US" sz="1100">
            <a:effectLst/>
            <a:latin typeface="Sansation" panose="02000000000000000000" pitchFamily="2" charset="0"/>
            <a:ea typeface="MS Mincho"/>
            <a:cs typeface="Times New Roman" panose="02020603050405020304" pitchFamily="18" charset="0"/>
          </a:endParaRPr>
        </a:p>
      </xdr:txBody>
    </xdr:sp>
    <xdr:clientData/>
  </xdr:oneCellAnchor>
  <mc:AlternateContent xmlns:mc="http://schemas.openxmlformats.org/markup-compatibility/2006">
    <mc:Choice xmlns:a14="http://schemas.microsoft.com/office/drawing/2010/main" Requires="a14">
      <xdr:twoCellAnchor editAs="oneCell">
        <xdr:from>
          <xdr:col>15</xdr:col>
          <xdr:colOff>19050</xdr:colOff>
          <xdr:row>3</xdr:row>
          <xdr:rowOff>19050</xdr:rowOff>
        </xdr:from>
        <xdr:to>
          <xdr:col>25</xdr:col>
          <xdr:colOff>228600</xdr:colOff>
          <xdr:row>20</xdr:row>
          <xdr:rowOff>66675</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552450</xdr:colOff>
      <xdr:row>6</xdr:row>
      <xdr:rowOff>219075</xdr:rowOff>
    </xdr:from>
    <xdr:to>
      <xdr:col>5</xdr:col>
      <xdr:colOff>1123950</xdr:colOff>
      <xdr:row>8</xdr:row>
      <xdr:rowOff>38100</xdr:rowOff>
    </xdr:to>
    <xdr:sp macro="" textlink="">
      <xdr:nvSpPr>
        <xdr:cNvPr id="3" name="Oval 2">
          <a:extLst>
            <a:ext uri="{FF2B5EF4-FFF2-40B4-BE49-F238E27FC236}">
              <a16:creationId xmlns:a16="http://schemas.microsoft.com/office/drawing/2014/main" id="{00000000-0008-0000-0800-000003000000}"/>
            </a:ext>
          </a:extLst>
        </xdr:cNvPr>
        <xdr:cNvSpPr/>
      </xdr:nvSpPr>
      <xdr:spPr>
        <a:xfrm>
          <a:off x="7239000" y="1866900"/>
          <a:ext cx="571500" cy="28575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742950</xdr:colOff>
      <xdr:row>7</xdr:row>
      <xdr:rowOff>161925</xdr:rowOff>
    </xdr:from>
    <xdr:to>
      <xdr:col>6</xdr:col>
      <xdr:colOff>1314450</xdr:colOff>
      <xdr:row>9</xdr:row>
      <xdr:rowOff>66675</xdr:rowOff>
    </xdr:to>
    <xdr:sp macro="" textlink="">
      <xdr:nvSpPr>
        <xdr:cNvPr id="4" name="Oval 3">
          <a:extLst>
            <a:ext uri="{FF2B5EF4-FFF2-40B4-BE49-F238E27FC236}">
              <a16:creationId xmlns:a16="http://schemas.microsoft.com/office/drawing/2014/main" id="{00000000-0008-0000-0800-000004000000}"/>
            </a:ext>
          </a:extLst>
        </xdr:cNvPr>
        <xdr:cNvSpPr/>
      </xdr:nvSpPr>
      <xdr:spPr>
        <a:xfrm>
          <a:off x="9124950" y="2085975"/>
          <a:ext cx="571500" cy="28575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571500</xdr:colOff>
      <xdr:row>7</xdr:row>
      <xdr:rowOff>152400</xdr:rowOff>
    </xdr:from>
    <xdr:to>
      <xdr:col>4</xdr:col>
      <xdr:colOff>1333500</xdr:colOff>
      <xdr:row>9</xdr:row>
      <xdr:rowOff>57150</xdr:rowOff>
    </xdr:to>
    <xdr:sp macro="" textlink="">
      <xdr:nvSpPr>
        <xdr:cNvPr id="5" name="Oval 4">
          <a:extLst>
            <a:ext uri="{FF2B5EF4-FFF2-40B4-BE49-F238E27FC236}">
              <a16:creationId xmlns:a16="http://schemas.microsoft.com/office/drawing/2014/main" id="{00000000-0008-0000-0800-000005000000}"/>
            </a:ext>
          </a:extLst>
        </xdr:cNvPr>
        <xdr:cNvSpPr/>
      </xdr:nvSpPr>
      <xdr:spPr>
        <a:xfrm>
          <a:off x="5381625" y="2076450"/>
          <a:ext cx="762000" cy="28575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809625</xdr:colOff>
      <xdr:row>6</xdr:row>
      <xdr:rowOff>238125</xdr:rowOff>
    </xdr:from>
    <xdr:to>
      <xdr:col>3</xdr:col>
      <xdr:colOff>1381125</xdr:colOff>
      <xdr:row>8</xdr:row>
      <xdr:rowOff>57150</xdr:rowOff>
    </xdr:to>
    <xdr:sp macro="" textlink="">
      <xdr:nvSpPr>
        <xdr:cNvPr id="6" name="Oval 5">
          <a:extLst>
            <a:ext uri="{FF2B5EF4-FFF2-40B4-BE49-F238E27FC236}">
              <a16:creationId xmlns:a16="http://schemas.microsoft.com/office/drawing/2014/main" id="{00000000-0008-0000-0800-000006000000}"/>
            </a:ext>
          </a:extLst>
        </xdr:cNvPr>
        <xdr:cNvSpPr/>
      </xdr:nvSpPr>
      <xdr:spPr>
        <a:xfrm>
          <a:off x="3390900" y="1885950"/>
          <a:ext cx="571500" cy="28575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733425</xdr:colOff>
      <xdr:row>15</xdr:row>
      <xdr:rowOff>152400</xdr:rowOff>
    </xdr:from>
    <xdr:to>
      <xdr:col>2</xdr:col>
      <xdr:colOff>1304925</xdr:colOff>
      <xdr:row>17</xdr:row>
      <xdr:rowOff>57150</xdr:rowOff>
    </xdr:to>
    <xdr:sp macro="" textlink="">
      <xdr:nvSpPr>
        <xdr:cNvPr id="8" name="Oval 7">
          <a:extLst>
            <a:ext uri="{FF2B5EF4-FFF2-40B4-BE49-F238E27FC236}">
              <a16:creationId xmlns:a16="http://schemas.microsoft.com/office/drawing/2014/main" id="{00000000-0008-0000-0800-000008000000}"/>
            </a:ext>
          </a:extLst>
        </xdr:cNvPr>
        <xdr:cNvSpPr/>
      </xdr:nvSpPr>
      <xdr:spPr>
        <a:xfrm>
          <a:off x="1952625" y="3619500"/>
          <a:ext cx="571500" cy="28575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609599</xdr:colOff>
      <xdr:row>15</xdr:row>
      <xdr:rowOff>190499</xdr:rowOff>
    </xdr:from>
    <xdr:to>
      <xdr:col>4</xdr:col>
      <xdr:colOff>609599</xdr:colOff>
      <xdr:row>31</xdr:row>
      <xdr:rowOff>9524</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6</xdr:col>
      <xdr:colOff>0</xdr:colOff>
      <xdr:row>3</xdr:row>
      <xdr:rowOff>1</xdr:rowOff>
    </xdr:from>
    <xdr:ext cx="4267200" cy="2181224"/>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4905375" y="581026"/>
          <a:ext cx="4267200" cy="218122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182880" tIns="182880" rIns="182880" bIns="182880" rtlCol="0" anchor="t">
          <a:noAutofit/>
        </a:bodyPr>
        <a:lstStyle/>
        <a:p>
          <a:pPr marL="0" marR="0" lvl="0" indent="0" defTabSz="914400" eaLnBrk="1" fontAlgn="auto" latinLnBrk="0" hangingPunct="1">
            <a:lnSpc>
              <a:spcPct val="114000"/>
            </a:lnSpc>
            <a:spcBef>
              <a:spcPts val="0"/>
            </a:spcBef>
            <a:spcAft>
              <a:spcPts val="800"/>
            </a:spcAft>
            <a:buClrTx/>
            <a:buSzTx/>
            <a:buFontTx/>
            <a:buNone/>
            <a:tabLst/>
            <a:defRPr/>
          </a:pPr>
          <a:r>
            <a:rPr lang="en-US" sz="1100">
              <a:solidFill>
                <a:schemeClr val="tx1"/>
              </a:solidFill>
              <a:effectLst/>
              <a:latin typeface="Sansation" panose="02000000000000000000" pitchFamily="2" charset="0"/>
              <a:ea typeface="+mn-ea"/>
              <a:cs typeface="+mn-cs"/>
            </a:rPr>
            <a:t>Base cation and anion concentrations are important in understanding natural influences (e.g. dissolved salts from bedrock geology) as well as anthropogenic influences from the watershed (e.g. road salts).  In lakes of the Northeast, the dominant base cations in lake waters are calcium (Ca</a:t>
          </a:r>
          <a:r>
            <a:rPr lang="en-US" sz="1100" baseline="30000">
              <a:solidFill>
                <a:schemeClr val="tx1"/>
              </a:solidFill>
              <a:effectLst/>
              <a:latin typeface="Sansation" panose="02000000000000000000" pitchFamily="2" charset="0"/>
              <a:ea typeface="+mn-ea"/>
              <a:cs typeface="+mn-cs"/>
            </a:rPr>
            <a:t>2+</a:t>
          </a:r>
          <a:r>
            <a:rPr lang="en-US" sz="1100">
              <a:solidFill>
                <a:schemeClr val="tx1"/>
              </a:solidFill>
              <a:effectLst/>
              <a:latin typeface="Sansation" panose="02000000000000000000" pitchFamily="2" charset="0"/>
              <a:ea typeface="+mn-ea"/>
              <a:cs typeface="+mn-cs"/>
            </a:rPr>
            <a:t>), magnesium (Mg</a:t>
          </a:r>
          <a:r>
            <a:rPr lang="en-US" sz="1100" baseline="30000">
              <a:solidFill>
                <a:schemeClr val="tx1"/>
              </a:solidFill>
              <a:effectLst/>
              <a:latin typeface="Sansation" panose="02000000000000000000" pitchFamily="2" charset="0"/>
              <a:ea typeface="+mn-ea"/>
              <a:cs typeface="+mn-cs"/>
            </a:rPr>
            <a:t>2+</a:t>
          </a:r>
          <a:r>
            <a:rPr lang="en-US" sz="1100">
              <a:solidFill>
                <a:schemeClr val="tx1"/>
              </a:solidFill>
              <a:effectLst/>
              <a:latin typeface="Sansation" panose="02000000000000000000" pitchFamily="2" charset="0"/>
              <a:ea typeface="+mn-ea"/>
              <a:cs typeface="+mn-cs"/>
            </a:rPr>
            <a:t>), sodium (Na</a:t>
          </a:r>
          <a:r>
            <a:rPr lang="en-US" sz="1100" baseline="30000">
              <a:solidFill>
                <a:schemeClr val="tx1"/>
              </a:solidFill>
              <a:effectLst/>
              <a:latin typeface="Sansation" panose="02000000000000000000" pitchFamily="2" charset="0"/>
              <a:ea typeface="+mn-ea"/>
              <a:cs typeface="+mn-cs"/>
            </a:rPr>
            <a:t>+</a:t>
          </a:r>
          <a:r>
            <a:rPr lang="en-US" sz="1100">
              <a:solidFill>
                <a:schemeClr val="tx1"/>
              </a:solidFill>
              <a:effectLst/>
              <a:latin typeface="Sansation" panose="02000000000000000000" pitchFamily="2" charset="0"/>
              <a:ea typeface="+mn-ea"/>
              <a:cs typeface="+mn-cs"/>
            </a:rPr>
            <a:t>) and potassium (K</a:t>
          </a:r>
          <a:r>
            <a:rPr lang="en-US" sz="1100" baseline="30000">
              <a:solidFill>
                <a:schemeClr val="tx1"/>
              </a:solidFill>
              <a:effectLst/>
              <a:latin typeface="Sansation" panose="02000000000000000000" pitchFamily="2" charset="0"/>
              <a:ea typeface="+mn-ea"/>
              <a:cs typeface="+mn-cs"/>
            </a:rPr>
            <a:t>+</a:t>
          </a:r>
          <a:r>
            <a:rPr lang="en-US" sz="1100">
              <a:solidFill>
                <a:schemeClr val="tx1"/>
              </a:solidFill>
              <a:effectLst/>
              <a:latin typeface="Sansation" panose="02000000000000000000" pitchFamily="2" charset="0"/>
              <a:ea typeface="+mn-ea"/>
              <a:cs typeface="+mn-cs"/>
            </a:rPr>
            <a:t>).  Dominant anions include chloride (Cl-), sulfate (SO</a:t>
          </a:r>
          <a:r>
            <a:rPr lang="en-US" sz="1100" baseline="-25000">
              <a:solidFill>
                <a:schemeClr val="tx1"/>
              </a:solidFill>
              <a:effectLst/>
              <a:latin typeface="Sansation" panose="02000000000000000000" pitchFamily="2" charset="0"/>
              <a:ea typeface="+mn-ea"/>
              <a:cs typeface="+mn-cs"/>
            </a:rPr>
            <a:t>4</a:t>
          </a:r>
          <a:r>
            <a:rPr lang="en-US" sz="1100" baseline="30000">
              <a:solidFill>
                <a:schemeClr val="tx1"/>
              </a:solidFill>
              <a:effectLst/>
              <a:latin typeface="Sansation" panose="02000000000000000000" pitchFamily="2" charset="0"/>
              <a:ea typeface="+mn-ea"/>
              <a:cs typeface="+mn-cs"/>
            </a:rPr>
            <a:t>2-</a:t>
          </a:r>
          <a:r>
            <a:rPr lang="en-US" sz="1100">
              <a:solidFill>
                <a:schemeClr val="tx1"/>
              </a:solidFill>
              <a:effectLst/>
              <a:latin typeface="Sansation" panose="02000000000000000000" pitchFamily="2" charset="0"/>
              <a:ea typeface="+mn-ea"/>
              <a:cs typeface="+mn-cs"/>
            </a:rPr>
            <a:t>), carbonate (CO</a:t>
          </a:r>
          <a:r>
            <a:rPr lang="en-US" sz="1100" baseline="30000">
              <a:solidFill>
                <a:schemeClr val="tx1"/>
              </a:solidFill>
              <a:effectLst/>
              <a:latin typeface="Sansation" panose="02000000000000000000" pitchFamily="2" charset="0"/>
              <a:ea typeface="+mn-ea"/>
              <a:cs typeface="+mn-cs"/>
            </a:rPr>
            <a:t>2-</a:t>
          </a:r>
          <a:r>
            <a:rPr lang="en-US" sz="1100" baseline="-25000">
              <a:solidFill>
                <a:schemeClr val="tx1"/>
              </a:solidFill>
              <a:effectLst/>
              <a:latin typeface="Sansation" panose="02000000000000000000" pitchFamily="2" charset="0"/>
              <a:ea typeface="+mn-ea"/>
              <a:cs typeface="+mn-cs"/>
            </a:rPr>
            <a:t>3</a:t>
          </a:r>
          <a:r>
            <a:rPr lang="en-US" sz="1100">
              <a:solidFill>
                <a:schemeClr val="tx1"/>
              </a:solidFill>
              <a:effectLst/>
              <a:latin typeface="Sansation" panose="02000000000000000000" pitchFamily="2" charset="0"/>
              <a:ea typeface="+mn-ea"/>
              <a:cs typeface="+mn-cs"/>
            </a:rPr>
            <a:t>), and bicarbonate (HCO</a:t>
          </a:r>
          <a:r>
            <a:rPr lang="en-US" sz="1100" baseline="-25000">
              <a:solidFill>
                <a:schemeClr val="tx1"/>
              </a:solidFill>
              <a:effectLst/>
              <a:latin typeface="Sansation" panose="02000000000000000000" pitchFamily="2" charset="0"/>
              <a:ea typeface="+mn-ea"/>
              <a:cs typeface="+mn-cs"/>
            </a:rPr>
            <a:t>3</a:t>
          </a:r>
          <a:r>
            <a:rPr lang="en-US" sz="1100" baseline="30000">
              <a:solidFill>
                <a:schemeClr val="tx1"/>
              </a:solidFill>
              <a:effectLst/>
              <a:latin typeface="Sansation" panose="02000000000000000000" pitchFamily="2" charset="0"/>
              <a:ea typeface="+mn-ea"/>
              <a:cs typeface="+mn-cs"/>
            </a:rPr>
            <a:t>-</a:t>
          </a:r>
          <a:r>
            <a:rPr lang="en-US" sz="1100">
              <a:solidFill>
                <a:schemeClr val="tx1"/>
              </a:solidFill>
              <a:effectLst/>
              <a:latin typeface="Sansation" panose="02000000000000000000" pitchFamily="2" charset="0"/>
              <a:ea typeface="+mn-ea"/>
              <a:cs typeface="+mn-cs"/>
            </a:rPr>
            <a:t>).  In this assessment we examined the base cations, chloride, and alkalinity anions (carbonate and bicarbonate).</a:t>
          </a:r>
        </a:p>
        <a:p>
          <a:pPr marL="0" marR="0" lvl="0" indent="0" defTabSz="914400" eaLnBrk="1" fontAlgn="auto" latinLnBrk="0" hangingPunct="1">
            <a:lnSpc>
              <a:spcPct val="114000"/>
            </a:lnSpc>
            <a:spcBef>
              <a:spcPts val="0"/>
            </a:spcBef>
            <a:spcAft>
              <a:spcPts val="800"/>
            </a:spcAft>
            <a:buClrTx/>
            <a:buSzTx/>
            <a:buFontTx/>
            <a:buNone/>
            <a:tabLst/>
            <a:defRPr/>
          </a:pPr>
          <a:endParaRPr lang="en-US" sz="1100">
            <a:solidFill>
              <a:schemeClr val="tx1"/>
            </a:solidFill>
            <a:effectLst/>
            <a:latin typeface="Sansation" panose="02000000000000000000" pitchFamily="2" charset="0"/>
            <a:ea typeface="+mn-ea"/>
            <a:cs typeface="+mn-cs"/>
          </a:endParaRPr>
        </a:p>
        <a:p>
          <a:pPr marL="0" marR="0">
            <a:lnSpc>
              <a:spcPct val="115000"/>
            </a:lnSpc>
            <a:spcBef>
              <a:spcPts val="0"/>
            </a:spcBef>
            <a:spcAft>
              <a:spcPts val="800"/>
            </a:spcAft>
          </a:pPr>
          <a:endParaRPr lang="en-US" sz="1100">
            <a:effectLst/>
            <a:latin typeface="Sansation" panose="02000000000000000000" pitchFamily="2" charset="0"/>
            <a:ea typeface="MS Mincho"/>
            <a:cs typeface="Times New Roman" panose="02020603050405020304" pitchFamily="18" charset="0"/>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30</xdr:col>
      <xdr:colOff>295275</xdr:colOff>
      <xdr:row>62</xdr:row>
      <xdr:rowOff>19050</xdr:rowOff>
    </xdr:to>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53600" y="381000"/>
          <a:ext cx="8829675" cy="11449050"/>
        </a:xfrm>
        <a:prstGeom prst="rect">
          <a:avLst/>
        </a:prstGeom>
        <a:noFill/>
        <a:ln>
          <a:solidFill>
            <a:schemeClr val="tx1"/>
          </a:solidFill>
        </a:ln>
      </xdr:spPr>
    </xdr:pic>
    <xdr:clientData/>
  </xdr:twoCellAnchor>
  <xdr:twoCellAnchor editAs="oneCell">
    <xdr:from>
      <xdr:col>1</xdr:col>
      <xdr:colOff>0</xdr:colOff>
      <xdr:row>2</xdr:row>
      <xdr:rowOff>0</xdr:rowOff>
    </xdr:from>
    <xdr:to>
      <xdr:col>15</xdr:col>
      <xdr:colOff>333375</xdr:colOff>
      <xdr:row>62</xdr:row>
      <xdr:rowOff>38100</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81000"/>
          <a:ext cx="8867775" cy="11468100"/>
        </a:xfrm>
        <a:prstGeom prst="rect">
          <a:avLst/>
        </a:prstGeom>
        <a:solidFill>
          <a:schemeClr val="tx1"/>
        </a:solidFill>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9525</xdr:colOff>
      <xdr:row>2</xdr:row>
      <xdr:rowOff>9524</xdr:rowOff>
    </xdr:from>
    <xdr:ext cx="4267200" cy="7016564"/>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614643" y="390524"/>
          <a:ext cx="4267200" cy="70165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182880" tIns="182880" rIns="182880" bIns="182880" rtlCol="0" anchor="t">
          <a:noAutofit/>
        </a:bodyPr>
        <a:lstStyle/>
        <a:p>
          <a:pPr marL="0" marR="0">
            <a:lnSpc>
              <a:spcPct val="115000"/>
            </a:lnSpc>
            <a:spcBef>
              <a:spcPts val="0"/>
            </a:spcBef>
            <a:spcAft>
              <a:spcPts val="800"/>
            </a:spcAft>
          </a:pPr>
          <a:r>
            <a:rPr lang="en-US" sz="1100" baseline="0">
              <a:effectLst/>
              <a:latin typeface="Sansation" panose="02000000000000000000" pitchFamily="2" charset="0"/>
              <a:ea typeface="MS Mincho"/>
              <a:cs typeface="Times New Roman" panose="02020603050405020304" pitchFamily="18" charset="0"/>
            </a:rPr>
            <a:t>Temperature profile data allows for the determination of thermal characteristics by affording the ability to calculate where the water column is and is not mixing due to temperature/density differences.  In shallow New England lakes or sites in the same lake, stratification can occur but it may be short in duration as energy from wind can mix the water column.  In deeper lakes or sites, a middle transitional layer (aka metalimnion) separates the upper warmer layer (aka epilimnion) from lower colder waters below (aka hypolimnion).  Within the metalimnion boundaries resides the thermocline, which is the layer between strata where temperature/density changes are greatest with increasing depth.  Stratified conditions will often persist in deeper lakes or sites for the entire summer and into the fall until turnover mixes the water column.</a:t>
          </a:r>
        </a:p>
        <a:p>
          <a:pPr marL="0" marR="0">
            <a:lnSpc>
              <a:spcPct val="115000"/>
            </a:lnSpc>
            <a:spcBef>
              <a:spcPts val="0"/>
            </a:spcBef>
            <a:spcAft>
              <a:spcPts val="800"/>
            </a:spcAft>
          </a:pPr>
          <a:r>
            <a:rPr lang="en-US" sz="1100">
              <a:effectLst/>
              <a:latin typeface="Sansation" panose="02000000000000000000" pitchFamily="2" charset="0"/>
              <a:ea typeface="MS Mincho"/>
              <a:cs typeface="Times New Roman" panose="02020603050405020304" pitchFamily="18" charset="0"/>
            </a:rPr>
            <a:t>Resistance to mixing, which is an assessment of the ability of two different water volumes – that differ in temperature and density – to mix, was calculated from temperature profile data using the Relative Thermal Resistance to Mixing (RTRM) formula: (D</a:t>
          </a:r>
          <a:r>
            <a:rPr lang="en-US" sz="1100" baseline="-25000">
              <a:effectLst/>
              <a:latin typeface="Sansation" panose="02000000000000000000" pitchFamily="2" charset="0"/>
              <a:ea typeface="MS Mincho"/>
              <a:cs typeface="Times New Roman" panose="02020603050405020304" pitchFamily="18" charset="0"/>
            </a:rPr>
            <a:t>1</a:t>
          </a:r>
          <a:r>
            <a:rPr lang="en-US" sz="1100">
              <a:effectLst/>
              <a:latin typeface="Sansation" panose="02000000000000000000" pitchFamily="2" charset="0"/>
              <a:ea typeface="MS Mincho"/>
              <a:cs typeface="Times New Roman" panose="02020603050405020304" pitchFamily="18" charset="0"/>
            </a:rPr>
            <a:t> – D</a:t>
          </a:r>
          <a:r>
            <a:rPr lang="en-US" sz="1100" baseline="-25000">
              <a:effectLst/>
              <a:latin typeface="Sansation" panose="02000000000000000000" pitchFamily="2" charset="0"/>
              <a:ea typeface="MS Mincho"/>
              <a:cs typeface="Times New Roman" panose="02020603050405020304" pitchFamily="18" charset="0"/>
            </a:rPr>
            <a:t>2</a:t>
          </a:r>
          <a:r>
            <a:rPr lang="en-US" sz="1100">
              <a:effectLst/>
              <a:latin typeface="Sansation" panose="02000000000000000000" pitchFamily="2" charset="0"/>
              <a:ea typeface="MS Mincho"/>
              <a:cs typeface="Times New Roman" panose="02020603050405020304" pitchFamily="18" charset="0"/>
            </a:rPr>
            <a:t>)/(D’ – D</a:t>
          </a:r>
          <a:r>
            <a:rPr lang="en-US" sz="1100" baseline="30000">
              <a:effectLst/>
              <a:latin typeface="Sansation" panose="02000000000000000000" pitchFamily="2" charset="0"/>
              <a:ea typeface="MS Mincho"/>
              <a:cs typeface="Times New Roman" panose="02020603050405020304" pitchFamily="18" charset="0"/>
            </a:rPr>
            <a:t>o</a:t>
          </a:r>
          <a:r>
            <a:rPr lang="en-US" sz="1100">
              <a:effectLst/>
              <a:latin typeface="Sansation" panose="02000000000000000000" pitchFamily="2" charset="0"/>
              <a:ea typeface="MS Mincho"/>
              <a:cs typeface="Times New Roman" panose="02020603050405020304" pitchFamily="18" charset="0"/>
            </a:rPr>
            <a:t>), where D</a:t>
          </a:r>
          <a:r>
            <a:rPr lang="en-US" sz="1100" baseline="-25000">
              <a:effectLst/>
              <a:latin typeface="Sansation" panose="02000000000000000000" pitchFamily="2" charset="0"/>
              <a:ea typeface="MS Mincho"/>
              <a:cs typeface="Times New Roman" panose="02020603050405020304" pitchFamily="18" charset="0"/>
            </a:rPr>
            <a:t>1</a:t>
          </a:r>
          <a:r>
            <a:rPr lang="en-US" sz="1100">
              <a:effectLst/>
              <a:latin typeface="Sansation" panose="02000000000000000000" pitchFamily="2" charset="0"/>
              <a:ea typeface="MS Mincho"/>
              <a:cs typeface="Times New Roman" panose="02020603050405020304" pitchFamily="18" charset="0"/>
            </a:rPr>
            <a:t> is the density of upper water volume, D</a:t>
          </a:r>
          <a:r>
            <a:rPr lang="en-US" sz="1100" baseline="-25000">
              <a:effectLst/>
              <a:latin typeface="Sansation" panose="02000000000000000000" pitchFamily="2" charset="0"/>
              <a:ea typeface="MS Mincho"/>
              <a:cs typeface="Times New Roman" panose="02020603050405020304" pitchFamily="18" charset="0"/>
            </a:rPr>
            <a:t>2</a:t>
          </a:r>
          <a:r>
            <a:rPr lang="en-US" sz="1100">
              <a:effectLst/>
              <a:latin typeface="Sansation" panose="02000000000000000000" pitchFamily="2" charset="0"/>
              <a:ea typeface="MS Mincho"/>
              <a:cs typeface="Times New Roman" panose="02020603050405020304" pitchFamily="18" charset="0"/>
            </a:rPr>
            <a:t> is the density of the lower water volume, D’ is the density of water at 5°C, and D</a:t>
          </a:r>
          <a:r>
            <a:rPr lang="en-US" sz="1100" baseline="30000">
              <a:effectLst/>
              <a:latin typeface="Sansation" panose="02000000000000000000" pitchFamily="2" charset="0"/>
              <a:ea typeface="MS Mincho"/>
              <a:cs typeface="Times New Roman" panose="02020603050405020304" pitchFamily="18" charset="0"/>
            </a:rPr>
            <a:t>o</a:t>
          </a:r>
          <a:r>
            <a:rPr lang="en-US" sz="1100">
              <a:effectLst/>
              <a:latin typeface="Sansation" panose="02000000000000000000" pitchFamily="2" charset="0"/>
              <a:ea typeface="MS Mincho"/>
              <a:cs typeface="Times New Roman" panose="02020603050405020304" pitchFamily="18" charset="0"/>
            </a:rPr>
            <a:t> is the density of water at 4°C.  The thermocline in the water column, where resistance to mix is greatest, is that stratum with the highest RTRM value that is ≥30.  RTRM value of ≥80 is indicative of strong resistance to mixing.</a:t>
          </a:r>
        </a:p>
        <a:p>
          <a:pPr marL="0" marR="0">
            <a:lnSpc>
              <a:spcPct val="115000"/>
            </a:lnSpc>
            <a:spcBef>
              <a:spcPts val="0"/>
            </a:spcBef>
            <a:spcAft>
              <a:spcPts val="800"/>
            </a:spcAft>
          </a:pPr>
          <a:r>
            <a:rPr lang="en-US" sz="1100">
              <a:effectLst/>
              <a:latin typeface="Sansation" panose="02000000000000000000" pitchFamily="2" charset="0"/>
              <a:ea typeface="MS Mincho"/>
              <a:cs typeface="Times New Roman" panose="02020603050405020304" pitchFamily="18" charset="0"/>
            </a:rPr>
            <a:t>An oxygen concentration of 5mg/L is generally thought to be the threshold that delineates favorable conditions for most aerobic organisms in freshwater systems.  As concentrations decrease below that threshold, conditions become stressful for different forms of life.  Minimum oxygen requirements for fisheries in Connecticut’s lakes and ponds range from 4 to 5mg/L for cold-water fish (e.g. trout), 2mg/L for cool-water fish (e.g. walleye), and 1 to 2mg/L for warm-water fish (e.g. bass and panfish; Jacobs and O’Donnell 2002). </a:t>
          </a:r>
        </a:p>
      </xdr:txBody>
    </xdr:sp>
    <xdr:clientData/>
  </xdr:oneCellAnchor>
  <xdr:twoCellAnchor>
    <xdr:from>
      <xdr:col>9</xdr:col>
      <xdr:colOff>0</xdr:colOff>
      <xdr:row>2</xdr:row>
      <xdr:rowOff>0</xdr:rowOff>
    </xdr:from>
    <xdr:to>
      <xdr:col>12</xdr:col>
      <xdr:colOff>523875</xdr:colOff>
      <xdr:row>21</xdr:row>
      <xdr:rowOff>147638</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2</xdr:row>
      <xdr:rowOff>0</xdr:rowOff>
    </xdr:from>
    <xdr:to>
      <xdr:col>16</xdr:col>
      <xdr:colOff>571499</xdr:colOff>
      <xdr:row>21</xdr:row>
      <xdr:rowOff>147638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2</xdr:row>
      <xdr:rowOff>0</xdr:rowOff>
    </xdr:from>
    <xdr:to>
      <xdr:col>20</xdr:col>
      <xdr:colOff>523875</xdr:colOff>
      <xdr:row>21</xdr:row>
      <xdr:rowOff>147638</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9</xdr:col>
      <xdr:colOff>78441</xdr:colOff>
      <xdr:row>22</xdr:row>
      <xdr:rowOff>134471</xdr:rowOff>
    </xdr:from>
    <xdr:ext cx="7133107" cy="856004"/>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5524500" y="4325471"/>
          <a:ext cx="7133107" cy="85600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lIns="182880" tIns="182880" rIns="182880" bIns="182880" rtlCol="0" anchor="t">
          <a:spAutoFit/>
        </a:bodyPr>
        <a:lstStyle/>
        <a:p>
          <a:r>
            <a:rPr lang="en-US" sz="1100">
              <a:latin typeface="Sansation" panose="02000000000000000000" pitchFamily="2" charset="0"/>
            </a:rPr>
            <a:t>Profiles</a:t>
          </a:r>
          <a:r>
            <a:rPr lang="en-US" sz="1100" baseline="0">
              <a:latin typeface="Sansation" panose="02000000000000000000" pitchFamily="2" charset="0"/>
            </a:rPr>
            <a:t> of temperature (left), Relative Thermal Resistance to Mixing (RTRM, middle) and  dissolved oxygen</a:t>
          </a:r>
        </a:p>
        <a:p>
          <a:r>
            <a:rPr lang="en-US" sz="1100" baseline="0">
              <a:latin typeface="Sansation" panose="02000000000000000000" pitchFamily="2" charset="0"/>
            </a:rPr>
            <a:t>(right) at Little Island Pond on July 30, 2020.  The dashed lines represent the upper and lower boundary of </a:t>
          </a:r>
        </a:p>
        <a:p>
          <a:r>
            <a:rPr lang="en-US" sz="1100" baseline="0">
              <a:latin typeface="Sansation" panose="02000000000000000000" pitchFamily="2" charset="0"/>
            </a:rPr>
            <a:t>the metalimnion and the solid red line represents the approximate location of the thermocline.</a:t>
          </a:r>
        </a:p>
      </xdr:txBody>
    </xdr:sp>
    <xdr:clientData/>
  </xdr:oneCellAnchor>
</xdr:wsDr>
</file>

<file path=xl/drawings/drawing3.xml><?xml version="1.0" encoding="utf-8"?>
<c:userShapes xmlns:c="http://schemas.openxmlformats.org/drawingml/2006/chart">
  <cdr:relSizeAnchor xmlns:cdr="http://schemas.openxmlformats.org/drawingml/2006/chartDrawing">
    <cdr:from>
      <cdr:x>0.26856</cdr:x>
      <cdr:y>0.32954</cdr:y>
    </cdr:from>
    <cdr:to>
      <cdr:x>0.89743</cdr:x>
      <cdr:y>0.51918</cdr:y>
    </cdr:to>
    <cdr:grpSp>
      <cdr:nvGrpSpPr>
        <cdr:cNvPr id="7" name="Group 6">
          <a:extLst xmlns:a="http://schemas.openxmlformats.org/drawingml/2006/main">
            <a:ext uri="{FF2B5EF4-FFF2-40B4-BE49-F238E27FC236}">
              <a16:creationId xmlns:a16="http://schemas.microsoft.com/office/drawing/2014/main" id="{C22D7CE1-B232-4783-9C8D-4D5A81987C0C}"/>
            </a:ext>
          </a:extLst>
        </cdr:cNvPr>
        <cdr:cNvGrpSpPr/>
      </cdr:nvGrpSpPr>
      <cdr:grpSpPr>
        <a:xfrm xmlns:a="http://schemas.openxmlformats.org/drawingml/2006/main">
          <a:off x="664336" y="1171260"/>
          <a:ext cx="1555635" cy="674023"/>
          <a:chOff x="631825" y="1241425"/>
          <a:chExt cx="1479546" cy="714387"/>
        </a:xfrm>
      </cdr:grpSpPr>
      <cdr:cxnSp macro="">
        <cdr:nvCxnSpPr>
          <cdr:cNvPr id="5" name="Straight Connector 4">
            <a:extLst xmlns:a="http://schemas.openxmlformats.org/drawingml/2006/main">
              <a:ext uri="{FF2B5EF4-FFF2-40B4-BE49-F238E27FC236}">
                <a16:creationId xmlns:a16="http://schemas.microsoft.com/office/drawing/2014/main" id="{96209CB2-3A1E-42EC-BEBF-360013551D0C}"/>
              </a:ext>
            </a:extLst>
          </cdr:cNvPr>
          <cdr:cNvCxnSpPr/>
        </cdr:nvCxnSpPr>
        <cdr:spPr>
          <a:xfrm xmlns:a="http://schemas.openxmlformats.org/drawingml/2006/main" flipV="1">
            <a:off x="631825" y="1241425"/>
            <a:ext cx="1470021" cy="9537"/>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6" name="Straight Connector 5">
            <a:extLst xmlns:a="http://schemas.openxmlformats.org/drawingml/2006/main">
              <a:ext uri="{FF2B5EF4-FFF2-40B4-BE49-F238E27FC236}">
                <a16:creationId xmlns:a16="http://schemas.microsoft.com/office/drawing/2014/main" id="{96209CB2-3A1E-42EC-BEBF-360013551D0C}"/>
              </a:ext>
            </a:extLst>
          </cdr:cNvPr>
          <cdr:cNvCxnSpPr/>
        </cdr:nvCxnSpPr>
        <cdr:spPr>
          <a:xfrm xmlns:a="http://schemas.openxmlformats.org/drawingml/2006/main" flipV="1">
            <a:off x="641350" y="1946275"/>
            <a:ext cx="1470021" cy="9537"/>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0.27789</cdr:x>
      <cdr:y>0.42592</cdr:y>
    </cdr:from>
    <cdr:to>
      <cdr:x>0.89912</cdr:x>
      <cdr:y>0.42592</cdr:y>
    </cdr:to>
    <cdr:cxnSp macro="">
      <cdr:nvCxnSpPr>
        <cdr:cNvPr id="8" name="Straight Connector 7">
          <a:extLst xmlns:a="http://schemas.openxmlformats.org/drawingml/2006/main">
            <a:ext uri="{FF2B5EF4-FFF2-40B4-BE49-F238E27FC236}">
              <a16:creationId xmlns:a16="http://schemas.microsoft.com/office/drawing/2014/main" id="{96209CB2-3A1E-42EC-BEBF-360013551D0C}"/>
            </a:ext>
          </a:extLst>
        </cdr:cNvPr>
        <cdr:cNvCxnSpPr/>
      </cdr:nvCxnSpPr>
      <cdr:spPr>
        <a:xfrm xmlns:a="http://schemas.openxmlformats.org/drawingml/2006/main">
          <a:off x="650047" y="1604506"/>
          <a:ext cx="1453208" cy="0"/>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0.26984</cdr:x>
      <cdr:y>0.42136</cdr:y>
    </cdr:from>
    <cdr:to>
      <cdr:x>0.87868</cdr:x>
      <cdr:y>0.42136</cdr:y>
    </cdr:to>
    <cdr:cxnSp macro="">
      <cdr:nvCxnSpPr>
        <cdr:cNvPr id="3" name="Straight Connector 2">
          <a:extLst xmlns:a="http://schemas.openxmlformats.org/drawingml/2006/main">
            <a:ext uri="{FF2B5EF4-FFF2-40B4-BE49-F238E27FC236}">
              <a16:creationId xmlns:a16="http://schemas.microsoft.com/office/drawing/2014/main" id="{96209CB2-3A1E-42EC-BEBF-360013551D0C}"/>
            </a:ext>
          </a:extLst>
        </cdr:cNvPr>
        <cdr:cNvCxnSpPr/>
      </cdr:nvCxnSpPr>
      <cdr:spPr>
        <a:xfrm xmlns:a="http://schemas.openxmlformats.org/drawingml/2006/main">
          <a:off x="644071" y="1587324"/>
          <a:ext cx="1453208" cy="0"/>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0.27124</cdr:x>
      <cdr:y>0.32954</cdr:y>
    </cdr:from>
    <cdr:to>
      <cdr:x>0.87698</cdr:x>
      <cdr:y>0.51918</cdr:y>
    </cdr:to>
    <cdr:grpSp>
      <cdr:nvGrpSpPr>
        <cdr:cNvPr id="8" name="Group 7">
          <a:extLst xmlns:a="http://schemas.openxmlformats.org/drawingml/2006/main">
            <a:ext uri="{FF2B5EF4-FFF2-40B4-BE49-F238E27FC236}">
              <a16:creationId xmlns:a16="http://schemas.microsoft.com/office/drawing/2014/main" id="{97BC5AE0-F712-47EE-823A-A47EAE576323}"/>
            </a:ext>
          </a:extLst>
        </cdr:cNvPr>
        <cdr:cNvGrpSpPr/>
      </cdr:nvGrpSpPr>
      <cdr:grpSpPr>
        <a:xfrm xmlns:a="http://schemas.openxmlformats.org/drawingml/2006/main">
          <a:off x="683884" y="1171260"/>
          <a:ext cx="1527266" cy="674023"/>
          <a:chOff x="0" y="0"/>
          <a:chExt cx="1479546" cy="714387"/>
        </a:xfrm>
      </cdr:grpSpPr>
      <cdr:cxnSp macro="">
        <cdr:nvCxnSpPr>
          <cdr:cNvPr id="9" name="Straight Connector 8">
            <a:extLst xmlns:a="http://schemas.openxmlformats.org/drawingml/2006/main">
              <a:ext uri="{FF2B5EF4-FFF2-40B4-BE49-F238E27FC236}">
                <a16:creationId xmlns:a16="http://schemas.microsoft.com/office/drawing/2014/main" id="{96209CB2-3A1E-42EC-BEBF-360013551D0C}"/>
              </a:ext>
            </a:extLst>
          </cdr:cNvPr>
          <cdr:cNvCxnSpPr/>
        </cdr:nvCxnSpPr>
        <cdr:spPr>
          <a:xfrm xmlns:a="http://schemas.openxmlformats.org/drawingml/2006/main" flipV="1">
            <a:off x="0" y="0"/>
            <a:ext cx="1470021" cy="9537"/>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0" name="Straight Connector 9">
            <a:extLst xmlns:a="http://schemas.openxmlformats.org/drawingml/2006/main">
              <a:ext uri="{FF2B5EF4-FFF2-40B4-BE49-F238E27FC236}">
                <a16:creationId xmlns:a16="http://schemas.microsoft.com/office/drawing/2014/main" id="{96209CB2-3A1E-42EC-BEBF-360013551D0C}"/>
              </a:ext>
            </a:extLst>
          </cdr:cNvPr>
          <cdr:cNvCxnSpPr/>
        </cdr:nvCxnSpPr>
        <cdr:spPr>
          <a:xfrm xmlns:a="http://schemas.openxmlformats.org/drawingml/2006/main" flipV="1">
            <a:off x="9525" y="704850"/>
            <a:ext cx="1470021" cy="9537"/>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5.xml><?xml version="1.0" encoding="utf-8"?>
<c:userShapes xmlns:c="http://schemas.openxmlformats.org/drawingml/2006/chart">
  <cdr:relSizeAnchor xmlns:cdr="http://schemas.openxmlformats.org/drawingml/2006/chartDrawing">
    <cdr:from>
      <cdr:x>0.27261</cdr:x>
      <cdr:y>0.42352</cdr:y>
    </cdr:from>
    <cdr:to>
      <cdr:x>0.90689</cdr:x>
      <cdr:y>0.42352</cdr:y>
    </cdr:to>
    <cdr:cxnSp macro="">
      <cdr:nvCxnSpPr>
        <cdr:cNvPr id="2" name="Straight Connector 1">
          <a:extLst xmlns:a="http://schemas.openxmlformats.org/drawingml/2006/main">
            <a:ext uri="{FF2B5EF4-FFF2-40B4-BE49-F238E27FC236}">
              <a16:creationId xmlns:a16="http://schemas.microsoft.com/office/drawing/2014/main" id="{859F59EB-53C0-4E19-AE22-43363597E3FB}"/>
            </a:ext>
          </a:extLst>
        </cdr:cNvPr>
        <cdr:cNvCxnSpPr/>
      </cdr:nvCxnSpPr>
      <cdr:spPr>
        <a:xfrm xmlns:a="http://schemas.openxmlformats.org/drawingml/2006/main">
          <a:off x="641356" y="1595450"/>
          <a:ext cx="1492255" cy="0"/>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0.27186</cdr:x>
      <cdr:y>0.3291</cdr:y>
    </cdr:from>
    <cdr:to>
      <cdr:x>0.90074</cdr:x>
      <cdr:y>0.51874</cdr:y>
    </cdr:to>
    <cdr:grpSp>
      <cdr:nvGrpSpPr>
        <cdr:cNvPr id="3" name="Group 2">
          <a:extLst xmlns:a="http://schemas.openxmlformats.org/drawingml/2006/main">
            <a:ext uri="{FF2B5EF4-FFF2-40B4-BE49-F238E27FC236}">
              <a16:creationId xmlns:a16="http://schemas.microsoft.com/office/drawing/2014/main" id="{473FB6C7-9C9C-413B-9A64-3CFC3E810704}"/>
            </a:ext>
          </a:extLst>
        </cdr:cNvPr>
        <cdr:cNvGrpSpPr/>
      </cdr:nvGrpSpPr>
      <cdr:grpSpPr>
        <a:xfrm xmlns:a="http://schemas.openxmlformats.org/drawingml/2006/main">
          <a:off x="672500" y="1169696"/>
          <a:ext cx="1555660" cy="674023"/>
          <a:chOff x="0" y="0"/>
          <a:chExt cx="1479546" cy="714387"/>
        </a:xfrm>
      </cdr:grpSpPr>
      <cdr:cxnSp macro="">
        <cdr:nvCxnSpPr>
          <cdr:cNvPr id="4" name="Straight Connector 3">
            <a:extLst xmlns:a="http://schemas.openxmlformats.org/drawingml/2006/main">
              <a:ext uri="{FF2B5EF4-FFF2-40B4-BE49-F238E27FC236}">
                <a16:creationId xmlns:a16="http://schemas.microsoft.com/office/drawing/2014/main" id="{96209CB2-3A1E-42EC-BEBF-360013551D0C}"/>
              </a:ext>
            </a:extLst>
          </cdr:cNvPr>
          <cdr:cNvCxnSpPr/>
        </cdr:nvCxnSpPr>
        <cdr:spPr>
          <a:xfrm xmlns:a="http://schemas.openxmlformats.org/drawingml/2006/main" flipV="1">
            <a:off x="0" y="0"/>
            <a:ext cx="1470021" cy="9537"/>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5" name="Straight Connector 4">
            <a:extLst xmlns:a="http://schemas.openxmlformats.org/drawingml/2006/main">
              <a:ext uri="{FF2B5EF4-FFF2-40B4-BE49-F238E27FC236}">
                <a16:creationId xmlns:a16="http://schemas.microsoft.com/office/drawing/2014/main" id="{96209CB2-3A1E-42EC-BEBF-360013551D0C}"/>
              </a:ext>
            </a:extLst>
          </cdr:cNvPr>
          <cdr:cNvCxnSpPr/>
        </cdr:nvCxnSpPr>
        <cdr:spPr>
          <a:xfrm xmlns:a="http://schemas.openxmlformats.org/drawingml/2006/main" flipV="1">
            <a:off x="9525" y="704850"/>
            <a:ext cx="1470021" cy="9537"/>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6.xml><?xml version="1.0" encoding="utf-8"?>
<xdr:wsDr xmlns:xdr="http://schemas.openxmlformats.org/drawingml/2006/spreadsheetDrawing" xmlns:a="http://schemas.openxmlformats.org/drawingml/2006/main">
  <xdr:oneCellAnchor>
    <xdr:from>
      <xdr:col>1</xdr:col>
      <xdr:colOff>0</xdr:colOff>
      <xdr:row>1</xdr:row>
      <xdr:rowOff>180975</xdr:rowOff>
    </xdr:from>
    <xdr:ext cx="2676525" cy="3686175"/>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609600" y="371475"/>
          <a:ext cx="2676525" cy="368617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182880" tIns="182880" rIns="182880" bIns="18288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Sansation" panose="02000000000000000000" pitchFamily="2" charset="0"/>
              <a:ea typeface="+mn-ea"/>
              <a:cs typeface="+mn-cs"/>
            </a:rPr>
            <a:t>Conductivity is a surrogate measure for the ion concentration in water; simply put, it is a measure of water’s ability to transmit an electrical current.  Specific conductance is conductivity standardized to a set water temperature (25°C) because, in the field, temperature varies with depths and/or dates. Specific conductance (i.e. conductivity) is an important metric in Limnological studies due to its ability to detect pollutants and/or nutrient loadings.  Specific conductance can also have an influence on organisms that inhabit a lake or pond; particularly, algae.  The composition of algal communities has been shown to be related, in part, to conductivity levels in lakes (e.g. Siver 1993, McMaster &amp; Schindler 2005). </a:t>
          </a:r>
        </a:p>
        <a:p>
          <a:endParaRPr lang="en-US" sz="1100">
            <a:latin typeface="Sansation" panose="02000000000000000000" pitchFamily="2" charset="0"/>
          </a:endParaRPr>
        </a:p>
      </xdr:txBody>
    </xdr:sp>
    <xdr:clientData/>
  </xdr:oneCellAnchor>
  <xdr:twoCellAnchor>
    <xdr:from>
      <xdr:col>6</xdr:col>
      <xdr:colOff>0</xdr:colOff>
      <xdr:row>2</xdr:row>
      <xdr:rowOff>0</xdr:rowOff>
    </xdr:from>
    <xdr:to>
      <xdr:col>9</xdr:col>
      <xdr:colOff>523875</xdr:colOff>
      <xdr:row>21</xdr:row>
      <xdr:rowOff>147638</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0</xdr:colOff>
      <xdr:row>23</xdr:row>
      <xdr:rowOff>0</xdr:rowOff>
    </xdr:from>
    <xdr:ext cx="2676525" cy="3686175"/>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609600" y="4381500"/>
          <a:ext cx="2676525" cy="368617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182880" tIns="182880" rIns="182880" bIns="18288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Sansation" panose="02000000000000000000" pitchFamily="2" charset="0"/>
              <a:ea typeface="+mn-ea"/>
              <a:cs typeface="+mn-cs"/>
            </a:rPr>
            <a:t>The oxidation-reduction potential (otherwise known as redox potential or ORP) in lakes refers to the oxidative or reductive state in a particular stratum of the water column and can aid in understanding phosphorus dynamics in the lentic system.  In general, when OPR is ≥200 millivolts (mV) phosphate remains bound to iron; at ORP values of &lt;200mV, iron starts to becomes reduced and phosphate starts to be released (Søndergaard 2009).  Under the latter scenario, a sudden mixing of phosphate-laden waters to the upper reaches of the water column during a storm event could trigger a harmful algal bloom.  </a:t>
          </a:r>
          <a:endParaRPr lang="en-US" sz="1100">
            <a:latin typeface="Sansation" panose="02000000000000000000" pitchFamily="2" charset="0"/>
          </a:endParaRPr>
        </a:p>
      </xdr:txBody>
    </xdr:sp>
    <xdr:clientData/>
  </xdr:oneCellAnchor>
  <xdr:twoCellAnchor>
    <xdr:from>
      <xdr:col>6</xdr:col>
      <xdr:colOff>0</xdr:colOff>
      <xdr:row>23</xdr:row>
      <xdr:rowOff>0</xdr:rowOff>
    </xdr:from>
    <xdr:to>
      <xdr:col>9</xdr:col>
      <xdr:colOff>523875</xdr:colOff>
      <xdr:row>42</xdr:row>
      <xdr:rowOff>147638</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44</xdr:row>
      <xdr:rowOff>0</xdr:rowOff>
    </xdr:from>
    <xdr:ext cx="2676525" cy="3686175"/>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609600" y="8382000"/>
          <a:ext cx="2676525" cy="368617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182880" tIns="182880" rIns="182880" bIns="182880" rtlCol="0" anchor="t">
          <a:noAutofit/>
        </a:bodyPr>
        <a:lstStyle/>
        <a:p>
          <a:r>
            <a:rPr lang="en-US" sz="1100">
              <a:solidFill>
                <a:schemeClr val="tx1"/>
              </a:solidFill>
              <a:effectLst/>
              <a:latin typeface="Sansation" panose="02000000000000000000" pitchFamily="2" charset="0"/>
              <a:ea typeface="+mn-ea"/>
              <a:cs typeface="+mn-cs"/>
            </a:rPr>
            <a:t>The pH of lake water is important for several reasons.  Firstly, very low (&lt;5) or very high (&gt;9) pH levels will not support diverse lentic flora and fauna.  Algal communities are influenced by pH due – in part – to its influence on the form of dissolved carbon in the water column.  For example, at pH greater than 8.3, bicarbonate is the dominant form of carbon available to the pelagic algal community. Cyanobacteria (aka blue-green algae) have an adaptive advantage over other algal groups because they can more efficiently utilize that form of carbon.  Other algal groups are dependent upon carbon dioxide, which is much less available in water with a pH above 8.3.  </a:t>
          </a:r>
        </a:p>
      </xdr:txBody>
    </xdr:sp>
    <xdr:clientData/>
  </xdr:oneCellAnchor>
  <xdr:twoCellAnchor>
    <xdr:from>
      <xdr:col>6</xdr:col>
      <xdr:colOff>0</xdr:colOff>
      <xdr:row>44</xdr:row>
      <xdr:rowOff>0</xdr:rowOff>
    </xdr:from>
    <xdr:to>
      <xdr:col>9</xdr:col>
      <xdr:colOff>523875</xdr:colOff>
      <xdr:row>63</xdr:row>
      <xdr:rowOff>147638</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10</xdr:col>
      <xdr:colOff>228600</xdr:colOff>
      <xdr:row>5</xdr:row>
      <xdr:rowOff>0</xdr:rowOff>
    </xdr:from>
    <xdr:ext cx="2552700" cy="1695450"/>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6324600" y="952500"/>
          <a:ext cx="2552700" cy="169545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182880" tIns="182880" rIns="182880" bIns="182880" rtlCol="0" anchor="t">
          <a:noAutofit/>
        </a:bodyPr>
        <a:lstStyle/>
        <a:p>
          <a:r>
            <a:rPr lang="en-US" sz="1100">
              <a:latin typeface="Sansation" panose="02000000000000000000" pitchFamily="2" charset="0"/>
            </a:rPr>
            <a:t>Profile</a:t>
          </a:r>
          <a:r>
            <a:rPr lang="en-US" sz="1100" baseline="0">
              <a:latin typeface="Sansation" panose="02000000000000000000" pitchFamily="2" charset="0"/>
            </a:rPr>
            <a:t> of specific conductance (Spec. Cond.) at Little Island Pond on July 30, 2020.  The dashed lines represent the upper and lower boundary of </a:t>
          </a:r>
        </a:p>
        <a:p>
          <a:r>
            <a:rPr lang="en-US" sz="1100" baseline="0">
              <a:latin typeface="Sansation" panose="02000000000000000000" pitchFamily="2" charset="0"/>
            </a:rPr>
            <a:t>the metalimnion and the solid red line represents the approximate location of the thermocline.</a:t>
          </a:r>
        </a:p>
      </xdr:txBody>
    </xdr:sp>
    <xdr:clientData/>
  </xdr:oneCellAnchor>
  <xdr:oneCellAnchor>
    <xdr:from>
      <xdr:col>10</xdr:col>
      <xdr:colOff>285750</xdr:colOff>
      <xdr:row>25</xdr:row>
      <xdr:rowOff>190498</xdr:rowOff>
    </xdr:from>
    <xdr:ext cx="2552700" cy="1704977"/>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6381750" y="4952998"/>
          <a:ext cx="2552700" cy="170497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182880" tIns="182880" rIns="182880" bIns="182880" rtlCol="0" anchor="t">
          <a:noAutofit/>
        </a:bodyPr>
        <a:lstStyle/>
        <a:p>
          <a:r>
            <a:rPr lang="en-US" sz="1100">
              <a:latin typeface="Sansation" panose="02000000000000000000" pitchFamily="2" charset="0"/>
            </a:rPr>
            <a:t>Profile</a:t>
          </a:r>
          <a:r>
            <a:rPr lang="en-US" sz="1100" baseline="0">
              <a:latin typeface="Sansation" panose="02000000000000000000" pitchFamily="2" charset="0"/>
            </a:rPr>
            <a:t> of oxidation-reduction potenial (ORP) at Little Island Pond on July 30, 2020.  The dashed lines represent the upper and lower boundary of </a:t>
          </a:r>
        </a:p>
        <a:p>
          <a:r>
            <a:rPr lang="en-US" sz="1100" baseline="0">
              <a:latin typeface="Sansation" panose="02000000000000000000" pitchFamily="2" charset="0"/>
            </a:rPr>
            <a:t>the metalimnion and the solid red line represents the approximate location of the thermocline.</a:t>
          </a:r>
        </a:p>
      </xdr:txBody>
    </xdr:sp>
    <xdr:clientData/>
  </xdr:oneCellAnchor>
  <xdr:oneCellAnchor>
    <xdr:from>
      <xdr:col>10</xdr:col>
      <xdr:colOff>257175</xdr:colOff>
      <xdr:row>46</xdr:row>
      <xdr:rowOff>9526</xdr:rowOff>
    </xdr:from>
    <xdr:ext cx="2552700" cy="1562100"/>
    <xdr:sp macro="" textlink="">
      <xdr:nvSpPr>
        <xdr:cNvPr id="14" name="TextBox 13">
          <a:extLst>
            <a:ext uri="{FF2B5EF4-FFF2-40B4-BE49-F238E27FC236}">
              <a16:creationId xmlns:a16="http://schemas.microsoft.com/office/drawing/2014/main" id="{00000000-0008-0000-0500-00000E000000}"/>
            </a:ext>
          </a:extLst>
        </xdr:cNvPr>
        <xdr:cNvSpPr txBox="1"/>
      </xdr:nvSpPr>
      <xdr:spPr>
        <a:xfrm>
          <a:off x="6353175" y="8772526"/>
          <a:ext cx="2552700" cy="156210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182880" tIns="182880" rIns="182880" bIns="182880" rtlCol="0" anchor="t">
          <a:noAutofit/>
        </a:bodyPr>
        <a:lstStyle/>
        <a:p>
          <a:r>
            <a:rPr lang="en-US" sz="1100">
              <a:latin typeface="Sansation" panose="02000000000000000000" pitchFamily="2" charset="0"/>
            </a:rPr>
            <a:t>Profile</a:t>
          </a:r>
          <a:r>
            <a:rPr lang="en-US" sz="1100" baseline="0">
              <a:latin typeface="Sansation" panose="02000000000000000000" pitchFamily="2" charset="0"/>
            </a:rPr>
            <a:t> of pH at Little Island Pond on July 30, 2020.  The dashed lines represent the upper and lower boundary of </a:t>
          </a:r>
        </a:p>
        <a:p>
          <a:r>
            <a:rPr lang="en-US" sz="1100" baseline="0">
              <a:latin typeface="Sansation" panose="02000000000000000000" pitchFamily="2" charset="0"/>
            </a:rPr>
            <a:t>the metalimnion and the solid red line represents the approximate location of the thermocline.</a:t>
          </a:r>
        </a:p>
      </xdr:txBody>
    </xdr:sp>
    <xdr:clientData/>
  </xdr:oneCellAnchor>
</xdr:wsDr>
</file>

<file path=xl/drawings/drawing7.xml><?xml version="1.0" encoding="utf-8"?>
<c:userShapes xmlns:c="http://schemas.openxmlformats.org/drawingml/2006/chart">
  <cdr:relSizeAnchor xmlns:cdr="http://schemas.openxmlformats.org/drawingml/2006/chartDrawing">
    <cdr:from>
      <cdr:x>0.26991</cdr:x>
      <cdr:y>0.42352</cdr:y>
    </cdr:from>
    <cdr:to>
      <cdr:x>0.87989</cdr:x>
      <cdr:y>0.42352</cdr:y>
    </cdr:to>
    <cdr:cxnSp macro="">
      <cdr:nvCxnSpPr>
        <cdr:cNvPr id="2" name="Straight Connector 1">
          <a:extLst xmlns:a="http://schemas.openxmlformats.org/drawingml/2006/main">
            <a:ext uri="{FF2B5EF4-FFF2-40B4-BE49-F238E27FC236}">
              <a16:creationId xmlns:a16="http://schemas.microsoft.com/office/drawing/2014/main" id="{9A64DA86-ED50-4ED1-A822-61E12F7F5BF6}"/>
            </a:ext>
          </a:extLst>
        </cdr:cNvPr>
        <cdr:cNvCxnSpPr/>
      </cdr:nvCxnSpPr>
      <cdr:spPr>
        <a:xfrm xmlns:a="http://schemas.openxmlformats.org/drawingml/2006/main">
          <a:off x="635004" y="1595450"/>
          <a:ext cx="1435085" cy="0"/>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0.26856</cdr:x>
      <cdr:y>0.32954</cdr:y>
    </cdr:from>
    <cdr:to>
      <cdr:x>0.89743</cdr:x>
      <cdr:y>0.51918</cdr:y>
    </cdr:to>
    <cdr:grpSp>
      <cdr:nvGrpSpPr>
        <cdr:cNvPr id="6" name="Group 5">
          <a:extLst xmlns:a="http://schemas.openxmlformats.org/drawingml/2006/main">
            <a:ext uri="{FF2B5EF4-FFF2-40B4-BE49-F238E27FC236}">
              <a16:creationId xmlns:a16="http://schemas.microsoft.com/office/drawing/2014/main" id="{47CEDC3F-836C-42F7-8AA1-53531F26E59C}"/>
            </a:ext>
          </a:extLst>
        </cdr:cNvPr>
        <cdr:cNvGrpSpPr/>
      </cdr:nvGrpSpPr>
      <cdr:grpSpPr>
        <a:xfrm xmlns:a="http://schemas.openxmlformats.org/drawingml/2006/main">
          <a:off x="628223" y="1241423"/>
          <a:ext cx="1471070" cy="714400"/>
          <a:chOff x="0" y="0"/>
          <a:chExt cx="1479546" cy="714387"/>
        </a:xfrm>
      </cdr:grpSpPr>
      <cdr:cxnSp macro="">
        <cdr:nvCxnSpPr>
          <cdr:cNvPr id="7" name="Straight Connector 6">
            <a:extLst xmlns:a="http://schemas.openxmlformats.org/drawingml/2006/main">
              <a:ext uri="{FF2B5EF4-FFF2-40B4-BE49-F238E27FC236}">
                <a16:creationId xmlns:a16="http://schemas.microsoft.com/office/drawing/2014/main" id="{96209CB2-3A1E-42EC-BEBF-360013551D0C}"/>
              </a:ext>
            </a:extLst>
          </cdr:cNvPr>
          <cdr:cNvCxnSpPr/>
        </cdr:nvCxnSpPr>
        <cdr:spPr>
          <a:xfrm xmlns:a="http://schemas.openxmlformats.org/drawingml/2006/main" flipV="1">
            <a:off x="0" y="0"/>
            <a:ext cx="1470021" cy="9537"/>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96209CB2-3A1E-42EC-BEBF-360013551D0C}"/>
              </a:ext>
            </a:extLst>
          </cdr:cNvPr>
          <cdr:cNvCxnSpPr/>
        </cdr:nvCxnSpPr>
        <cdr:spPr>
          <a:xfrm xmlns:a="http://schemas.openxmlformats.org/drawingml/2006/main" flipV="1">
            <a:off x="9525" y="704850"/>
            <a:ext cx="1470021" cy="9537"/>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8.xml><?xml version="1.0" encoding="utf-8"?>
<c:userShapes xmlns:c="http://schemas.openxmlformats.org/drawingml/2006/chart">
  <cdr:relSizeAnchor xmlns:cdr="http://schemas.openxmlformats.org/drawingml/2006/chartDrawing">
    <cdr:from>
      <cdr:x>0.26316</cdr:x>
      <cdr:y>0.42056</cdr:y>
    </cdr:from>
    <cdr:to>
      <cdr:x>0.86775</cdr:x>
      <cdr:y>0.42099</cdr:y>
    </cdr:to>
    <cdr:cxnSp macro="">
      <cdr:nvCxnSpPr>
        <cdr:cNvPr id="2" name="Straight Connector 1">
          <a:extLst xmlns:a="http://schemas.openxmlformats.org/drawingml/2006/main">
            <a:ext uri="{FF2B5EF4-FFF2-40B4-BE49-F238E27FC236}">
              <a16:creationId xmlns:a16="http://schemas.microsoft.com/office/drawing/2014/main" id="{22C78EB1-7502-450E-BA07-91DFAFA087AE}"/>
            </a:ext>
          </a:extLst>
        </cdr:cNvPr>
        <cdr:cNvCxnSpPr/>
      </cdr:nvCxnSpPr>
      <cdr:spPr>
        <a:xfrm xmlns:a="http://schemas.openxmlformats.org/drawingml/2006/main" flipV="1">
          <a:off x="619127" y="1584325"/>
          <a:ext cx="1422398" cy="1600"/>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0.26046</cdr:x>
      <cdr:y>0.32954</cdr:y>
    </cdr:from>
    <cdr:to>
      <cdr:x>0.88394</cdr:x>
      <cdr:y>0.51918</cdr:y>
    </cdr:to>
    <cdr:grpSp>
      <cdr:nvGrpSpPr>
        <cdr:cNvPr id="7" name="Group 6">
          <a:extLst xmlns:a="http://schemas.openxmlformats.org/drawingml/2006/main">
            <a:ext uri="{FF2B5EF4-FFF2-40B4-BE49-F238E27FC236}">
              <a16:creationId xmlns:a16="http://schemas.microsoft.com/office/drawing/2014/main" id="{684441F8-23E5-4184-BB7B-DF19A4F65B7F}"/>
            </a:ext>
          </a:extLst>
        </cdr:cNvPr>
        <cdr:cNvGrpSpPr/>
      </cdr:nvGrpSpPr>
      <cdr:grpSpPr>
        <a:xfrm xmlns:a="http://schemas.openxmlformats.org/drawingml/2006/main">
          <a:off x="609275" y="1241423"/>
          <a:ext cx="1458462" cy="714400"/>
          <a:chOff x="0" y="0"/>
          <a:chExt cx="1479546" cy="714387"/>
        </a:xfrm>
      </cdr:grpSpPr>
      <cdr:cxnSp macro="">
        <cdr:nvCxnSpPr>
          <cdr:cNvPr id="8" name="Straight Connector 7">
            <a:extLst xmlns:a="http://schemas.openxmlformats.org/drawingml/2006/main">
              <a:ext uri="{FF2B5EF4-FFF2-40B4-BE49-F238E27FC236}">
                <a16:creationId xmlns:a16="http://schemas.microsoft.com/office/drawing/2014/main" id="{96209CB2-3A1E-42EC-BEBF-360013551D0C}"/>
              </a:ext>
            </a:extLst>
          </cdr:cNvPr>
          <cdr:cNvCxnSpPr/>
        </cdr:nvCxnSpPr>
        <cdr:spPr>
          <a:xfrm xmlns:a="http://schemas.openxmlformats.org/drawingml/2006/main" flipV="1">
            <a:off x="0" y="0"/>
            <a:ext cx="1470021" cy="9537"/>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96209CB2-3A1E-42EC-BEBF-360013551D0C}"/>
              </a:ext>
            </a:extLst>
          </cdr:cNvPr>
          <cdr:cNvCxnSpPr/>
        </cdr:nvCxnSpPr>
        <cdr:spPr>
          <a:xfrm xmlns:a="http://schemas.openxmlformats.org/drawingml/2006/main" flipV="1">
            <a:off x="9525" y="704850"/>
            <a:ext cx="1470021" cy="9537"/>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9.xml><?xml version="1.0" encoding="utf-8"?>
<c:userShapes xmlns:c="http://schemas.openxmlformats.org/drawingml/2006/chart">
  <cdr:relSizeAnchor xmlns:cdr="http://schemas.openxmlformats.org/drawingml/2006/chartDrawing">
    <cdr:from>
      <cdr:x>0.26991</cdr:x>
      <cdr:y>0.42099</cdr:y>
    </cdr:from>
    <cdr:to>
      <cdr:x>0.90689</cdr:x>
      <cdr:y>0.42099</cdr:y>
    </cdr:to>
    <cdr:cxnSp macro="">
      <cdr:nvCxnSpPr>
        <cdr:cNvPr id="2" name="Straight Connector 1">
          <a:extLst xmlns:a="http://schemas.openxmlformats.org/drawingml/2006/main">
            <a:ext uri="{FF2B5EF4-FFF2-40B4-BE49-F238E27FC236}">
              <a16:creationId xmlns:a16="http://schemas.microsoft.com/office/drawing/2014/main" id="{30D0B631-E175-495B-A0AE-6F4CF7D47C43}"/>
            </a:ext>
          </a:extLst>
        </cdr:cNvPr>
        <cdr:cNvCxnSpPr/>
      </cdr:nvCxnSpPr>
      <cdr:spPr>
        <a:xfrm xmlns:a="http://schemas.openxmlformats.org/drawingml/2006/main">
          <a:off x="635004" y="1585925"/>
          <a:ext cx="1498607" cy="0"/>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0.27665</cdr:x>
      <cdr:y>0.32954</cdr:y>
    </cdr:from>
    <cdr:to>
      <cdr:x>0.93117</cdr:x>
      <cdr:y>0.51918</cdr:y>
    </cdr:to>
    <cdr:grpSp>
      <cdr:nvGrpSpPr>
        <cdr:cNvPr id="3" name="Group 2">
          <a:extLst xmlns:a="http://schemas.openxmlformats.org/drawingml/2006/main">
            <a:ext uri="{FF2B5EF4-FFF2-40B4-BE49-F238E27FC236}">
              <a16:creationId xmlns:a16="http://schemas.microsoft.com/office/drawing/2014/main" id="{604BF649-F4FF-46CF-B9C1-70A21732E60A}"/>
            </a:ext>
          </a:extLst>
        </cdr:cNvPr>
        <cdr:cNvGrpSpPr/>
      </cdr:nvGrpSpPr>
      <cdr:grpSpPr>
        <a:xfrm xmlns:a="http://schemas.openxmlformats.org/drawingml/2006/main">
          <a:off x="647147" y="1241423"/>
          <a:ext cx="1531072" cy="714400"/>
          <a:chOff x="0" y="0"/>
          <a:chExt cx="1479546" cy="714387"/>
        </a:xfrm>
      </cdr:grpSpPr>
      <cdr:cxnSp macro="">
        <cdr:nvCxnSpPr>
          <cdr:cNvPr id="4" name="Straight Connector 3">
            <a:extLst xmlns:a="http://schemas.openxmlformats.org/drawingml/2006/main">
              <a:ext uri="{FF2B5EF4-FFF2-40B4-BE49-F238E27FC236}">
                <a16:creationId xmlns:a16="http://schemas.microsoft.com/office/drawing/2014/main" id="{96209CB2-3A1E-42EC-BEBF-360013551D0C}"/>
              </a:ext>
            </a:extLst>
          </cdr:cNvPr>
          <cdr:cNvCxnSpPr/>
        </cdr:nvCxnSpPr>
        <cdr:spPr>
          <a:xfrm xmlns:a="http://schemas.openxmlformats.org/drawingml/2006/main" flipV="1">
            <a:off x="0" y="0"/>
            <a:ext cx="1470021" cy="9537"/>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5" name="Straight Connector 4">
            <a:extLst xmlns:a="http://schemas.openxmlformats.org/drawingml/2006/main">
              <a:ext uri="{FF2B5EF4-FFF2-40B4-BE49-F238E27FC236}">
                <a16:creationId xmlns:a16="http://schemas.microsoft.com/office/drawing/2014/main" id="{96209CB2-3A1E-42EC-BEBF-360013551D0C}"/>
              </a:ext>
            </a:extLst>
          </cdr:cNvPr>
          <cdr:cNvCxnSpPr/>
        </cdr:nvCxnSpPr>
        <cdr:spPr>
          <a:xfrm xmlns:a="http://schemas.openxmlformats.org/drawingml/2006/main" flipV="1">
            <a:off x="9525" y="704850"/>
            <a:ext cx="1470021" cy="9537"/>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N33"/>
  <sheetViews>
    <sheetView tabSelected="1" workbookViewId="0"/>
  </sheetViews>
  <sheetFormatPr defaultColWidth="9.1328125" defaultRowHeight="13.5"/>
  <cols>
    <col min="1" max="1" width="9.1328125" style="2"/>
    <col min="2" max="2" width="25.1328125" style="2" customWidth="1"/>
    <col min="3" max="11" width="9.1328125" style="2"/>
    <col min="12" max="12" width="9.1328125" style="2" customWidth="1"/>
    <col min="13" max="16384" width="9.1328125" style="2"/>
  </cols>
  <sheetData>
    <row r="1" spans="2:14" ht="22.15">
      <c r="B1" s="57" t="s">
        <v>172</v>
      </c>
    </row>
    <row r="3" spans="2:14" ht="13.9" thickBot="1">
      <c r="B3" s="58" t="s">
        <v>156</v>
      </c>
      <c r="C3" s="58" t="s">
        <v>157</v>
      </c>
      <c r="D3" s="58"/>
      <c r="E3" s="58"/>
      <c r="F3" s="58"/>
      <c r="G3" s="58"/>
      <c r="H3" s="58"/>
      <c r="I3" s="58"/>
      <c r="J3" s="58"/>
      <c r="K3" s="59"/>
    </row>
    <row r="4" spans="2:14">
      <c r="K4" s="26"/>
      <c r="L4" s="26"/>
      <c r="M4" s="26"/>
      <c r="N4" s="26"/>
    </row>
    <row r="5" spans="2:14">
      <c r="B5" s="2" t="s">
        <v>166</v>
      </c>
      <c r="C5" s="2" t="s">
        <v>167</v>
      </c>
    </row>
    <row r="7" spans="2:14">
      <c r="B7" s="2" t="s">
        <v>158</v>
      </c>
      <c r="C7" s="2" t="s">
        <v>159</v>
      </c>
    </row>
    <row r="9" spans="2:14">
      <c r="B9" s="2" t="s">
        <v>160</v>
      </c>
      <c r="C9" s="2" t="s">
        <v>161</v>
      </c>
    </row>
    <row r="10" spans="2:14">
      <c r="C10" s="2" t="s">
        <v>162</v>
      </c>
    </row>
    <row r="11" spans="2:14">
      <c r="C11" s="2" t="s">
        <v>163</v>
      </c>
    </row>
    <row r="13" spans="2:14">
      <c r="B13" s="2" t="s">
        <v>164</v>
      </c>
      <c r="C13" s="2" t="s">
        <v>170</v>
      </c>
    </row>
    <row r="14" spans="2:14">
      <c r="B14" s="2" t="s">
        <v>165</v>
      </c>
      <c r="C14" s="2" t="s">
        <v>177</v>
      </c>
    </row>
    <row r="16" spans="2:14">
      <c r="B16" s="2" t="s">
        <v>168</v>
      </c>
      <c r="C16" s="2" t="s">
        <v>171</v>
      </c>
    </row>
    <row r="17" spans="2:3">
      <c r="B17" s="2" t="s">
        <v>169</v>
      </c>
      <c r="C17" s="2" t="s">
        <v>178</v>
      </c>
    </row>
    <row r="19" spans="2:3">
      <c r="B19" s="2" t="s">
        <v>173</v>
      </c>
      <c r="C19" s="2" t="s">
        <v>174</v>
      </c>
    </row>
    <row r="20" spans="2:3">
      <c r="C20" s="2" t="s">
        <v>179</v>
      </c>
    </row>
    <row r="22" spans="2:3">
      <c r="B22" s="2" t="s">
        <v>175</v>
      </c>
      <c r="C22" s="2" t="s">
        <v>180</v>
      </c>
    </row>
    <row r="23" spans="2:3">
      <c r="B23" s="2" t="s">
        <v>176</v>
      </c>
      <c r="C23" s="2" t="s">
        <v>181</v>
      </c>
    </row>
    <row r="24" spans="2:3">
      <c r="C24" s="2" t="s">
        <v>182</v>
      </c>
    </row>
    <row r="26" spans="2:3">
      <c r="B26" s="2" t="s">
        <v>183</v>
      </c>
      <c r="C26" s="2" t="s">
        <v>184</v>
      </c>
    </row>
    <row r="27" spans="2:3">
      <c r="C27" s="2" t="s">
        <v>185</v>
      </c>
    </row>
    <row r="29" spans="2:3">
      <c r="B29" s="2" t="s">
        <v>186</v>
      </c>
      <c r="C29" s="2" t="s">
        <v>187</v>
      </c>
    </row>
    <row r="30" spans="2:3">
      <c r="C30" s="2" t="s">
        <v>188</v>
      </c>
    </row>
    <row r="32" spans="2:3">
      <c r="B32" s="2" t="s">
        <v>189</v>
      </c>
      <c r="C32" s="2" t="s">
        <v>190</v>
      </c>
    </row>
    <row r="33" spans="3:3">
      <c r="C33" s="2" t="s">
        <v>191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3:I19"/>
  <sheetViews>
    <sheetView zoomScale="85" zoomScaleNormal="85" workbookViewId="0"/>
  </sheetViews>
  <sheetFormatPr defaultRowHeight="14.25"/>
  <cols>
    <col min="2" max="2" width="27.73046875" style="2" bestFit="1" customWidth="1"/>
    <col min="3" max="3" width="9.265625" style="2" customWidth="1"/>
    <col min="4" max="5" width="9.1328125" style="2"/>
  </cols>
  <sheetData>
    <row r="3" spans="2:5" ht="14.65" thickBot="1"/>
    <row r="4" spans="2:5" ht="14.65" thickBot="1">
      <c r="B4" s="4" t="s">
        <v>21</v>
      </c>
      <c r="C4" s="4"/>
      <c r="D4" s="4" t="s">
        <v>16</v>
      </c>
      <c r="E4" s="4" t="s">
        <v>17</v>
      </c>
    </row>
    <row r="5" spans="2:5">
      <c r="B5" s="6" t="s">
        <v>11</v>
      </c>
      <c r="C5" s="6"/>
      <c r="D5" s="2">
        <v>28</v>
      </c>
      <c r="E5" s="1">
        <f>+D5*0.0434782608695652</f>
        <v>1.2173913043478257</v>
      </c>
    </row>
    <row r="6" spans="2:5">
      <c r="B6" s="6" t="s">
        <v>12</v>
      </c>
      <c r="C6" s="6"/>
      <c r="D6" s="2">
        <v>0</v>
      </c>
      <c r="E6" s="2">
        <v>0</v>
      </c>
    </row>
    <row r="7" spans="2:5">
      <c r="B7" s="6" t="s">
        <v>13</v>
      </c>
      <c r="C7" s="6"/>
      <c r="D7" s="2">
        <v>7.1</v>
      </c>
      <c r="E7" s="1">
        <f>+D7*0.05</f>
        <v>0.35499999999999998</v>
      </c>
    </row>
    <row r="8" spans="2:5">
      <c r="B8" s="6" t="s">
        <v>14</v>
      </c>
      <c r="C8" s="6"/>
      <c r="D8" s="2">
        <v>0</v>
      </c>
      <c r="E8" s="2">
        <v>0</v>
      </c>
    </row>
    <row r="9" spans="2:5">
      <c r="B9" s="7" t="s">
        <v>15</v>
      </c>
      <c r="C9" s="7"/>
      <c r="D9" s="2">
        <v>45</v>
      </c>
      <c r="E9" s="1">
        <f>+D9*0.029</f>
        <v>1.3050000000000002</v>
      </c>
    </row>
    <row r="10" spans="2:5">
      <c r="B10" s="7" t="s">
        <v>18</v>
      </c>
      <c r="C10" s="7"/>
      <c r="D10" s="2">
        <v>18</v>
      </c>
      <c r="E10" s="1">
        <f>+D10*0.02</f>
        <v>0.36</v>
      </c>
    </row>
    <row r="12" spans="2:5">
      <c r="B12" s="6" t="s">
        <v>19</v>
      </c>
      <c r="C12" s="6"/>
      <c r="D12" s="2">
        <f>SUM(D5:D8)</f>
        <v>35.1</v>
      </c>
      <c r="E12" s="3">
        <f>SUM(E5:E8)</f>
        <v>1.5723913043478257</v>
      </c>
    </row>
    <row r="13" spans="2:5">
      <c r="B13" s="7" t="s">
        <v>20</v>
      </c>
      <c r="C13" s="7"/>
      <c r="D13" s="2">
        <f>SUM(D9:D10)</f>
        <v>63</v>
      </c>
      <c r="E13" s="3">
        <f>SUM(E9:E10)</f>
        <v>1.665</v>
      </c>
    </row>
    <row r="19" spans="9:9">
      <c r="I19" t="s">
        <v>37</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zoomScale="85" zoomScaleNormal="85" workbookViewId="0"/>
  </sheetViews>
  <sheetFormatPr defaultRowHeight="14.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2" zoomScale="62" zoomScaleNormal="62" workbookViewId="0">
      <selection activeCell="A2" sqref="A2"/>
    </sheetView>
  </sheetViews>
  <sheetFormatPr defaultRowHeight="14.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35"/>
  <sheetViews>
    <sheetView workbookViewId="0"/>
  </sheetViews>
  <sheetFormatPr defaultColWidth="9.1328125" defaultRowHeight="13.5"/>
  <cols>
    <col min="1" max="1" width="10.73046875" style="2" bestFit="1" customWidth="1"/>
    <col min="2" max="2" width="9.1328125" style="2"/>
    <col min="3" max="3" width="11.265625" style="2" bestFit="1" customWidth="1"/>
    <col min="4" max="6" width="9.1328125" style="2"/>
    <col min="7" max="7" width="12.1328125" style="2" customWidth="1"/>
    <col min="8" max="9" width="9.1328125" style="2"/>
    <col min="10" max="10" width="11.1328125" style="2" customWidth="1"/>
    <col min="11" max="11" width="9.1328125" style="2"/>
    <col min="12" max="12" width="11.73046875" style="2" customWidth="1"/>
    <col min="13" max="16" width="9.1328125" style="2"/>
    <col min="17" max="17" width="10.1328125" style="2" customWidth="1"/>
    <col min="18" max="18" width="11.1328125" style="2" customWidth="1"/>
    <col min="19" max="24" width="9.1328125" style="2"/>
    <col min="25" max="25" width="11.86328125" style="2" customWidth="1"/>
    <col min="26" max="16384" width="9.1328125" style="2"/>
  </cols>
  <sheetData>
    <row r="1" spans="1:27" s="21" customFormat="1" ht="36" customHeight="1">
      <c r="A1" s="21" t="s">
        <v>40</v>
      </c>
      <c r="B1" s="21" t="s">
        <v>0</v>
      </c>
      <c r="C1" s="21" t="s">
        <v>41</v>
      </c>
      <c r="D1" s="22" t="s">
        <v>42</v>
      </c>
      <c r="E1" s="22" t="s">
        <v>32</v>
      </c>
      <c r="F1" s="22" t="s">
        <v>29</v>
      </c>
      <c r="G1" s="22" t="s">
        <v>30</v>
      </c>
      <c r="H1" s="22" t="s">
        <v>31</v>
      </c>
      <c r="I1" s="22" t="s">
        <v>1</v>
      </c>
      <c r="J1" s="22" t="s">
        <v>43</v>
      </c>
      <c r="K1" s="22" t="s">
        <v>44</v>
      </c>
      <c r="L1" s="22" t="s">
        <v>45</v>
      </c>
      <c r="M1" s="22" t="s">
        <v>46</v>
      </c>
      <c r="N1" s="22" t="s">
        <v>47</v>
      </c>
      <c r="O1" s="22" t="s">
        <v>48</v>
      </c>
      <c r="P1" s="22" t="s">
        <v>49</v>
      </c>
      <c r="Q1" s="22" t="s">
        <v>50</v>
      </c>
      <c r="R1" s="22" t="s">
        <v>51</v>
      </c>
      <c r="S1" s="22" t="s">
        <v>52</v>
      </c>
      <c r="T1" s="22" t="s">
        <v>53</v>
      </c>
      <c r="U1" s="22" t="s">
        <v>54</v>
      </c>
      <c r="V1" s="22" t="s">
        <v>55</v>
      </c>
      <c r="W1" s="22" t="s">
        <v>56</v>
      </c>
      <c r="X1" s="22" t="s">
        <v>57</v>
      </c>
      <c r="Y1" s="22"/>
      <c r="Z1" s="22"/>
      <c r="AA1" s="22"/>
    </row>
    <row r="2" spans="1:27">
      <c r="A2" s="8">
        <v>44042</v>
      </c>
      <c r="B2" s="9">
        <v>0.5</v>
      </c>
      <c r="C2" s="23">
        <v>29.05</v>
      </c>
      <c r="D2" s="23">
        <v>7.66</v>
      </c>
      <c r="E2" s="24">
        <v>103.5</v>
      </c>
      <c r="F2" s="23">
        <v>22.41</v>
      </c>
      <c r="G2" s="24">
        <v>205.7</v>
      </c>
      <c r="H2" s="24">
        <v>219.3</v>
      </c>
      <c r="I2" s="23">
        <v>8.49</v>
      </c>
    </row>
    <row r="3" spans="1:27">
      <c r="A3" s="8">
        <v>44042</v>
      </c>
      <c r="B3" s="9">
        <v>1</v>
      </c>
      <c r="C3" s="23">
        <v>29.05</v>
      </c>
      <c r="D3" s="23">
        <v>7.74</v>
      </c>
      <c r="E3" s="24">
        <v>104.5</v>
      </c>
      <c r="F3" s="23">
        <v>24.61</v>
      </c>
      <c r="G3" s="24">
        <v>205.8</v>
      </c>
      <c r="H3" s="24">
        <v>230.1</v>
      </c>
      <c r="I3" s="23">
        <v>8.2899999999999991</v>
      </c>
      <c r="J3" s="2">
        <v>0.59</v>
      </c>
      <c r="K3" s="2">
        <v>4.9400000000000004</v>
      </c>
      <c r="L3" s="2">
        <v>0</v>
      </c>
      <c r="M3" s="2">
        <v>0</v>
      </c>
      <c r="N3" s="2">
        <v>0</v>
      </c>
      <c r="O3" s="2">
        <v>288</v>
      </c>
      <c r="P3" s="2">
        <f>+M3+O3</f>
        <v>288</v>
      </c>
      <c r="Q3" s="2">
        <v>0</v>
      </c>
      <c r="R3" s="2">
        <v>18</v>
      </c>
      <c r="S3" s="2">
        <v>4.5999999999999996</v>
      </c>
      <c r="T3" s="2">
        <v>28</v>
      </c>
      <c r="U3" s="2">
        <v>0</v>
      </c>
      <c r="V3" s="2">
        <v>7.1</v>
      </c>
      <c r="W3" s="2">
        <v>0</v>
      </c>
      <c r="X3" s="2">
        <v>45</v>
      </c>
    </row>
    <row r="4" spans="1:27">
      <c r="A4" s="8">
        <v>44042</v>
      </c>
      <c r="B4" s="9">
        <v>2</v>
      </c>
      <c r="C4" s="23">
        <v>28.93</v>
      </c>
      <c r="D4" s="23">
        <v>7.8</v>
      </c>
      <c r="E4" s="24">
        <v>105.1</v>
      </c>
      <c r="F4" s="23">
        <v>14.21</v>
      </c>
      <c r="G4" s="24">
        <v>205.7</v>
      </c>
      <c r="H4" s="24">
        <v>239.2</v>
      </c>
      <c r="I4" s="23">
        <v>8.15</v>
      </c>
    </row>
    <row r="5" spans="1:27">
      <c r="A5" s="8">
        <v>44042</v>
      </c>
      <c r="B5" s="9">
        <v>3</v>
      </c>
      <c r="C5" s="23">
        <v>28.43</v>
      </c>
      <c r="D5" s="23">
        <v>7.77</v>
      </c>
      <c r="E5" s="24">
        <v>103.8</v>
      </c>
      <c r="F5" s="23">
        <v>1.27</v>
      </c>
      <c r="G5" s="24">
        <v>205.2</v>
      </c>
      <c r="H5" s="24">
        <v>246.3</v>
      </c>
      <c r="I5" s="23">
        <v>8.0299999999999994</v>
      </c>
    </row>
    <row r="6" spans="1:27">
      <c r="A6" s="8">
        <v>44042</v>
      </c>
      <c r="B6" s="9">
        <v>4</v>
      </c>
      <c r="C6" s="23">
        <v>26.98</v>
      </c>
      <c r="D6" s="23">
        <v>6.29</v>
      </c>
      <c r="E6" s="24">
        <v>81.900000000000006</v>
      </c>
      <c r="F6" s="23">
        <v>1.19</v>
      </c>
      <c r="G6" s="24">
        <v>203.9</v>
      </c>
      <c r="H6" s="24">
        <v>279</v>
      </c>
      <c r="I6" s="23">
        <v>7.43</v>
      </c>
    </row>
    <row r="7" spans="1:27">
      <c r="A7" s="8">
        <v>44042</v>
      </c>
      <c r="B7" s="9">
        <v>5</v>
      </c>
      <c r="C7" s="23">
        <v>22.96</v>
      </c>
      <c r="D7" s="23">
        <v>2.56</v>
      </c>
      <c r="E7" s="24">
        <v>30.9</v>
      </c>
      <c r="F7" s="23">
        <v>0.97</v>
      </c>
      <c r="G7" s="24">
        <v>197.3</v>
      </c>
      <c r="H7" s="24">
        <v>306.5</v>
      </c>
      <c r="I7" s="23">
        <v>6.87</v>
      </c>
    </row>
    <row r="8" spans="1:27">
      <c r="A8" s="8">
        <v>44042</v>
      </c>
      <c r="B8" s="9">
        <v>6</v>
      </c>
      <c r="C8" s="23">
        <v>17.7</v>
      </c>
      <c r="D8" s="23">
        <v>5.36</v>
      </c>
      <c r="E8" s="24">
        <v>58.3</v>
      </c>
      <c r="F8" s="23">
        <v>1.52</v>
      </c>
      <c r="G8" s="24">
        <v>192.4</v>
      </c>
      <c r="H8" s="24">
        <v>316.10000000000002</v>
      </c>
      <c r="I8" s="23">
        <v>6.95</v>
      </c>
    </row>
    <row r="9" spans="1:27">
      <c r="A9" s="8">
        <v>44042</v>
      </c>
      <c r="B9" s="9">
        <v>7</v>
      </c>
      <c r="C9" s="23">
        <v>14.86</v>
      </c>
      <c r="D9" s="23">
        <v>5.73</v>
      </c>
      <c r="E9" s="24">
        <v>58.7</v>
      </c>
      <c r="F9" s="23">
        <v>1.1599999999999999</v>
      </c>
      <c r="G9" s="24">
        <v>191.8</v>
      </c>
      <c r="H9" s="24">
        <v>317.3</v>
      </c>
      <c r="I9" s="23">
        <v>6.99</v>
      </c>
    </row>
    <row r="10" spans="1:27">
      <c r="A10" s="8">
        <v>44042</v>
      </c>
      <c r="B10" s="9">
        <v>8</v>
      </c>
      <c r="C10" s="23">
        <v>12.54</v>
      </c>
      <c r="D10" s="23">
        <v>3.64</v>
      </c>
      <c r="E10" s="24">
        <v>35.4</v>
      </c>
      <c r="F10" s="23">
        <v>0.99</v>
      </c>
      <c r="G10" s="24">
        <v>191.5</v>
      </c>
      <c r="H10" s="24">
        <v>327.8</v>
      </c>
      <c r="I10" s="23">
        <v>6.85</v>
      </c>
    </row>
    <row r="11" spans="1:27">
      <c r="A11" s="8">
        <v>44042</v>
      </c>
      <c r="B11" s="9">
        <v>9</v>
      </c>
      <c r="C11" s="23">
        <v>11.6</v>
      </c>
      <c r="D11" s="23">
        <v>2.23</v>
      </c>
      <c r="E11" s="24">
        <v>21.2</v>
      </c>
      <c r="F11" s="23">
        <v>1.18</v>
      </c>
      <c r="G11" s="24">
        <v>191.4</v>
      </c>
      <c r="H11" s="24">
        <v>336.4</v>
      </c>
      <c r="I11" s="23">
        <v>6.71</v>
      </c>
    </row>
    <row r="12" spans="1:27">
      <c r="A12" s="8">
        <v>44042</v>
      </c>
      <c r="B12" s="9">
        <v>10</v>
      </c>
      <c r="C12" s="23">
        <v>10.82</v>
      </c>
      <c r="D12" s="23">
        <v>2.1</v>
      </c>
      <c r="E12" s="24">
        <v>19.600000000000001</v>
      </c>
      <c r="F12" s="23">
        <v>1.03</v>
      </c>
      <c r="G12" s="24">
        <v>191.1</v>
      </c>
      <c r="H12" s="24">
        <v>337.7</v>
      </c>
      <c r="I12" s="23">
        <v>6.7</v>
      </c>
    </row>
    <row r="13" spans="1:27">
      <c r="A13" s="8">
        <v>44042</v>
      </c>
      <c r="B13" s="9">
        <v>11</v>
      </c>
      <c r="C13" s="23">
        <v>10.050000000000001</v>
      </c>
      <c r="D13" s="23">
        <v>0.96</v>
      </c>
      <c r="E13" s="24">
        <v>8.8000000000000007</v>
      </c>
      <c r="F13" s="23">
        <v>0.85</v>
      </c>
      <c r="G13" s="24">
        <v>192.1</v>
      </c>
      <c r="H13" s="24">
        <v>341.4</v>
      </c>
      <c r="I13" s="23">
        <v>6.65</v>
      </c>
    </row>
    <row r="14" spans="1:27">
      <c r="A14" s="8">
        <v>44042</v>
      </c>
      <c r="B14" s="9">
        <v>12</v>
      </c>
      <c r="C14" s="23">
        <v>9.74</v>
      </c>
      <c r="D14" s="23">
        <v>0.42</v>
      </c>
      <c r="E14" s="24">
        <v>3.8</v>
      </c>
      <c r="F14" s="23">
        <v>0.86</v>
      </c>
      <c r="G14" s="24">
        <v>194.2</v>
      </c>
      <c r="H14" s="24">
        <v>342.6</v>
      </c>
      <c r="I14" s="23">
        <v>6.65</v>
      </c>
    </row>
    <row r="15" spans="1:27">
      <c r="A15" s="8">
        <v>44042</v>
      </c>
      <c r="B15" s="9">
        <v>13</v>
      </c>
      <c r="C15" s="23">
        <v>9.5399999999999991</v>
      </c>
      <c r="D15" s="23">
        <v>0.15</v>
      </c>
      <c r="E15" s="24">
        <v>1.3</v>
      </c>
      <c r="F15" s="23">
        <v>1.1200000000000001</v>
      </c>
      <c r="G15" s="24">
        <v>195.5</v>
      </c>
      <c r="H15" s="24">
        <v>342.9</v>
      </c>
      <c r="I15" s="23">
        <v>6.66</v>
      </c>
    </row>
    <row r="16" spans="1:27">
      <c r="A16" s="8">
        <v>44042</v>
      </c>
      <c r="B16" s="9">
        <v>14</v>
      </c>
      <c r="C16" s="23">
        <v>9.42</v>
      </c>
      <c r="D16" s="23">
        <v>0.08</v>
      </c>
      <c r="E16" s="24">
        <v>0.7</v>
      </c>
      <c r="F16" s="23">
        <v>1.25</v>
      </c>
      <c r="G16" s="24">
        <v>197.3</v>
      </c>
      <c r="H16" s="24">
        <v>342.8</v>
      </c>
      <c r="I16" s="23">
        <v>6.67</v>
      </c>
    </row>
    <row r="17" spans="1:25">
      <c r="A17" s="8">
        <v>44042</v>
      </c>
      <c r="B17" s="9">
        <v>15</v>
      </c>
      <c r="C17" s="23">
        <v>9.3699999999999992</v>
      </c>
      <c r="D17" s="23">
        <v>0.06</v>
      </c>
      <c r="E17" s="24">
        <v>0.5</v>
      </c>
      <c r="F17" s="23">
        <v>1.1000000000000001</v>
      </c>
      <c r="G17" s="24">
        <v>198.3</v>
      </c>
      <c r="H17" s="24">
        <v>342.8</v>
      </c>
      <c r="I17" s="23">
        <v>6.67</v>
      </c>
    </row>
    <row r="18" spans="1:25">
      <c r="A18" s="8">
        <v>44042</v>
      </c>
      <c r="B18" s="9">
        <v>16</v>
      </c>
      <c r="C18" s="23">
        <v>9.34</v>
      </c>
      <c r="D18" s="23">
        <v>0.04</v>
      </c>
      <c r="E18" s="24">
        <v>0.4</v>
      </c>
      <c r="F18" s="23">
        <v>0.96</v>
      </c>
      <c r="G18" s="24">
        <v>199.2</v>
      </c>
      <c r="H18" s="24">
        <v>342.7</v>
      </c>
      <c r="I18" s="23">
        <v>6.68</v>
      </c>
    </row>
    <row r="19" spans="1:25">
      <c r="A19" s="8">
        <v>44042</v>
      </c>
      <c r="B19" s="12">
        <v>16.5</v>
      </c>
      <c r="C19" s="23">
        <v>9.34</v>
      </c>
      <c r="D19" s="23">
        <v>0.02</v>
      </c>
      <c r="E19" s="24">
        <v>0.2</v>
      </c>
      <c r="F19" s="23">
        <v>1.06</v>
      </c>
      <c r="G19" s="24">
        <v>199.4</v>
      </c>
      <c r="H19" s="24">
        <v>340.5</v>
      </c>
      <c r="I19" s="23">
        <v>6.72</v>
      </c>
      <c r="L19" s="2">
        <v>167</v>
      </c>
      <c r="M19" s="2">
        <v>64</v>
      </c>
      <c r="N19" s="2">
        <v>0</v>
      </c>
      <c r="O19" s="2">
        <v>424</v>
      </c>
      <c r="P19" s="2">
        <f>+M19+O19</f>
        <v>488</v>
      </c>
      <c r="Q19" s="2">
        <v>45</v>
      </c>
      <c r="R19" s="2">
        <v>20</v>
      </c>
      <c r="S19" s="2">
        <v>3.9</v>
      </c>
    </row>
    <row r="24" spans="1:25">
      <c r="N24" s="9"/>
      <c r="P24" s="5"/>
    </row>
    <row r="25" spans="1:25">
      <c r="N25" s="9"/>
      <c r="P25" s="5"/>
    </row>
    <row r="26" spans="1:25">
      <c r="N26" s="9"/>
      <c r="U26" s="25"/>
      <c r="V26" s="25"/>
      <c r="W26" s="25"/>
      <c r="X26" s="25"/>
      <c r="Y26" s="25"/>
    </row>
    <row r="27" spans="1:25">
      <c r="N27" s="9"/>
      <c r="U27" s="25"/>
      <c r="V27" s="25"/>
      <c r="W27" s="25"/>
      <c r="X27" s="25"/>
      <c r="Y27" s="25"/>
    </row>
    <row r="28" spans="1:25">
      <c r="N28" s="9"/>
      <c r="U28" s="25"/>
      <c r="V28" s="25"/>
      <c r="W28" s="25"/>
      <c r="X28" s="25"/>
      <c r="Y28" s="25"/>
    </row>
    <row r="29" spans="1:25">
      <c r="N29" s="9"/>
      <c r="U29" s="25"/>
      <c r="V29" s="25"/>
      <c r="W29" s="25"/>
      <c r="X29" s="25"/>
      <c r="Y29" s="25"/>
    </row>
    <row r="30" spans="1:25">
      <c r="N30" s="9"/>
      <c r="U30" s="25"/>
      <c r="V30" s="25"/>
      <c r="W30" s="25"/>
      <c r="X30" s="25"/>
      <c r="Y30" s="25"/>
    </row>
    <row r="31" spans="1:25">
      <c r="N31" s="9"/>
      <c r="U31" s="25"/>
      <c r="V31" s="25"/>
      <c r="W31" s="25"/>
      <c r="X31" s="25"/>
      <c r="Y31" s="25"/>
    </row>
    <row r="32" spans="1:25">
      <c r="N32" s="9"/>
      <c r="U32" s="25"/>
      <c r="V32" s="25"/>
      <c r="W32" s="25"/>
      <c r="X32" s="25"/>
      <c r="Y32" s="25"/>
    </row>
    <row r="33" spans="14:25">
      <c r="N33" s="9"/>
      <c r="U33" s="25"/>
      <c r="V33" s="25"/>
      <c r="W33" s="25"/>
      <c r="X33" s="25"/>
      <c r="Y33" s="25"/>
    </row>
    <row r="34" spans="14:25">
      <c r="U34" s="25"/>
      <c r="V34" s="25"/>
      <c r="W34" s="25"/>
      <c r="X34" s="25"/>
      <c r="Y34" s="25"/>
    </row>
    <row r="35" spans="14:25">
      <c r="U35" s="25"/>
      <c r="V35" s="25"/>
      <c r="W35" s="25"/>
      <c r="X35" s="25"/>
      <c r="Y35" s="2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45"/>
  <sheetViews>
    <sheetView workbookViewId="0"/>
  </sheetViews>
  <sheetFormatPr defaultColWidth="9.1328125" defaultRowHeight="13.5"/>
  <cols>
    <col min="1" max="1" width="10.73046875" style="2" bestFit="1" customWidth="1"/>
    <col min="2" max="6" width="9.265625" style="2" bestFit="1" customWidth="1"/>
    <col min="7" max="7" width="12.73046875" style="2" customWidth="1"/>
    <col min="8" max="9" width="9.265625" style="2" bestFit="1" customWidth="1"/>
    <col min="10" max="10" width="15.265625" style="2" bestFit="1" customWidth="1"/>
    <col min="11" max="11" width="9.265625" style="2" bestFit="1" customWidth="1"/>
    <col min="12" max="16384" width="9.1328125" style="2"/>
  </cols>
  <sheetData>
    <row r="1" spans="1:13" ht="13.9">
      <c r="A1" s="8">
        <v>44042</v>
      </c>
      <c r="B1" s="9"/>
      <c r="C1" s="9"/>
      <c r="D1" s="9"/>
      <c r="E1" s="9"/>
      <c r="F1" s="9"/>
      <c r="G1" s="9"/>
      <c r="H1" s="9"/>
      <c r="I1" s="10"/>
      <c r="J1" s="9"/>
      <c r="M1" s="3"/>
    </row>
    <row r="2" spans="1:13">
      <c r="A2" s="9"/>
      <c r="B2" s="9"/>
      <c r="C2" s="9"/>
      <c r="D2" s="9"/>
      <c r="E2" s="9"/>
      <c r="F2" s="9"/>
      <c r="G2" s="9"/>
      <c r="H2" s="9"/>
      <c r="I2" s="9"/>
      <c r="J2" s="9"/>
      <c r="K2" s="9"/>
      <c r="M2" s="3"/>
    </row>
    <row r="3" spans="1:13" s="16" customFormat="1" ht="31.5" customHeight="1">
      <c r="A3" s="14"/>
      <c r="B3" s="15" t="s">
        <v>26</v>
      </c>
      <c r="C3" s="15" t="s">
        <v>27</v>
      </c>
      <c r="D3" s="15" t="s">
        <v>28</v>
      </c>
      <c r="E3" s="15" t="s">
        <v>32</v>
      </c>
      <c r="F3" s="15" t="s">
        <v>29</v>
      </c>
      <c r="G3" s="15" t="s">
        <v>30</v>
      </c>
      <c r="H3" s="15" t="s">
        <v>31</v>
      </c>
      <c r="I3" s="15" t="s">
        <v>1</v>
      </c>
      <c r="J3" s="15" t="s">
        <v>2</v>
      </c>
      <c r="K3" s="15" t="s">
        <v>3</v>
      </c>
      <c r="M3" s="17"/>
    </row>
    <row r="4" spans="1:13">
      <c r="A4" s="9"/>
      <c r="B4" s="9">
        <v>0.5</v>
      </c>
      <c r="C4" s="9">
        <v>29.05</v>
      </c>
      <c r="D4" s="9">
        <v>7.66</v>
      </c>
      <c r="E4" s="9">
        <v>103.5</v>
      </c>
      <c r="F4" s="9">
        <v>22.41</v>
      </c>
      <c r="G4" s="9">
        <v>205.7</v>
      </c>
      <c r="H4" s="9">
        <v>219.3</v>
      </c>
      <c r="I4" s="9">
        <v>8.49</v>
      </c>
      <c r="J4" s="9">
        <v>996.39652229464662</v>
      </c>
      <c r="K4" s="9">
        <v>0</v>
      </c>
      <c r="M4" s="3"/>
    </row>
    <row r="5" spans="1:13">
      <c r="A5" s="9"/>
      <c r="B5" s="9">
        <v>1</v>
      </c>
      <c r="C5" s="9">
        <v>29.05</v>
      </c>
      <c r="D5" s="9">
        <v>7.74</v>
      </c>
      <c r="E5" s="9">
        <v>104.5</v>
      </c>
      <c r="F5" s="9">
        <v>24.61</v>
      </c>
      <c r="G5" s="9">
        <v>205.8</v>
      </c>
      <c r="H5" s="9">
        <v>230.1</v>
      </c>
      <c r="I5" s="9">
        <v>8.2899999999999991</v>
      </c>
      <c r="J5" s="9">
        <v>996.39652229464662</v>
      </c>
      <c r="K5" s="9">
        <v>2.9838603922200582</v>
      </c>
      <c r="M5" s="3"/>
    </row>
    <row r="6" spans="1:13">
      <c r="A6" s="9"/>
      <c r="B6" s="9">
        <v>2</v>
      </c>
      <c r="C6" s="9">
        <v>28.93</v>
      </c>
      <c r="D6" s="9">
        <v>7.8</v>
      </c>
      <c r="E6" s="9">
        <v>105.1</v>
      </c>
      <c r="F6" s="9">
        <v>14.21</v>
      </c>
      <c r="G6" s="9">
        <v>205.7</v>
      </c>
      <c r="H6" s="9">
        <v>239.2</v>
      </c>
      <c r="I6" s="9">
        <v>8.15</v>
      </c>
      <c r="J6" s="9">
        <v>996.42039317778449</v>
      </c>
      <c r="K6" s="9">
        <v>12.434290700537391</v>
      </c>
      <c r="M6" s="3"/>
    </row>
    <row r="7" spans="1:13">
      <c r="A7" s="9"/>
      <c r="B7" s="9">
        <v>3</v>
      </c>
      <c r="C7" s="9">
        <v>28.43</v>
      </c>
      <c r="D7" s="9">
        <v>7.77</v>
      </c>
      <c r="E7" s="9">
        <v>103.8</v>
      </c>
      <c r="F7" s="9">
        <v>1.27</v>
      </c>
      <c r="G7" s="9">
        <v>205.2</v>
      </c>
      <c r="H7" s="9">
        <v>246.3</v>
      </c>
      <c r="I7" s="9">
        <v>8.0299999999999994</v>
      </c>
      <c r="J7" s="9">
        <v>996.51986750338926</v>
      </c>
      <c r="K7" s="9">
        <v>36.073486609536751</v>
      </c>
      <c r="M7" s="3"/>
    </row>
    <row r="8" spans="1:13">
      <c r="A8" s="9"/>
      <c r="B8" s="9">
        <v>4</v>
      </c>
      <c r="C8" s="9">
        <v>26.98</v>
      </c>
      <c r="D8" s="9">
        <v>6.29</v>
      </c>
      <c r="E8" s="9">
        <v>81.900000000000006</v>
      </c>
      <c r="F8" s="9">
        <v>1.19</v>
      </c>
      <c r="G8" s="9">
        <v>203.9</v>
      </c>
      <c r="H8" s="9">
        <v>279</v>
      </c>
      <c r="I8" s="9">
        <v>7.43</v>
      </c>
      <c r="J8" s="9">
        <v>996.80845539626694</v>
      </c>
      <c r="K8" s="9">
        <v>100.11997873943358</v>
      </c>
      <c r="M8" s="3"/>
    </row>
    <row r="9" spans="1:13">
      <c r="A9" s="9"/>
      <c r="B9" s="9">
        <v>5</v>
      </c>
      <c r="C9" s="9">
        <v>22.96</v>
      </c>
      <c r="D9" s="9">
        <v>2.56</v>
      </c>
      <c r="E9" s="9">
        <v>30.9</v>
      </c>
      <c r="F9" s="9">
        <v>0.97</v>
      </c>
      <c r="G9" s="9">
        <v>197.3</v>
      </c>
      <c r="H9" s="9">
        <v>306.5</v>
      </c>
      <c r="I9" s="9">
        <v>6.87</v>
      </c>
      <c r="J9" s="9">
        <v>997.60941522618623</v>
      </c>
      <c r="K9" s="9">
        <v>131.24601126679497</v>
      </c>
      <c r="M9" s="3"/>
    </row>
    <row r="10" spans="1:13">
      <c r="A10" s="9"/>
      <c r="B10" s="9">
        <v>6</v>
      </c>
      <c r="C10" s="9">
        <v>17.7</v>
      </c>
      <c r="D10" s="9">
        <v>5.36</v>
      </c>
      <c r="E10" s="9">
        <v>58.3</v>
      </c>
      <c r="F10" s="9">
        <v>1.52</v>
      </c>
      <c r="G10" s="9">
        <v>192.4</v>
      </c>
      <c r="H10" s="9">
        <v>316.10000000000002</v>
      </c>
      <c r="I10" s="9">
        <v>6.95</v>
      </c>
      <c r="J10" s="9">
        <v>998.6593833163256</v>
      </c>
      <c r="K10" s="9">
        <v>70.977781374369201</v>
      </c>
      <c r="M10" s="3"/>
    </row>
    <row r="11" spans="1:13">
      <c r="A11" s="9"/>
      <c r="B11" s="9">
        <v>7</v>
      </c>
      <c r="C11" s="9">
        <v>14.86</v>
      </c>
      <c r="D11" s="9">
        <v>5.73</v>
      </c>
      <c r="E11" s="9">
        <v>58.7</v>
      </c>
      <c r="F11" s="9">
        <v>1.1599999999999999</v>
      </c>
      <c r="G11" s="9">
        <v>191.8</v>
      </c>
      <c r="H11" s="9">
        <v>317.3</v>
      </c>
      <c r="I11" s="9">
        <v>6.99</v>
      </c>
      <c r="J11" s="9">
        <v>999.22720556732327</v>
      </c>
      <c r="K11" s="9">
        <v>58.04177625280002</v>
      </c>
      <c r="M11" s="3"/>
    </row>
    <row r="12" spans="1:13">
      <c r="A12" s="9"/>
      <c r="B12" s="9">
        <v>8</v>
      </c>
      <c r="C12" s="9">
        <v>12.54</v>
      </c>
      <c r="D12" s="9">
        <v>3.64</v>
      </c>
      <c r="E12" s="9">
        <v>35.4</v>
      </c>
      <c r="F12" s="9">
        <v>0.99</v>
      </c>
      <c r="G12" s="9">
        <v>191.5</v>
      </c>
      <c r="H12" s="9">
        <v>327.8</v>
      </c>
      <c r="I12" s="9">
        <v>6.85</v>
      </c>
      <c r="J12" s="9">
        <v>999.69153977734788</v>
      </c>
      <c r="K12" s="9">
        <v>23.532285424168624</v>
      </c>
      <c r="M12" s="3"/>
    </row>
    <row r="13" spans="1:13">
      <c r="A13" s="9"/>
      <c r="B13" s="9">
        <v>9</v>
      </c>
      <c r="C13" s="9">
        <v>11.6</v>
      </c>
      <c r="D13" s="9">
        <v>2.23</v>
      </c>
      <c r="E13" s="9">
        <v>21.2</v>
      </c>
      <c r="F13" s="9">
        <v>1.18</v>
      </c>
      <c r="G13" s="9">
        <v>191.4</v>
      </c>
      <c r="H13" s="9">
        <v>336.4</v>
      </c>
      <c r="I13" s="9">
        <v>6.71</v>
      </c>
      <c r="J13" s="9">
        <v>999.87979806074213</v>
      </c>
      <c r="K13" s="9">
        <v>19.533519604073557</v>
      </c>
      <c r="M13" s="3"/>
    </row>
    <row r="14" spans="1:13">
      <c r="A14" s="9"/>
      <c r="B14" s="9">
        <v>10</v>
      </c>
      <c r="C14" s="9">
        <v>10.82</v>
      </c>
      <c r="D14" s="9">
        <v>2.1</v>
      </c>
      <c r="E14" s="9">
        <v>19.600000000000001</v>
      </c>
      <c r="F14" s="9">
        <v>1.03</v>
      </c>
      <c r="G14" s="9">
        <v>191.1</v>
      </c>
      <c r="H14" s="9">
        <v>337.7</v>
      </c>
      <c r="I14" s="9">
        <v>6.7</v>
      </c>
      <c r="J14" s="9">
        <v>1000.0360662175755</v>
      </c>
      <c r="K14" s="9">
        <v>19.289079542893983</v>
      </c>
      <c r="M14" s="3"/>
    </row>
    <row r="15" spans="1:13">
      <c r="A15" s="9"/>
      <c r="B15" s="9">
        <v>11</v>
      </c>
      <c r="C15" s="9">
        <v>10.050000000000001</v>
      </c>
      <c r="D15" s="9">
        <v>0.96</v>
      </c>
      <c r="E15" s="9">
        <v>8.8000000000000007</v>
      </c>
      <c r="F15" s="9">
        <v>0.85</v>
      </c>
      <c r="G15" s="9">
        <v>192.1</v>
      </c>
      <c r="H15" s="9">
        <v>341.4</v>
      </c>
      <c r="I15" s="9">
        <v>6.65</v>
      </c>
      <c r="J15" s="9">
        <v>1000.1903788539194</v>
      </c>
      <c r="K15" s="9">
        <v>7.7674141699672834</v>
      </c>
      <c r="M15" s="3"/>
    </row>
    <row r="16" spans="1:13">
      <c r="A16" s="9"/>
      <c r="B16" s="9">
        <v>12</v>
      </c>
      <c r="C16" s="9">
        <v>9.74</v>
      </c>
      <c r="D16" s="9">
        <v>0.42</v>
      </c>
      <c r="E16" s="9">
        <v>3.8</v>
      </c>
      <c r="F16" s="9">
        <v>0.86</v>
      </c>
      <c r="G16" s="9">
        <v>194.2</v>
      </c>
      <c r="H16" s="9">
        <v>342.6</v>
      </c>
      <c r="I16" s="9">
        <v>6.65</v>
      </c>
      <c r="J16" s="9">
        <v>1000.2525181672794</v>
      </c>
      <c r="K16" s="9">
        <v>5.0117471658711006</v>
      </c>
      <c r="M16" s="3"/>
    </row>
    <row r="17" spans="1:13">
      <c r="A17" s="9"/>
      <c r="B17" s="9">
        <v>13</v>
      </c>
      <c r="C17" s="9">
        <v>9.5399999999999991</v>
      </c>
      <c r="D17" s="9">
        <v>0.15</v>
      </c>
      <c r="E17" s="9">
        <v>1.3</v>
      </c>
      <c r="F17" s="9">
        <v>1.1200000000000001</v>
      </c>
      <c r="G17" s="9">
        <v>195.5</v>
      </c>
      <c r="H17" s="9">
        <v>342.9</v>
      </c>
      <c r="I17" s="9">
        <v>6.66</v>
      </c>
      <c r="J17" s="9">
        <v>1000.2926121446066</v>
      </c>
      <c r="K17" s="9">
        <v>3.0072411587126107</v>
      </c>
      <c r="M17" s="3"/>
    </row>
    <row r="18" spans="1:13">
      <c r="A18" s="9"/>
      <c r="B18" s="9">
        <v>14</v>
      </c>
      <c r="C18" s="9">
        <v>9.42</v>
      </c>
      <c r="D18" s="9">
        <v>0.08</v>
      </c>
      <c r="E18" s="9">
        <v>0.7</v>
      </c>
      <c r="F18" s="9">
        <v>1.25</v>
      </c>
      <c r="G18" s="9">
        <v>197.3</v>
      </c>
      <c r="H18" s="9">
        <v>342.8</v>
      </c>
      <c r="I18" s="9">
        <v>6.67</v>
      </c>
      <c r="J18" s="9">
        <v>1000.3166700738764</v>
      </c>
      <c r="K18" s="9">
        <v>1.2530598428040061</v>
      </c>
      <c r="M18" s="3"/>
    </row>
    <row r="19" spans="1:13">
      <c r="A19" s="9"/>
      <c r="B19" s="9">
        <v>15</v>
      </c>
      <c r="C19" s="9">
        <v>9.3699999999999992</v>
      </c>
      <c r="D19" s="9">
        <v>0.06</v>
      </c>
      <c r="E19" s="9">
        <v>0.5</v>
      </c>
      <c r="F19" s="9">
        <v>1.1000000000000001</v>
      </c>
      <c r="G19" s="9">
        <v>198.3</v>
      </c>
      <c r="H19" s="9">
        <v>342.8</v>
      </c>
      <c r="I19" s="9">
        <v>6.67</v>
      </c>
      <c r="J19" s="9">
        <v>1000.3266945526188</v>
      </c>
      <c r="K19" s="9">
        <v>0.75184796076751159</v>
      </c>
      <c r="M19" s="3"/>
    </row>
    <row r="20" spans="1:13">
      <c r="A20" s="9"/>
      <c r="B20" s="9">
        <v>16</v>
      </c>
      <c r="C20" s="9">
        <v>9.34</v>
      </c>
      <c r="D20" s="9">
        <v>0.04</v>
      </c>
      <c r="E20" s="9">
        <v>0.4</v>
      </c>
      <c r="F20" s="9">
        <v>0.96</v>
      </c>
      <c r="G20" s="9">
        <v>199.2</v>
      </c>
      <c r="H20" s="9">
        <v>342.7</v>
      </c>
      <c r="I20" s="9">
        <v>6.68</v>
      </c>
      <c r="J20" s="9">
        <v>1000.332709336305</v>
      </c>
      <c r="K20" s="9">
        <v>0</v>
      </c>
      <c r="M20" s="3"/>
    </row>
    <row r="21" spans="1:13">
      <c r="A21" s="9"/>
      <c r="B21" s="12">
        <v>16.5</v>
      </c>
      <c r="C21" s="9">
        <v>9.34</v>
      </c>
      <c r="D21" s="9">
        <v>0.02</v>
      </c>
      <c r="E21" s="9">
        <v>0.2</v>
      </c>
      <c r="F21" s="9">
        <v>1.06</v>
      </c>
      <c r="G21" s="9">
        <v>199.4</v>
      </c>
      <c r="H21" s="9">
        <v>340.5</v>
      </c>
      <c r="I21" s="9">
        <v>6.72</v>
      </c>
      <c r="J21" s="9">
        <v>1000.332709336305</v>
      </c>
      <c r="K21" s="9"/>
      <c r="M21" s="3"/>
    </row>
    <row r="22" spans="1:13">
      <c r="A22" s="9"/>
      <c r="B22" s="12"/>
      <c r="G22" s="9"/>
      <c r="H22" s="9"/>
      <c r="I22" s="9"/>
      <c r="J22" s="9"/>
      <c r="K22" s="9"/>
      <c r="M22" s="3"/>
    </row>
    <row r="23" spans="1:13">
      <c r="A23" s="9"/>
      <c r="B23" s="13" t="s">
        <v>25</v>
      </c>
      <c r="E23" s="2">
        <v>4.9400000000000004</v>
      </c>
      <c r="G23" s="9"/>
      <c r="H23" s="9"/>
      <c r="I23" s="9"/>
      <c r="J23" s="9"/>
      <c r="K23" s="9"/>
      <c r="M23" s="3"/>
    </row>
    <row r="24" spans="1:13">
      <c r="A24" s="9"/>
      <c r="B24" s="9"/>
      <c r="C24" s="9"/>
      <c r="D24" s="9"/>
      <c r="E24" s="9"/>
      <c r="F24" s="9"/>
      <c r="G24" s="9"/>
      <c r="H24" s="9"/>
      <c r="I24" s="9"/>
      <c r="J24" s="9"/>
      <c r="K24" s="9"/>
      <c r="M24" s="3"/>
    </row>
    <row r="25" spans="1:13">
      <c r="A25" s="9"/>
      <c r="B25" s="9"/>
      <c r="C25" s="9"/>
      <c r="D25" s="9"/>
      <c r="E25" s="9"/>
      <c r="F25" s="9"/>
      <c r="G25" s="9"/>
      <c r="H25" s="9"/>
      <c r="I25" s="9"/>
      <c r="J25" s="9"/>
      <c r="K25" s="9"/>
      <c r="M25" s="3"/>
    </row>
    <row r="26" spans="1:13">
      <c r="A26" s="9"/>
      <c r="B26" s="9"/>
      <c r="C26" s="9"/>
      <c r="D26" s="9"/>
      <c r="E26" s="9"/>
      <c r="F26" s="9"/>
      <c r="G26" s="9"/>
      <c r="H26" s="9"/>
      <c r="I26" s="9"/>
      <c r="J26" s="9"/>
      <c r="K26" s="9"/>
      <c r="M26" s="3"/>
    </row>
    <row r="27" spans="1:13" ht="13.9">
      <c r="A27" s="9"/>
      <c r="B27" s="11"/>
      <c r="C27" s="11"/>
      <c r="D27" s="11"/>
      <c r="E27" s="11"/>
      <c r="F27" s="11"/>
      <c r="G27" s="11"/>
      <c r="H27" s="11"/>
      <c r="I27" s="11"/>
      <c r="J27" s="11"/>
      <c r="K27" s="11"/>
      <c r="M27" s="3"/>
    </row>
    <row r="28" spans="1:13">
      <c r="A28" s="9"/>
      <c r="B28" s="9"/>
      <c r="G28" s="9"/>
      <c r="H28" s="9"/>
      <c r="I28" s="9"/>
      <c r="J28" s="9"/>
      <c r="K28" s="9"/>
      <c r="M28" s="3"/>
    </row>
    <row r="29" spans="1:13">
      <c r="A29" s="9"/>
      <c r="B29" s="9"/>
      <c r="G29" s="9"/>
      <c r="H29" s="9"/>
      <c r="I29" s="9"/>
      <c r="J29" s="9"/>
      <c r="K29" s="9"/>
      <c r="M29" s="3"/>
    </row>
    <row r="30" spans="1:13">
      <c r="A30" s="9"/>
      <c r="B30" s="9"/>
      <c r="G30" s="9"/>
      <c r="H30" s="9"/>
      <c r="I30" s="9"/>
      <c r="J30" s="9"/>
      <c r="K30" s="9"/>
      <c r="M30" s="3"/>
    </row>
    <row r="31" spans="1:13">
      <c r="A31" s="9"/>
      <c r="B31" s="9"/>
      <c r="G31" s="9"/>
      <c r="H31" s="9"/>
      <c r="I31" s="9"/>
      <c r="J31" s="9"/>
      <c r="K31" s="9"/>
      <c r="M31" s="3"/>
    </row>
    <row r="32" spans="1:13">
      <c r="A32" s="9"/>
      <c r="B32" s="9"/>
      <c r="G32" s="9"/>
      <c r="H32" s="9"/>
      <c r="I32" s="9"/>
      <c r="J32" s="9"/>
      <c r="K32" s="9"/>
      <c r="M32" s="3"/>
    </row>
    <row r="33" spans="1:13">
      <c r="A33" s="9"/>
      <c r="B33" s="9"/>
      <c r="G33" s="9"/>
      <c r="H33" s="9"/>
      <c r="I33" s="9"/>
      <c r="J33" s="9"/>
      <c r="K33" s="9"/>
      <c r="M33" s="3"/>
    </row>
    <row r="34" spans="1:13">
      <c r="A34" s="9"/>
      <c r="B34" s="9"/>
      <c r="G34" s="9"/>
      <c r="H34" s="9"/>
      <c r="I34" s="9"/>
      <c r="J34" s="9"/>
      <c r="K34" s="9"/>
      <c r="M34" s="3"/>
    </row>
    <row r="35" spans="1:13">
      <c r="A35" s="9"/>
      <c r="B35" s="9"/>
      <c r="G35" s="9"/>
      <c r="H35" s="9"/>
      <c r="I35" s="9"/>
      <c r="J35" s="9"/>
      <c r="K35" s="9"/>
      <c r="M35" s="3"/>
    </row>
    <row r="36" spans="1:13">
      <c r="A36" s="9"/>
      <c r="B36" s="9"/>
      <c r="C36" s="9"/>
      <c r="D36" s="9"/>
      <c r="E36" s="9"/>
      <c r="F36" s="9"/>
      <c r="G36" s="9"/>
      <c r="H36" s="9"/>
      <c r="I36" s="9"/>
      <c r="J36" s="9"/>
      <c r="K36" s="9"/>
      <c r="M36" s="3"/>
    </row>
    <row r="37" spans="1:13">
      <c r="A37" s="9"/>
      <c r="B37" s="9"/>
      <c r="C37" s="9"/>
      <c r="D37" s="9"/>
      <c r="E37" s="9"/>
      <c r="F37" s="9"/>
      <c r="G37" s="9"/>
      <c r="H37" s="9"/>
      <c r="I37" s="9"/>
      <c r="J37" s="9"/>
      <c r="K37" s="9"/>
      <c r="M37" s="3"/>
    </row>
    <row r="38" spans="1:13">
      <c r="A38" s="9"/>
      <c r="B38" s="9"/>
      <c r="C38" s="9"/>
      <c r="D38" s="9"/>
      <c r="E38" s="9"/>
      <c r="F38" s="9"/>
      <c r="G38" s="9"/>
      <c r="H38" s="9"/>
      <c r="I38" s="9"/>
      <c r="J38" s="9"/>
      <c r="K38" s="9"/>
      <c r="M38" s="3"/>
    </row>
    <row r="39" spans="1:13" ht="13.9">
      <c r="A39" s="9"/>
      <c r="B39" s="11"/>
      <c r="C39" s="11"/>
      <c r="D39" s="11"/>
      <c r="E39" s="11"/>
      <c r="F39" s="11"/>
      <c r="G39" s="11"/>
      <c r="H39" s="11"/>
      <c r="I39" s="11"/>
      <c r="J39" s="11"/>
      <c r="K39" s="11"/>
      <c r="M39" s="3"/>
    </row>
    <row r="40" spans="1:13">
      <c r="A40" s="9"/>
      <c r="B40" s="9"/>
      <c r="G40" s="9"/>
      <c r="H40" s="9"/>
      <c r="I40" s="9"/>
      <c r="J40" s="9"/>
      <c r="K40" s="9"/>
      <c r="M40" s="3"/>
    </row>
    <row r="41" spans="1:13">
      <c r="A41" s="9"/>
      <c r="B41" s="9"/>
      <c r="G41" s="9"/>
      <c r="H41" s="9"/>
      <c r="I41" s="9"/>
      <c r="J41" s="9"/>
      <c r="K41" s="9"/>
      <c r="M41" s="3"/>
    </row>
    <row r="42" spans="1:13">
      <c r="A42" s="9"/>
      <c r="B42" s="9"/>
      <c r="G42" s="9"/>
      <c r="H42" s="9"/>
      <c r="I42" s="9"/>
      <c r="J42" s="9"/>
      <c r="K42" s="9"/>
      <c r="M42" s="3"/>
    </row>
    <row r="43" spans="1:13">
      <c r="A43" s="9"/>
      <c r="B43" s="9"/>
      <c r="G43" s="9"/>
      <c r="H43" s="9"/>
      <c r="I43" s="9"/>
      <c r="J43" s="9"/>
      <c r="K43" s="9"/>
      <c r="M43" s="3"/>
    </row>
    <row r="44" spans="1:13">
      <c r="A44" s="9"/>
      <c r="B44" s="9"/>
      <c r="G44" s="9"/>
      <c r="H44" s="9"/>
      <c r="I44" s="9"/>
      <c r="J44" s="9"/>
      <c r="K44" s="9"/>
      <c r="M44" s="3"/>
    </row>
    <row r="45" spans="1:13">
      <c r="A45" s="9"/>
      <c r="B45" s="9"/>
      <c r="G45" s="9"/>
      <c r="H45" s="9"/>
      <c r="I45" s="9"/>
      <c r="J45" s="9"/>
      <c r="K45" s="9"/>
      <c r="M45" s="3"/>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zoomScale="85" zoomScaleNormal="85" workbookViewId="0"/>
  </sheetViews>
  <sheetFormatPr defaultRowHeight="14.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zoomScale="85" zoomScaleNormal="85" workbookViewId="0"/>
  </sheetViews>
  <sheetFormatPr defaultRowHeight="14.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N4:W65"/>
  <sheetViews>
    <sheetView zoomScale="85" zoomScaleNormal="85" workbookViewId="0"/>
  </sheetViews>
  <sheetFormatPr defaultRowHeight="14.25"/>
  <cols>
    <col min="14" max="14" width="17.73046875" customWidth="1"/>
    <col min="15" max="15" width="27.73046875" customWidth="1"/>
    <col min="16" max="16" width="13.59765625" style="36" customWidth="1"/>
    <col min="17" max="17" width="13.59765625" customWidth="1"/>
    <col min="18" max="18" width="16.86328125" customWidth="1"/>
    <col min="19" max="19" width="14.265625" customWidth="1"/>
    <col min="22" max="22" width="26.1328125" style="2" customWidth="1"/>
    <col min="23" max="23" width="39.265625" style="2" customWidth="1"/>
  </cols>
  <sheetData>
    <row r="4" spans="14:23" ht="14.65" thickBot="1"/>
    <row r="5" spans="14:23" ht="14.65" thickBot="1">
      <c r="N5" s="4" t="s">
        <v>58</v>
      </c>
      <c r="O5" s="4" t="s">
        <v>59</v>
      </c>
      <c r="P5" s="37" t="s">
        <v>60</v>
      </c>
      <c r="Q5" s="18" t="s">
        <v>61</v>
      </c>
      <c r="R5" s="18" t="s">
        <v>62</v>
      </c>
      <c r="S5" s="18" t="s">
        <v>63</v>
      </c>
      <c r="V5" s="40" t="s">
        <v>98</v>
      </c>
      <c r="W5" s="28" t="s">
        <v>65</v>
      </c>
    </row>
    <row r="6" spans="14:23">
      <c r="N6" s="2" t="s">
        <v>64</v>
      </c>
      <c r="O6" s="31" t="s">
        <v>65</v>
      </c>
      <c r="P6" s="27">
        <v>14.973096907216496</v>
      </c>
      <c r="Q6" s="32">
        <v>1.8475750577367203</v>
      </c>
      <c r="R6" s="27">
        <v>303.20521237113405</v>
      </c>
      <c r="S6" s="32">
        <v>37.413394919168589</v>
      </c>
      <c r="W6" s="31" t="s">
        <v>66</v>
      </c>
    </row>
    <row r="7" spans="14:23">
      <c r="N7" s="2"/>
      <c r="O7" s="31" t="s">
        <v>66</v>
      </c>
      <c r="P7" s="27">
        <v>13.101459793814435</v>
      </c>
      <c r="Q7" s="32">
        <v>1.6166281755196303</v>
      </c>
      <c r="R7" s="27"/>
      <c r="S7" s="32"/>
      <c r="W7" s="31" t="s">
        <v>67</v>
      </c>
    </row>
    <row r="8" spans="14:23">
      <c r="N8" s="2"/>
      <c r="O8" s="31" t="s">
        <v>68</v>
      </c>
      <c r="P8" s="27">
        <v>84.2236701030928</v>
      </c>
      <c r="Q8" s="32">
        <v>10.392609699769052</v>
      </c>
      <c r="R8" s="27"/>
      <c r="S8" s="32"/>
      <c r="W8" s="31" t="s">
        <v>68</v>
      </c>
    </row>
    <row r="9" spans="14:23" ht="14.65" thickBot="1">
      <c r="N9" s="2"/>
      <c r="O9" s="31" t="s">
        <v>69</v>
      </c>
      <c r="P9" s="27">
        <v>190.90698556701031</v>
      </c>
      <c r="Q9" s="32">
        <v>23.556581986143179</v>
      </c>
      <c r="R9" s="27"/>
      <c r="S9" s="32"/>
      <c r="W9" s="41" t="s">
        <v>69</v>
      </c>
    </row>
    <row r="10" spans="14:23">
      <c r="N10" s="26" t="s">
        <v>70</v>
      </c>
      <c r="O10" s="28" t="s">
        <v>71</v>
      </c>
      <c r="P10" s="29">
        <v>3.7432742268041239</v>
      </c>
      <c r="Q10" s="30">
        <v>0.46189376443418007</v>
      </c>
      <c r="R10" s="29">
        <v>436.09144742268052</v>
      </c>
      <c r="S10" s="30">
        <v>53.81062355658198</v>
      </c>
      <c r="V10" s="40" t="s">
        <v>99</v>
      </c>
      <c r="W10" s="31" t="s">
        <v>72</v>
      </c>
    </row>
    <row r="11" spans="14:23">
      <c r="N11" s="2"/>
      <c r="O11" s="31" t="s">
        <v>72</v>
      </c>
      <c r="P11" s="27">
        <v>63.635661855670115</v>
      </c>
      <c r="Q11" s="32">
        <v>7.8521939953810609</v>
      </c>
      <c r="R11" s="2"/>
      <c r="S11" s="2"/>
      <c r="W11" s="44" t="s">
        <v>71</v>
      </c>
    </row>
    <row r="12" spans="14:23">
      <c r="N12" s="2"/>
      <c r="O12" s="31" t="s">
        <v>73</v>
      </c>
      <c r="P12" s="27">
        <v>288.23211546391758</v>
      </c>
      <c r="Q12" s="32">
        <v>35.565819861431869</v>
      </c>
      <c r="R12" s="2"/>
      <c r="S12" s="2"/>
      <c r="W12" s="31" t="s">
        <v>100</v>
      </c>
    </row>
    <row r="13" spans="14:23">
      <c r="N13" s="2"/>
      <c r="O13" s="31" t="s">
        <v>74</v>
      </c>
      <c r="P13" s="27">
        <v>41.176016494845364</v>
      </c>
      <c r="Q13" s="32">
        <v>5.0808314087759809</v>
      </c>
      <c r="R13" s="2"/>
      <c r="S13" s="2"/>
      <c r="W13" s="31" t="s">
        <v>73</v>
      </c>
    </row>
    <row r="14" spans="14:23">
      <c r="N14" s="2"/>
      <c r="O14" s="31" t="s">
        <v>75</v>
      </c>
      <c r="P14" s="27">
        <v>13.101459793814435</v>
      </c>
      <c r="Q14" s="32">
        <v>1.6166281755196303</v>
      </c>
      <c r="R14" s="2"/>
      <c r="S14" s="2"/>
      <c r="W14" s="31" t="s">
        <v>74</v>
      </c>
    </row>
    <row r="15" spans="14:23">
      <c r="N15" s="2"/>
      <c r="O15" s="31" t="s">
        <v>77</v>
      </c>
      <c r="P15" s="27">
        <v>18.716371134020619</v>
      </c>
      <c r="Q15" s="32">
        <v>2.3094688221709001</v>
      </c>
      <c r="R15" s="2"/>
      <c r="S15" s="2"/>
      <c r="W15" s="31" t="s">
        <v>101</v>
      </c>
    </row>
    <row r="16" spans="14:23" ht="14.65" thickBot="1">
      <c r="N16" s="2"/>
      <c r="O16" s="31" t="s">
        <v>78</v>
      </c>
      <c r="P16" s="27">
        <v>7.4865484536082478</v>
      </c>
      <c r="Q16" s="32">
        <v>0.92378752886836013</v>
      </c>
      <c r="R16" s="2"/>
      <c r="S16" s="2"/>
      <c r="W16" s="31" t="s">
        <v>76</v>
      </c>
    </row>
    <row r="17" spans="14:23">
      <c r="N17" s="26" t="s">
        <v>79</v>
      </c>
      <c r="O17" s="28" t="s">
        <v>80</v>
      </c>
      <c r="P17" s="29">
        <v>1.871637113402062</v>
      </c>
      <c r="Q17" s="30">
        <v>0.23094688221709003</v>
      </c>
      <c r="R17" s="29">
        <v>14.973096907216497</v>
      </c>
      <c r="S17" s="30">
        <v>1.8475750577367203</v>
      </c>
      <c r="W17" s="31" t="s">
        <v>102</v>
      </c>
    </row>
    <row r="18" spans="14:23" ht="14.65" thickBot="1">
      <c r="N18" s="2"/>
      <c r="O18" s="31" t="s">
        <v>93</v>
      </c>
      <c r="P18" s="27">
        <v>13.101459793814435</v>
      </c>
      <c r="Q18" s="32">
        <v>1.6166281755196303</v>
      </c>
      <c r="R18" s="27"/>
      <c r="S18" s="32"/>
      <c r="W18" s="31" t="s">
        <v>103</v>
      </c>
    </row>
    <row r="19" spans="14:23" ht="14.65" thickBot="1">
      <c r="N19" s="26" t="s">
        <v>81</v>
      </c>
      <c r="O19" s="28" t="s">
        <v>94</v>
      </c>
      <c r="P19" s="29">
        <v>1.871637113402062</v>
      </c>
      <c r="Q19" s="30">
        <v>0.23094688221709003</v>
      </c>
      <c r="R19" s="29">
        <v>13.101459793814433</v>
      </c>
      <c r="S19" s="30">
        <v>1.6166281755196299</v>
      </c>
      <c r="W19" s="31" t="s">
        <v>78</v>
      </c>
    </row>
    <row r="20" spans="14:23" ht="14.65" thickBot="1">
      <c r="N20" s="2"/>
      <c r="O20" s="31" t="s">
        <v>92</v>
      </c>
      <c r="P20" s="27">
        <v>11.22982268041237</v>
      </c>
      <c r="Q20" s="32">
        <v>1.38568129330254</v>
      </c>
      <c r="R20" s="27"/>
      <c r="S20" s="32"/>
      <c r="V20" s="40" t="s">
        <v>104</v>
      </c>
      <c r="W20" s="28" t="s">
        <v>80</v>
      </c>
    </row>
    <row r="21" spans="14:23" ht="14.65" thickBot="1">
      <c r="N21" s="26" t="s">
        <v>153</v>
      </c>
      <c r="O21" s="28" t="s">
        <v>95</v>
      </c>
      <c r="P21" s="29">
        <v>0</v>
      </c>
      <c r="Q21" s="30">
        <v>0</v>
      </c>
      <c r="R21" s="29">
        <v>5.6149113402061852</v>
      </c>
      <c r="S21" s="30">
        <v>0.69284064665126999</v>
      </c>
      <c r="W21" s="31" t="s">
        <v>93</v>
      </c>
    </row>
    <row r="22" spans="14:23" ht="14.65" thickBot="1">
      <c r="N22" s="2"/>
      <c r="O22" s="31" t="s">
        <v>84</v>
      </c>
      <c r="P22" s="27">
        <v>5.6149113402061852</v>
      </c>
      <c r="Q22" s="32">
        <v>0.69284064665126999</v>
      </c>
      <c r="R22" s="27"/>
      <c r="S22" s="32"/>
      <c r="V22" s="42" t="s">
        <v>105</v>
      </c>
      <c r="W22" s="28" t="s">
        <v>94</v>
      </c>
    </row>
    <row r="23" spans="14:23" ht="14.65" thickBot="1">
      <c r="N23" s="2"/>
      <c r="O23" s="31" t="s">
        <v>83</v>
      </c>
      <c r="P23" s="27">
        <v>0</v>
      </c>
      <c r="Q23" s="32">
        <v>0</v>
      </c>
      <c r="R23" s="27"/>
      <c r="S23" s="32"/>
      <c r="V23" s="40" t="s">
        <v>106</v>
      </c>
      <c r="W23" s="33" t="s">
        <v>84</v>
      </c>
    </row>
    <row r="24" spans="14:23" ht="14.65" thickBot="1">
      <c r="N24" s="2"/>
      <c r="O24" s="31" t="s">
        <v>82</v>
      </c>
      <c r="P24" s="27">
        <v>0</v>
      </c>
      <c r="Q24" s="32">
        <v>0</v>
      </c>
      <c r="R24" s="27"/>
      <c r="S24" s="32"/>
      <c r="V24" s="40" t="s">
        <v>107</v>
      </c>
      <c r="W24" s="28" t="s">
        <v>96</v>
      </c>
    </row>
    <row r="25" spans="14:23" ht="14.65" thickBot="1">
      <c r="N25" s="26" t="s">
        <v>154</v>
      </c>
      <c r="O25" s="28" t="s">
        <v>96</v>
      </c>
      <c r="P25" s="29">
        <v>13.101459793814435</v>
      </c>
      <c r="Q25" s="30">
        <v>1.6166281755196303</v>
      </c>
      <c r="R25" s="29">
        <v>13.101459793814435</v>
      </c>
      <c r="S25" s="30">
        <v>1.6166281755196303</v>
      </c>
      <c r="V25" s="43" t="s">
        <v>108</v>
      </c>
      <c r="W25" s="33" t="s">
        <v>88</v>
      </c>
    </row>
    <row r="26" spans="14:23" ht="14.65" thickBot="1">
      <c r="N26" s="2"/>
      <c r="O26" s="31" t="s">
        <v>85</v>
      </c>
      <c r="P26" s="27">
        <v>0</v>
      </c>
      <c r="Q26" s="32">
        <v>0</v>
      </c>
      <c r="R26" s="27"/>
      <c r="S26" s="32"/>
      <c r="V26" s="4" t="s">
        <v>109</v>
      </c>
      <c r="W26" s="33" t="s">
        <v>90</v>
      </c>
    </row>
    <row r="27" spans="14:23">
      <c r="N27" s="26" t="s">
        <v>155</v>
      </c>
      <c r="O27" s="28" t="s">
        <v>86</v>
      </c>
      <c r="P27" s="29">
        <v>0</v>
      </c>
      <c r="Q27" s="30">
        <v>0</v>
      </c>
      <c r="R27" s="29">
        <v>3.7432742268041239</v>
      </c>
      <c r="S27" s="30">
        <v>0.46189376443418007</v>
      </c>
    </row>
    <row r="28" spans="14:23">
      <c r="N28" s="2"/>
      <c r="O28" s="31" t="s">
        <v>87</v>
      </c>
      <c r="P28" s="27">
        <v>0</v>
      </c>
      <c r="Q28" s="32">
        <v>0</v>
      </c>
      <c r="R28" s="27"/>
      <c r="S28" s="32"/>
    </row>
    <row r="29" spans="14:23" ht="14.65" thickBot="1">
      <c r="O29" s="31" t="s">
        <v>88</v>
      </c>
      <c r="P29" s="27">
        <v>3.7432742268041239</v>
      </c>
      <c r="Q29" s="32">
        <v>0.46189376443418007</v>
      </c>
      <c r="R29" s="36"/>
      <c r="S29" s="38"/>
    </row>
    <row r="30" spans="14:23" ht="14.65" thickBot="1">
      <c r="N30" s="4" t="s">
        <v>89</v>
      </c>
      <c r="O30" s="33" t="s">
        <v>90</v>
      </c>
      <c r="P30" s="34">
        <v>7.4865484536082478</v>
      </c>
      <c r="Q30" s="35">
        <v>0.92378752886836013</v>
      </c>
      <c r="R30" s="34">
        <v>7.4865484536082478</v>
      </c>
      <c r="S30" s="35">
        <v>0.92378752886836013</v>
      </c>
    </row>
    <row r="31" spans="14:23">
      <c r="N31" s="2"/>
      <c r="O31" s="39" t="s">
        <v>97</v>
      </c>
      <c r="P31" s="27">
        <v>13.101459793814435</v>
      </c>
      <c r="Q31" s="32">
        <v>1.6166281755196303</v>
      </c>
      <c r="R31" s="27">
        <v>13.101459793814435</v>
      </c>
      <c r="S31" s="32">
        <v>1.6166281755196303</v>
      </c>
    </row>
    <row r="32" spans="14:23">
      <c r="N32" s="2"/>
      <c r="O32" s="5"/>
      <c r="P32" s="27"/>
      <c r="Q32" s="2"/>
      <c r="R32" s="27"/>
      <c r="S32" s="2"/>
    </row>
    <row r="33" spans="15:19">
      <c r="O33" s="5" t="s">
        <v>91</v>
      </c>
      <c r="P33" s="27">
        <v>810.41887010309301</v>
      </c>
      <c r="Q33" s="2">
        <v>100</v>
      </c>
      <c r="R33" s="27">
        <f>SUM(R6:R31)</f>
        <v>810.41887010309301</v>
      </c>
      <c r="S33" s="32">
        <f>SUM(S6:S31)</f>
        <v>100.00000000000001</v>
      </c>
    </row>
    <row r="58" spans="14:19">
      <c r="N58" s="2"/>
      <c r="R58" s="2"/>
      <c r="S58" s="2"/>
    </row>
    <row r="60" spans="14:19">
      <c r="N60" s="2"/>
      <c r="R60" s="2"/>
      <c r="S60" s="2"/>
    </row>
    <row r="61" spans="14:19">
      <c r="N61" s="2"/>
      <c r="R61" s="2"/>
      <c r="S61" s="2"/>
    </row>
    <row r="63" spans="14:19">
      <c r="N63" s="2"/>
    </row>
    <row r="64" spans="14:19">
      <c r="N64" s="2"/>
      <c r="R64" s="2"/>
      <c r="S64" s="2"/>
    </row>
    <row r="65" spans="14:14">
      <c r="N65" s="2"/>
    </row>
  </sheetData>
  <sortState xmlns:xlrd2="http://schemas.microsoft.com/office/spreadsheetml/2017/richdata2" ref="O22:Q24">
    <sortCondition ref="O22:O24"/>
  </sortState>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E26"/>
  <sheetViews>
    <sheetView zoomScale="85" zoomScaleNormal="85" workbookViewId="0">
      <selection activeCell="B9" sqref="B9"/>
    </sheetView>
  </sheetViews>
  <sheetFormatPr defaultRowHeight="14.25"/>
  <cols>
    <col min="2" max="2" width="34.1328125" style="2" customWidth="1"/>
    <col min="3" max="3" width="9.265625" style="2" customWidth="1"/>
    <col min="4" max="5" width="9.1328125" style="2"/>
    <col min="16" max="20" width="9.1328125" customWidth="1"/>
  </cols>
  <sheetData>
    <row r="3" spans="2:5" ht="14.65" thickBot="1"/>
    <row r="4" spans="2:5" ht="15.75" customHeight="1" thickBot="1">
      <c r="B4" s="4" t="s">
        <v>110</v>
      </c>
      <c r="C4" s="18" t="s">
        <v>33</v>
      </c>
      <c r="D4" s="4" t="s">
        <v>4</v>
      </c>
      <c r="E4" s="4" t="s">
        <v>5</v>
      </c>
    </row>
    <row r="5" spans="2:5">
      <c r="B5" s="2" t="s">
        <v>35</v>
      </c>
      <c r="C5" s="9" t="s">
        <v>34</v>
      </c>
      <c r="D5" s="2">
        <v>0.59</v>
      </c>
      <c r="E5" s="5" t="s">
        <v>23</v>
      </c>
    </row>
    <row r="6" spans="2:5">
      <c r="B6" s="2" t="s">
        <v>24</v>
      </c>
      <c r="C6" s="9" t="s">
        <v>36</v>
      </c>
      <c r="D6" s="2">
        <v>4.9400000000000004</v>
      </c>
      <c r="E6" s="5" t="s">
        <v>23</v>
      </c>
    </row>
    <row r="7" spans="2:5">
      <c r="B7" s="2" t="s">
        <v>8</v>
      </c>
      <c r="C7" s="9" t="s">
        <v>34</v>
      </c>
      <c r="D7" s="2">
        <v>0</v>
      </c>
      <c r="E7" s="2">
        <v>167</v>
      </c>
    </row>
    <row r="8" spans="2:5">
      <c r="B8" s="2" t="s">
        <v>9</v>
      </c>
      <c r="C8" s="9" t="s">
        <v>34</v>
      </c>
      <c r="D8" s="2">
        <v>0</v>
      </c>
      <c r="E8" s="2">
        <v>64</v>
      </c>
    </row>
    <row r="9" spans="2:5">
      <c r="B9" s="2" t="s">
        <v>10</v>
      </c>
      <c r="C9" s="9" t="s">
        <v>34</v>
      </c>
      <c r="D9" s="2">
        <v>0</v>
      </c>
      <c r="E9" s="2">
        <v>0</v>
      </c>
    </row>
    <row r="10" spans="2:5">
      <c r="B10" s="2" t="s">
        <v>22</v>
      </c>
      <c r="C10" s="9" t="s">
        <v>34</v>
      </c>
      <c r="D10" s="2">
        <v>288</v>
      </c>
      <c r="E10" s="2">
        <v>424</v>
      </c>
    </row>
    <row r="11" spans="2:5">
      <c r="B11" s="2" t="s">
        <v>6</v>
      </c>
      <c r="C11" s="9" t="s">
        <v>34</v>
      </c>
      <c r="D11" s="2">
        <f>+D8+D10</f>
        <v>288</v>
      </c>
      <c r="E11" s="2">
        <f>+E8+E10</f>
        <v>488</v>
      </c>
    </row>
    <row r="12" spans="2:5">
      <c r="B12" s="2" t="s">
        <v>7</v>
      </c>
      <c r="C12" s="9" t="s">
        <v>34</v>
      </c>
      <c r="D12" s="2">
        <v>0</v>
      </c>
      <c r="E12" s="2">
        <v>45</v>
      </c>
    </row>
    <row r="13" spans="2:5">
      <c r="B13" s="2" t="s">
        <v>38</v>
      </c>
      <c r="C13" s="9" t="s">
        <v>16</v>
      </c>
      <c r="D13" s="2">
        <v>18</v>
      </c>
      <c r="E13" s="2">
        <v>20</v>
      </c>
    </row>
    <row r="14" spans="2:5">
      <c r="B14" s="2" t="s">
        <v>39</v>
      </c>
      <c r="C14" s="9" t="s">
        <v>16</v>
      </c>
      <c r="D14" s="2">
        <v>4.5999999999999996</v>
      </c>
      <c r="E14" s="2">
        <v>3.9</v>
      </c>
    </row>
    <row r="23" spans="2:5">
      <c r="B23" s="19"/>
      <c r="C23" s="19"/>
      <c r="D23" s="19"/>
      <c r="E23" s="19"/>
    </row>
    <row r="24" spans="2:5">
      <c r="B24" s="19"/>
      <c r="C24" s="19"/>
      <c r="D24" s="19"/>
      <c r="E24" s="20"/>
    </row>
    <row r="25" spans="2:5">
      <c r="B25" s="19"/>
      <c r="C25" s="19"/>
      <c r="D25" s="19"/>
      <c r="E25" s="20"/>
    </row>
    <row r="26" spans="2:5">
      <c r="B26" s="19"/>
      <c r="C26" s="19"/>
      <c r="D26" s="19"/>
      <c r="E26" s="19"/>
    </row>
  </sheetData>
  <pageMargins left="0.7" right="0.7" top="0.75" bottom="0.75" header="0.3" footer="0.3"/>
  <pageSetup orientation="portrait" horizontalDpi="0" verticalDpi="0" r:id="rId1"/>
  <drawing r:id="rId2"/>
  <legacyDrawing r:id="rId3"/>
  <oleObjects>
    <mc:AlternateContent xmlns:mc="http://schemas.openxmlformats.org/markup-compatibility/2006">
      <mc:Choice Requires="x14">
        <oleObject progId="Word.Document.12" shapeId="4098" r:id="rId4">
          <objectPr defaultSize="0" autoPict="0" r:id="rId5">
            <anchor moveWithCells="1">
              <from>
                <xdr:col>15</xdr:col>
                <xdr:colOff>19050</xdr:colOff>
                <xdr:row>3</xdr:row>
                <xdr:rowOff>19050</xdr:rowOff>
              </from>
              <to>
                <xdr:col>25</xdr:col>
                <xdr:colOff>228600</xdr:colOff>
                <xdr:row>20</xdr:row>
                <xdr:rowOff>66675</xdr:rowOff>
              </to>
            </anchor>
          </objectPr>
        </oleObject>
      </mc:Choice>
      <mc:Fallback>
        <oleObject progId="Word.Document.12" shapeId="4098"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4:G17"/>
  <sheetViews>
    <sheetView workbookViewId="0">
      <selection activeCell="C9" sqref="C9"/>
    </sheetView>
  </sheetViews>
  <sheetFormatPr defaultRowHeight="14.25"/>
  <cols>
    <col min="3" max="3" width="20.3984375" customWidth="1"/>
    <col min="4" max="4" width="33.3984375" customWidth="1"/>
    <col min="5" max="5" width="28.1328125" customWidth="1"/>
    <col min="6" max="6" width="25.3984375" customWidth="1"/>
    <col min="7" max="7" width="31.1328125" customWidth="1"/>
  </cols>
  <sheetData>
    <row r="4" spans="3:7" ht="54" customHeight="1" thickBot="1">
      <c r="C4" s="60" t="s">
        <v>111</v>
      </c>
      <c r="D4" s="60"/>
      <c r="E4" s="60"/>
      <c r="F4" s="60"/>
      <c r="G4" s="60"/>
    </row>
    <row r="5" spans="3:7" ht="14.65" thickTop="1">
      <c r="C5" s="61" t="s">
        <v>112</v>
      </c>
      <c r="D5" s="46" t="s">
        <v>139</v>
      </c>
      <c r="E5" s="46" t="s">
        <v>139</v>
      </c>
      <c r="F5" s="46" t="s">
        <v>142</v>
      </c>
      <c r="G5" s="46" t="s">
        <v>114</v>
      </c>
    </row>
    <row r="6" spans="3:7">
      <c r="C6" s="62"/>
      <c r="D6" s="52" t="s">
        <v>140</v>
      </c>
      <c r="E6" s="52" t="s">
        <v>141</v>
      </c>
      <c r="F6" s="52" t="s">
        <v>143</v>
      </c>
      <c r="G6" s="46" t="s">
        <v>115</v>
      </c>
    </row>
    <row r="7" spans="3:7" ht="21.75" customHeight="1" thickBot="1">
      <c r="C7" s="63"/>
      <c r="D7" s="55" t="s">
        <v>113</v>
      </c>
      <c r="E7" s="55" t="s">
        <v>113</v>
      </c>
      <c r="F7" s="55" t="s">
        <v>113</v>
      </c>
      <c r="G7" s="55" t="s">
        <v>116</v>
      </c>
    </row>
    <row r="8" spans="3:7">
      <c r="C8" s="47" t="s">
        <v>117</v>
      </c>
      <c r="D8" s="48" t="s">
        <v>118</v>
      </c>
      <c r="E8" s="48" t="s">
        <v>119</v>
      </c>
      <c r="F8" s="48" t="s">
        <v>120</v>
      </c>
      <c r="G8" s="48" t="s">
        <v>121</v>
      </c>
    </row>
    <row r="9" spans="3:7">
      <c r="C9" s="45" t="s">
        <v>122</v>
      </c>
      <c r="D9" s="53" t="s">
        <v>144</v>
      </c>
      <c r="E9" s="46" t="s">
        <v>123</v>
      </c>
      <c r="F9" s="53" t="s">
        <v>145</v>
      </c>
      <c r="G9" s="53" t="s">
        <v>147</v>
      </c>
    </row>
    <row r="10" spans="3:7">
      <c r="C10" s="47" t="s">
        <v>124</v>
      </c>
      <c r="D10" s="48" t="s">
        <v>125</v>
      </c>
      <c r="E10" s="48" t="s">
        <v>126</v>
      </c>
      <c r="F10" s="54" t="s">
        <v>146</v>
      </c>
      <c r="G10" s="54" t="s">
        <v>148</v>
      </c>
    </row>
    <row r="11" spans="3:7">
      <c r="C11" s="45" t="s">
        <v>127</v>
      </c>
      <c r="D11" s="46" t="s">
        <v>128</v>
      </c>
      <c r="E11" s="46" t="s">
        <v>129</v>
      </c>
      <c r="F11" s="53" t="s">
        <v>144</v>
      </c>
      <c r="G11" s="49" t="s">
        <v>149</v>
      </c>
    </row>
    <row r="12" spans="3:7">
      <c r="C12" s="47" t="s">
        <v>130</v>
      </c>
      <c r="D12" s="48" t="s">
        <v>131</v>
      </c>
      <c r="E12" s="48" t="s">
        <v>132</v>
      </c>
      <c r="F12" s="48" t="s">
        <v>133</v>
      </c>
      <c r="G12" s="54" t="s">
        <v>150</v>
      </c>
    </row>
    <row r="13" spans="3:7" ht="14.65" thickBot="1">
      <c r="C13" s="50" t="s">
        <v>134</v>
      </c>
      <c r="D13" s="51" t="s">
        <v>135</v>
      </c>
      <c r="E13" s="51" t="s">
        <v>136</v>
      </c>
      <c r="F13" s="51" t="s">
        <v>137</v>
      </c>
      <c r="G13" s="51" t="s">
        <v>138</v>
      </c>
    </row>
    <row r="14" spans="3:7" ht="14.65" thickTop="1"/>
    <row r="15" spans="3:7">
      <c r="C15" s="56" t="s">
        <v>151</v>
      </c>
    </row>
    <row r="17" spans="4:4">
      <c r="D17" s="56" t="s">
        <v>152</v>
      </c>
    </row>
  </sheetData>
  <mergeCells count="2">
    <mergeCell ref="C4:G4"/>
    <mergeCell ref="C5:C7"/>
  </mergeCells>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Table of Contents</vt:lpstr>
      <vt:lpstr>Sampling Site</vt:lpstr>
      <vt:lpstr>Database</vt:lpstr>
      <vt:lpstr>Field Data</vt:lpstr>
      <vt:lpstr>Temperature and Dissoled Oxygen</vt:lpstr>
      <vt:lpstr>Specific Conductance, ORP, pH</vt:lpstr>
      <vt:lpstr>Algal Community</vt:lpstr>
      <vt:lpstr>Trophic and Nutrient Data</vt:lpstr>
      <vt:lpstr>Trophic Assessment</vt:lpstr>
      <vt:lpstr>Ion Data</vt:lpstr>
      <vt:lpstr>Lab Reports</vt:lpstr>
      <vt:lpstr>'Trophic and Nutrient Data'!_Hlk535025177</vt:lpstr>
      <vt:lpstr>'Trophic Assessment'!_Toc500081021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Larry Marsicano</dc:creator>
  <cp:lastModifiedBy>Withrow, Leanne</cp:lastModifiedBy>
  <dcterms:created xsi:type="dcterms:W3CDTF">2020-08-25T23:51:32Z</dcterms:created>
  <dcterms:modified xsi:type="dcterms:W3CDTF">2021-03-15T19:29:23Z</dcterms:modified>
</cp:coreProperties>
</file>