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2c2185bfb4f9fa/MyG/- 1 - Lion of Data/- Lab/"/>
    </mc:Choice>
  </mc:AlternateContent>
  <xr:revisionPtr revIDLastSave="6" documentId="8_{0618969C-C591-4EBE-BA9C-112FD86A8821}" xr6:coauthVersionLast="47" xr6:coauthVersionMax="47" xr10:uidLastSave="{EDFDC0CD-ACE2-4DC9-8C5A-B6ACA8A77B15}"/>
  <bookViews>
    <workbookView xWindow="-110" yWindow="-110" windowWidth="19420" windowHeight="10420" xr2:uid="{00000000-000D-0000-FFFF-FFFF00000000}"/>
  </bookViews>
  <sheets>
    <sheet name="GRO_Calculator" sheetId="9" r:id="rId1"/>
    <sheet name="GRO_Data" sheetId="1" r:id="rId2"/>
    <sheet name="GRO_Continent_View" sheetId="7" r:id="rId3"/>
  </sheets>
  <definedNames>
    <definedName name="_xlnm._FilterDatabase" localSheetId="2" hidden="1">GRO_Continent_View!$B$3:$E$3</definedName>
    <definedName name="_xlnm._FilterDatabase" localSheetId="1" hidden="1">GRO_Data!$A$1:$K$1</definedName>
    <definedName name="CEwBlank">GRO_Data!$A$2:$A$241</definedName>
    <definedName name="continentDash" localSheetId="0">GRO_Calculator!#REF!</definedName>
    <definedName name="continentDash" localSheetId="2">GRO_Continent_View!$A$1:$G$13</definedName>
    <definedName name="continentDash">#REF!</definedName>
    <definedName name="CountryName">GRO_Data!$A$2:$A$239</definedName>
    <definedName name="GRO_Web">GRO_Calculator!$A$1:$V$276</definedName>
    <definedName name="wBlanks">GRO_Data!$A$2:$A$240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N15" i="9"/>
  <c r="D15" i="9"/>
  <c r="R14" i="9"/>
  <c r="Q14" i="9"/>
  <c r="O14" i="9"/>
  <c r="P14" i="9" s="1"/>
  <c r="H14" i="9"/>
  <c r="G14" i="9"/>
  <c r="E14" i="9"/>
  <c r="F14" i="9" s="1"/>
  <c r="R13" i="9"/>
  <c r="Q13" i="9"/>
  <c r="O13" i="9"/>
  <c r="P13" i="9" s="1"/>
  <c r="H13" i="9"/>
  <c r="G13" i="9"/>
  <c r="E13" i="9"/>
  <c r="F13" i="9" s="1"/>
  <c r="R12" i="9"/>
  <c r="Q12" i="9"/>
  <c r="O12" i="9"/>
  <c r="P12" i="9" s="1"/>
  <c r="H12" i="9"/>
  <c r="G12" i="9"/>
  <c r="E12" i="9"/>
  <c r="F12" i="9" s="1"/>
  <c r="R11" i="9"/>
  <c r="Q11" i="9"/>
  <c r="O11" i="9"/>
  <c r="P11" i="9" s="1"/>
  <c r="H11" i="9"/>
  <c r="G11" i="9"/>
  <c r="E11" i="9"/>
  <c r="F11" i="9" s="1"/>
  <c r="R10" i="9"/>
  <c r="Q10" i="9"/>
  <c r="O10" i="9"/>
  <c r="P10" i="9" s="1"/>
  <c r="H10" i="9"/>
  <c r="G10" i="9"/>
  <c r="E10" i="9"/>
  <c r="F10" i="9" s="1"/>
  <c r="R9" i="9"/>
  <c r="Q9" i="9"/>
  <c r="O9" i="9"/>
  <c r="P9" i="9" s="1"/>
  <c r="H9" i="9"/>
  <c r="G9" i="9"/>
  <c r="E9" i="9"/>
  <c r="F9" i="9" s="1"/>
  <c r="R8" i="9"/>
  <c r="Q8" i="9"/>
  <c r="O8" i="9"/>
  <c r="P8" i="9" s="1"/>
  <c r="H8" i="9"/>
  <c r="E8" i="9"/>
  <c r="F8" i="9" s="1"/>
  <c r="R7" i="9"/>
  <c r="Q7" i="9"/>
  <c r="O7" i="9"/>
  <c r="P7" i="9" s="1"/>
  <c r="H7" i="9"/>
  <c r="G7" i="9"/>
  <c r="E7" i="9"/>
  <c r="F7" i="9" s="1"/>
  <c r="R6" i="9"/>
  <c r="Q6" i="9"/>
  <c r="O6" i="9"/>
  <c r="P6" i="9" s="1"/>
  <c r="H6" i="9"/>
  <c r="G6" i="9"/>
  <c r="E6" i="9"/>
  <c r="F6" i="9" s="1"/>
  <c r="R5" i="9"/>
  <c r="Q5" i="9"/>
  <c r="O5" i="9"/>
  <c r="P5" i="9" s="1"/>
  <c r="H5" i="9"/>
  <c r="G5" i="9"/>
  <c r="E5" i="9"/>
  <c r="F5" i="9" s="1"/>
  <c r="H15" i="9" l="1"/>
  <c r="R15" i="9"/>
  <c r="U5" i="9" s="1"/>
  <c r="F15" i="9"/>
  <c r="P15" i="9"/>
  <c r="T5" i="9" s="1"/>
  <c r="D10" i="7"/>
  <c r="C10" i="7"/>
  <c r="D9" i="7"/>
  <c r="C9" i="7"/>
  <c r="D8" i="7"/>
  <c r="C8" i="7"/>
  <c r="D7" i="7"/>
  <c r="C7" i="7"/>
  <c r="D6" i="7"/>
  <c r="C6" i="7"/>
  <c r="D5" i="7"/>
  <c r="C5" i="7"/>
  <c r="D4" i="7"/>
  <c r="C4" i="7"/>
  <c r="E9" i="7" l="1"/>
  <c r="E10" i="7"/>
  <c r="C12" i="7"/>
  <c r="E6" i="7"/>
  <c r="D12" i="7"/>
  <c r="F4" i="7" s="1"/>
  <c r="E5" i="7"/>
  <c r="E8" i="7"/>
  <c r="E4" i="7"/>
  <c r="E7" i="7"/>
  <c r="F10" i="7" l="1"/>
  <c r="E12" i="7"/>
  <c r="F6" i="7"/>
  <c r="F7" i="7"/>
  <c r="F8" i="7"/>
  <c r="F5" i="7"/>
  <c r="F9" i="7"/>
</calcChain>
</file>

<file path=xl/sharedStrings.xml><?xml version="1.0" encoding="utf-8"?>
<sst xmlns="http://schemas.openxmlformats.org/spreadsheetml/2006/main" count="1294" uniqueCount="279">
  <si>
    <t>NEED</t>
  </si>
  <si>
    <t>Continent</t>
  </si>
  <si>
    <t>Total Population</t>
  </si>
  <si>
    <t>Population NOT Christian</t>
  </si>
  <si>
    <t>% of Continent NOT Christian</t>
  </si>
  <si>
    <t>% of Total World Pop NOT Christian</t>
  </si>
  <si>
    <t>Africa</t>
  </si>
  <si>
    <t>Asia</t>
  </si>
  <si>
    <t>Australia</t>
  </si>
  <si>
    <t>Europe</t>
  </si>
  <si>
    <t>North America</t>
  </si>
  <si>
    <t>Oceania</t>
  </si>
  <si>
    <t>South America</t>
  </si>
  <si>
    <t>World Total</t>
  </si>
  <si>
    <t>CURRENT Spend</t>
  </si>
  <si>
    <t>FUTURE Reallocation</t>
  </si>
  <si>
    <t>Delta: Future - Current</t>
  </si>
  <si>
    <t>IMPACT</t>
  </si>
  <si>
    <t>Impact</t>
  </si>
  <si>
    <t>Need</t>
  </si>
  <si>
    <t>Country</t>
  </si>
  <si>
    <t>% NOT Christian</t>
  </si>
  <si>
    <t>x</t>
  </si>
  <si>
    <t>China</t>
  </si>
  <si>
    <t>Cambodia</t>
  </si>
  <si>
    <t>Puerto Rico</t>
  </si>
  <si>
    <t>Switzerland</t>
  </si>
  <si>
    <t>United States</t>
  </si>
  <si>
    <t>Blank</t>
  </si>
  <si>
    <t>Kyrgyzstan (Kyrgyz Republic)</t>
  </si>
  <si>
    <t>Turkey</t>
  </si>
  <si>
    <t>Total</t>
  </si>
  <si>
    <t>Tip: type first letter(s) of country name then hold "Alt" + "Down arrow" for a narrowed drop down list</t>
  </si>
  <si>
    <t>Sudan</t>
  </si>
  <si>
    <t>North Korea*</t>
  </si>
  <si>
    <t>Syria*</t>
  </si>
  <si>
    <t>Uzbekistan</t>
  </si>
  <si>
    <t>Tajikistan</t>
  </si>
  <si>
    <t>Lebanon</t>
  </si>
  <si>
    <t>Afghanistan</t>
  </si>
  <si>
    <t>Pakistan</t>
  </si>
  <si>
    <t>Suriname</t>
  </si>
  <si>
    <t>Sri Lanka</t>
  </si>
  <si>
    <t>Bhutan</t>
  </si>
  <si>
    <t>Ukraine</t>
  </si>
  <si>
    <t>Egypt</t>
  </si>
  <si>
    <t>Georgia</t>
  </si>
  <si>
    <t>Angola</t>
  </si>
  <si>
    <t>Myanmar (Burma)</t>
  </si>
  <si>
    <t>Azerbaijan</t>
  </si>
  <si>
    <t>Algeria</t>
  </si>
  <si>
    <t>Zambia</t>
  </si>
  <si>
    <t>Nepal</t>
  </si>
  <si>
    <t>India</t>
  </si>
  <si>
    <t>Sierra Leone</t>
  </si>
  <si>
    <t>Armenia</t>
  </si>
  <si>
    <t>Madagascar</t>
  </si>
  <si>
    <t>Belarus</t>
  </si>
  <si>
    <t>Indonesia</t>
  </si>
  <si>
    <t>Yemen</t>
  </si>
  <si>
    <t>Vietnam</t>
  </si>
  <si>
    <t>Eritrea</t>
  </si>
  <si>
    <t>Laos (Lao P.D.R.)</t>
  </si>
  <si>
    <t>Venezuela</t>
  </si>
  <si>
    <t>Tunisia</t>
  </si>
  <si>
    <t>Kazakhstan</t>
  </si>
  <si>
    <t>Mongolia</t>
  </si>
  <si>
    <t>Mayotte*</t>
  </si>
  <si>
    <t>Burundi</t>
  </si>
  <si>
    <t>Nicaragua</t>
  </si>
  <si>
    <t>Guinea-Bissau</t>
  </si>
  <si>
    <t>Mauritania</t>
  </si>
  <si>
    <t>Moldova</t>
  </si>
  <si>
    <t>Ethiopia</t>
  </si>
  <si>
    <t>French Guiana*</t>
  </si>
  <si>
    <t>Gambia (The Gambia)</t>
  </si>
  <si>
    <t>Burkina Faso</t>
  </si>
  <si>
    <t>Rwanda</t>
  </si>
  <si>
    <t>Saint Helena*</t>
  </si>
  <si>
    <t>Mozambique</t>
  </si>
  <si>
    <t>Guam*</t>
  </si>
  <si>
    <t>Northern Mariana Islands*</t>
  </si>
  <si>
    <t>Somalia</t>
  </si>
  <si>
    <t>North Macedonia</t>
  </si>
  <si>
    <t>Uganda</t>
  </si>
  <si>
    <t>British Indian Ocean Territory*</t>
  </si>
  <si>
    <t>Russia</t>
  </si>
  <si>
    <t>Benin</t>
  </si>
  <si>
    <t>Reunion*</t>
  </si>
  <si>
    <t>Lesotho</t>
  </si>
  <si>
    <t>Albania</t>
  </si>
  <si>
    <t>Western Sahara*</t>
  </si>
  <si>
    <t>Guyana</t>
  </si>
  <si>
    <t>Colombia</t>
  </si>
  <si>
    <t>South Sudan</t>
  </si>
  <si>
    <t>Mali</t>
  </si>
  <si>
    <t>Malaysia</t>
  </si>
  <si>
    <t>Bangladesh</t>
  </si>
  <si>
    <t>Equatorial Guinea</t>
  </si>
  <si>
    <t>Kosovo</t>
  </si>
  <si>
    <t>Paraguay</t>
  </si>
  <si>
    <t>Tanzania</t>
  </si>
  <si>
    <t>Ghana</t>
  </si>
  <si>
    <t>Eswatini</t>
  </si>
  <si>
    <t>Bosnia-Herzegovina</t>
  </si>
  <si>
    <t>Philippines</t>
  </si>
  <si>
    <t>Thailand</t>
  </si>
  <si>
    <t>Serbia</t>
  </si>
  <si>
    <t>Montenegro</t>
  </si>
  <si>
    <t>Botswana</t>
  </si>
  <si>
    <t>Nigeria</t>
  </si>
  <si>
    <t>East Timor (Timor-Leste)</t>
  </si>
  <si>
    <t>Bolivia</t>
  </si>
  <si>
    <t>Cameroon</t>
  </si>
  <si>
    <t>Dominican Republic</t>
  </si>
  <si>
    <t>Chad</t>
  </si>
  <si>
    <t>Malawi</t>
  </si>
  <si>
    <t>Togo</t>
  </si>
  <si>
    <t>Argentina</t>
  </si>
  <si>
    <t>Jordan</t>
  </si>
  <si>
    <t>Kenya</t>
  </si>
  <si>
    <t>Morocco</t>
  </si>
  <si>
    <t>Fiji</t>
  </si>
  <si>
    <t>Liberia</t>
  </si>
  <si>
    <t>Bulgaria</t>
  </si>
  <si>
    <t>Brunei</t>
  </si>
  <si>
    <t>Romania</t>
  </si>
  <si>
    <t>Senegal</t>
  </si>
  <si>
    <t>South Africa</t>
  </si>
  <si>
    <t>Côte d'Ivoire</t>
  </si>
  <si>
    <t>Guinea</t>
  </si>
  <si>
    <t>Iraq</t>
  </si>
  <si>
    <t>Haiti</t>
  </si>
  <si>
    <t>Saudi Arabia</t>
  </si>
  <si>
    <t>Honduras</t>
  </si>
  <si>
    <t>Mexico</t>
  </si>
  <si>
    <t>Mauritius</t>
  </si>
  <si>
    <t>Namibia</t>
  </si>
  <si>
    <t>Comoros</t>
  </si>
  <si>
    <t>Niger</t>
  </si>
  <si>
    <t>El Salvador</t>
  </si>
  <si>
    <t>Brazil</t>
  </si>
  <si>
    <t>Curacao*</t>
  </si>
  <si>
    <t>Seychelles</t>
  </si>
  <si>
    <t>Panama</t>
  </si>
  <si>
    <t>Poland</t>
  </si>
  <si>
    <t>Bahrain</t>
  </si>
  <si>
    <t>Gabon</t>
  </si>
  <si>
    <t>Oman</t>
  </si>
  <si>
    <t>Falkland Islands*</t>
  </si>
  <si>
    <t>Hungary</t>
  </si>
  <si>
    <t>Turkmenistan</t>
  </si>
  <si>
    <t>Democratic Republic of Congo</t>
  </si>
  <si>
    <t>Cape Verde (Cabo Verde)</t>
  </si>
  <si>
    <t>Central African Republic</t>
  </si>
  <si>
    <t>São Tomé and Príncipe</t>
  </si>
  <si>
    <t>Ecuador</t>
  </si>
  <si>
    <t>Maldives</t>
  </si>
  <si>
    <t>Croatia</t>
  </si>
  <si>
    <t>Taiwan</t>
  </si>
  <si>
    <t>Jamaica</t>
  </si>
  <si>
    <t>Peru</t>
  </si>
  <si>
    <t>Lithuania</t>
  </si>
  <si>
    <t>Guatemala</t>
  </si>
  <si>
    <t>Republic of the Congo</t>
  </si>
  <si>
    <t>Gibraltar*</t>
  </si>
  <si>
    <t>Zimbabwe</t>
  </si>
  <si>
    <t>Kuwait</t>
  </si>
  <si>
    <t>Svalbard*</t>
  </si>
  <si>
    <t>United Arab Emirates</t>
  </si>
  <si>
    <t>Christmas Island*</t>
  </si>
  <si>
    <t>Cocos (Keeling) Islands*</t>
  </si>
  <si>
    <t>Turks and Caicos Islands*</t>
  </si>
  <si>
    <t>Czech Republic (Czechia)</t>
  </si>
  <si>
    <t>Chile</t>
  </si>
  <si>
    <t>Libya</t>
  </si>
  <si>
    <t>Latvia</t>
  </si>
  <si>
    <t>Qatar</t>
  </si>
  <si>
    <t>West Bank / Gaza</t>
  </si>
  <si>
    <t>St Vincent and Grenadines</t>
  </si>
  <si>
    <t>Iran (Islamic Republic of Iran)</t>
  </si>
  <si>
    <t>Slovakia (Slovak Republic)</t>
  </si>
  <si>
    <t>Grenada</t>
  </si>
  <si>
    <t>Costa Rica</t>
  </si>
  <si>
    <t>Djibouti</t>
  </si>
  <si>
    <t>New Caledonia*</t>
  </si>
  <si>
    <t>Singapore</t>
  </si>
  <si>
    <t>Greece</t>
  </si>
  <si>
    <t>Trinidad and Tobago</t>
  </si>
  <si>
    <t>Estonia</t>
  </si>
  <si>
    <t>Dominica</t>
  </si>
  <si>
    <t>China, Macau (Macao SAR0</t>
  </si>
  <si>
    <t>Slovenia</t>
  </si>
  <si>
    <t>Belize</t>
  </si>
  <si>
    <t>Martinique*</t>
  </si>
  <si>
    <t>Malta</t>
  </si>
  <si>
    <t>Portugal</t>
  </si>
  <si>
    <t>Cyprus</t>
  </si>
  <si>
    <t>Cayman Islands*</t>
  </si>
  <si>
    <t>British Virgin Islands*</t>
  </si>
  <si>
    <t>Anguilla*</t>
  </si>
  <si>
    <t>Guadeloupe*</t>
  </si>
  <si>
    <t>Saint Lucia</t>
  </si>
  <si>
    <t>Papua New Guinea</t>
  </si>
  <si>
    <t>Samoa</t>
  </si>
  <si>
    <t>Uruguay</t>
  </si>
  <si>
    <t>South Korea</t>
  </si>
  <si>
    <t>Spain</t>
  </si>
  <si>
    <t>Saint Kitts and Nevis</t>
  </si>
  <si>
    <t>Montserrat*</t>
  </si>
  <si>
    <t>Aruba</t>
  </si>
  <si>
    <t>Antigua and Barbuda</t>
  </si>
  <si>
    <t>Italy</t>
  </si>
  <si>
    <t>Vatican City*</t>
  </si>
  <si>
    <t>Kiribati (Gilbert)</t>
  </si>
  <si>
    <t>San Marino</t>
  </si>
  <si>
    <t>Cuba*</t>
  </si>
  <si>
    <t>Andorra*</t>
  </si>
  <si>
    <t>Hong Kong</t>
  </si>
  <si>
    <t>Sint Maarten*</t>
  </si>
  <si>
    <t>Virgin Islands (U.S.)*</t>
  </si>
  <si>
    <t>Monaco*</t>
  </si>
  <si>
    <t>American Samoa*</t>
  </si>
  <si>
    <t>Cook Islands*</t>
  </si>
  <si>
    <t>French Polynesia*</t>
  </si>
  <si>
    <t>Niue*</t>
  </si>
  <si>
    <t>Tokelau*</t>
  </si>
  <si>
    <t>Wallis and Futuna Islands*</t>
  </si>
  <si>
    <t>Saint Pierre and Miquelon*</t>
  </si>
  <si>
    <t>Tonga</t>
  </si>
  <si>
    <t>Germany</t>
  </si>
  <si>
    <t>France</t>
  </si>
  <si>
    <t>Belgium</t>
  </si>
  <si>
    <t>Austria</t>
  </si>
  <si>
    <t>Bahamas</t>
  </si>
  <si>
    <t>Ireland</t>
  </si>
  <si>
    <t>Canada</t>
  </si>
  <si>
    <t>Nauru</t>
  </si>
  <si>
    <t>Isle of Man*</t>
  </si>
  <si>
    <t>Netherlands</t>
  </si>
  <si>
    <t>United Kingdom</t>
  </si>
  <si>
    <t>Japan</t>
  </si>
  <si>
    <t>Sweden</t>
  </si>
  <si>
    <t>Tuvalu</t>
  </si>
  <si>
    <t>Greenland*</t>
  </si>
  <si>
    <t>Solomon Islands</t>
  </si>
  <si>
    <t>New Zealand</t>
  </si>
  <si>
    <t>Pitcairn Islands*</t>
  </si>
  <si>
    <t>Finland</t>
  </si>
  <si>
    <t>Faroe Islands*</t>
  </si>
  <si>
    <t>Luxembourg</t>
  </si>
  <si>
    <t>Bermuda*</t>
  </si>
  <si>
    <t>Norfolk Island*</t>
  </si>
  <si>
    <t>Liechtenstein*</t>
  </si>
  <si>
    <t>Palau</t>
  </si>
  <si>
    <t>Norway</t>
  </si>
  <si>
    <t>Denmark</t>
  </si>
  <si>
    <t>Iceland</t>
  </si>
  <si>
    <t>Israel</t>
  </si>
  <si>
    <t>Vanuatu</t>
  </si>
  <si>
    <t>Barbados</t>
  </si>
  <si>
    <t>Marshall Islands</t>
  </si>
  <si>
    <t>Micronesia, Federated States</t>
  </si>
  <si>
    <t>One_Dollar_Equals</t>
  </si>
  <si>
    <t>Pct_NOT_Christian</t>
  </si>
  <si>
    <t>Pop_NOT_Christian</t>
  </si>
  <si>
    <t>Pct_Christian</t>
  </si>
  <si>
    <t xml:space="preserve"> Total_Population </t>
  </si>
  <si>
    <t xml:space="preserve"> Persecution_Top_50 </t>
  </si>
  <si>
    <t>10_40Window</t>
  </si>
  <si>
    <t>Percent_Evangelical</t>
  </si>
  <si>
    <t>Literacy_Rate</t>
  </si>
  <si>
    <t>Y</t>
  </si>
  <si>
    <t>N</t>
  </si>
  <si>
    <t xml:space="preserve"> -   </t>
  </si>
  <si>
    <t>Current  Investment</t>
  </si>
  <si>
    <t>Future Investment</t>
  </si>
  <si>
    <t>Power of USD (PPP)</t>
  </si>
  <si>
    <t>Potential Power of Your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</si>
</sst>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6" formatCode="_(* #,##0_);_(* \(#,##0\);_(* &quot;-&quot;??_);_(@_)"/>
    <numFmt numFmtId="167" formatCode="0.0%"/>
    <numFmt numFmtId="168" formatCode="_(&quot;$&quot;* #,##0_);_(&quot;$&quot;* \(#,##0\);_(&quot;$&quot;* &quot;-&quot;??_);_(@_)"/>
    <numFmt numFmtId="169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35" borderId="0" xfId="0" applyFill="1"/>
    <xf numFmtId="0" fontId="16" fillId="35" borderId="0" xfId="0" applyFont="1" applyFill="1"/>
    <xf numFmtId="0" fontId="0" fillId="35" borderId="0" xfId="0" applyFill="1" applyAlignment="1">
      <alignment wrapText="1"/>
    </xf>
    <xf numFmtId="166" fontId="19" fillId="34" borderId="10" xfId="42" applyNumberFormat="1" applyFont="1" applyFill="1" applyBorder="1"/>
    <xf numFmtId="0" fontId="19" fillId="35" borderId="20" xfId="0" applyFont="1" applyFill="1" applyBorder="1"/>
    <xf numFmtId="0" fontId="19" fillId="35" borderId="0" xfId="0" applyFont="1" applyFill="1"/>
    <xf numFmtId="0" fontId="19" fillId="35" borderId="21" xfId="0" applyFont="1" applyFill="1" applyBorder="1"/>
    <xf numFmtId="0" fontId="20" fillId="0" borderId="12" xfId="0" applyFont="1" applyBorder="1"/>
    <xf numFmtId="166" fontId="20" fillId="0" borderId="13" xfId="0" applyNumberFormat="1" applyFont="1" applyBorder="1"/>
    <xf numFmtId="167" fontId="20" fillId="0" borderId="24" xfId="43" applyNumberFormat="1" applyFont="1" applyBorder="1"/>
    <xf numFmtId="167" fontId="20" fillId="0" borderId="11" xfId="43" applyNumberFormat="1" applyFont="1" applyBorder="1"/>
    <xf numFmtId="166" fontId="19" fillId="34" borderId="27" xfId="42" applyNumberFormat="1" applyFont="1" applyFill="1" applyBorder="1"/>
    <xf numFmtId="166" fontId="0" fillId="35" borderId="0" xfId="0" applyNumberFormat="1" applyFill="1"/>
    <xf numFmtId="0" fontId="13" fillId="35" borderId="0" xfId="0" applyFont="1" applyFill="1"/>
    <xf numFmtId="0" fontId="0" fillId="35" borderId="22" xfId="0" applyFill="1" applyBorder="1"/>
    <xf numFmtId="0" fontId="21" fillId="35" borderId="22" xfId="0" applyFont="1" applyFill="1" applyBorder="1"/>
    <xf numFmtId="0" fontId="0" fillId="35" borderId="23" xfId="0" applyFill="1" applyBorder="1"/>
    <xf numFmtId="0" fontId="16" fillId="35" borderId="36" xfId="0" applyFont="1" applyFill="1" applyBorder="1" applyAlignment="1">
      <alignment horizontal="right"/>
    </xf>
    <xf numFmtId="169" fontId="16" fillId="35" borderId="37" xfId="42" applyNumberFormat="1" applyFont="1" applyFill="1" applyBorder="1"/>
    <xf numFmtId="0" fontId="0" fillId="35" borderId="37" xfId="0" applyFill="1" applyBorder="1"/>
    <xf numFmtId="169" fontId="0" fillId="37" borderId="15" xfId="42" applyNumberFormat="1" applyFont="1" applyFill="1" applyBorder="1" applyAlignment="1" applyProtection="1">
      <alignment horizontal="center"/>
      <protection locked="0"/>
    </xf>
    <xf numFmtId="169" fontId="0" fillId="37" borderId="18" xfId="42" applyNumberFormat="1" applyFont="1" applyFill="1" applyBorder="1" applyAlignment="1" applyProtection="1">
      <alignment horizontal="center"/>
      <protection locked="0"/>
    </xf>
    <xf numFmtId="169" fontId="0" fillId="37" borderId="26" xfId="42" applyNumberFormat="1" applyFont="1" applyFill="1" applyBorder="1" applyAlignment="1" applyProtection="1">
      <alignment horizontal="center"/>
      <protection locked="0"/>
    </xf>
    <xf numFmtId="0" fontId="0" fillId="35" borderId="25" xfId="0" applyFill="1" applyBorder="1"/>
    <xf numFmtId="0" fontId="13" fillId="35" borderId="31" xfId="0" applyFont="1" applyFill="1" applyBorder="1"/>
    <xf numFmtId="0" fontId="13" fillId="35" borderId="32" xfId="0" applyFont="1" applyFill="1" applyBorder="1"/>
    <xf numFmtId="168" fontId="0" fillId="35" borderId="0" xfId="0" applyNumberFormat="1" applyFill="1"/>
    <xf numFmtId="168" fontId="16" fillId="35" borderId="0" xfId="0" applyNumberFormat="1" applyFont="1" applyFill="1"/>
    <xf numFmtId="166" fontId="16" fillId="35" borderId="0" xfId="0" applyNumberFormat="1" applyFont="1" applyFill="1"/>
    <xf numFmtId="0" fontId="17" fillId="35" borderId="0" xfId="0" applyFont="1" applyFill="1"/>
    <xf numFmtId="0" fontId="16" fillId="0" borderId="0" xfId="0" applyFont="1"/>
    <xf numFmtId="0" fontId="24" fillId="35" borderId="0" xfId="0" applyFont="1" applyFill="1"/>
    <xf numFmtId="0" fontId="16" fillId="34" borderId="29" xfId="0" applyFont="1" applyFill="1" applyBorder="1"/>
    <xf numFmtId="0" fontId="16" fillId="34" borderId="34" xfId="0" applyFont="1" applyFill="1" applyBorder="1"/>
    <xf numFmtId="0" fontId="16" fillId="34" borderId="35" xfId="0" applyFont="1" applyFill="1" applyBorder="1"/>
    <xf numFmtId="169" fontId="0" fillId="39" borderId="15" xfId="42" applyNumberFormat="1" applyFont="1" applyFill="1" applyBorder="1" applyAlignment="1" applyProtection="1">
      <alignment horizontal="center"/>
      <protection locked="0"/>
    </xf>
    <xf numFmtId="169" fontId="0" fillId="39" borderId="18" xfId="42" applyNumberFormat="1" applyFont="1" applyFill="1" applyBorder="1" applyAlignment="1" applyProtection="1">
      <alignment horizontal="center"/>
      <protection locked="0"/>
    </xf>
    <xf numFmtId="169" fontId="0" fillId="39" borderId="26" xfId="42" applyNumberFormat="1" applyFont="1" applyFill="1" applyBorder="1" applyAlignment="1" applyProtection="1">
      <alignment horizontal="center"/>
      <protection locked="0"/>
    </xf>
    <xf numFmtId="0" fontId="16" fillId="37" borderId="14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36" borderId="36" xfId="0" applyFont="1" applyFill="1" applyBorder="1"/>
    <xf numFmtId="0" fontId="13" fillId="33" borderId="38" xfId="0" applyFont="1" applyFill="1" applyBorder="1"/>
    <xf numFmtId="0" fontId="16" fillId="0" borderId="21" xfId="0" applyFont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166" fontId="18" fillId="33" borderId="14" xfId="42" applyNumberFormat="1" applyFont="1" applyFill="1" applyBorder="1" applyAlignment="1">
      <alignment horizontal="center"/>
    </xf>
    <xf numFmtId="169" fontId="18" fillId="33" borderId="37" xfId="42" applyNumberFormat="1" applyFont="1" applyFill="1" applyBorder="1"/>
    <xf numFmtId="164" fontId="21" fillId="35" borderId="16" xfId="0" applyNumberFormat="1" applyFont="1" applyFill="1" applyBorder="1" applyAlignment="1">
      <alignment horizontal="center"/>
    </xf>
    <xf numFmtId="0" fontId="21" fillId="35" borderId="30" xfId="0" applyFont="1" applyFill="1" applyBorder="1" applyAlignment="1">
      <alignment horizontal="center"/>
    </xf>
    <xf numFmtId="164" fontId="21" fillId="35" borderId="10" xfId="0" applyNumberFormat="1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164" fontId="21" fillId="35" borderId="27" xfId="0" applyNumberFormat="1" applyFont="1" applyFill="1" applyBorder="1" applyAlignment="1">
      <alignment horizontal="center"/>
    </xf>
    <xf numFmtId="0" fontId="16" fillId="38" borderId="14" xfId="0" applyFont="1" applyFill="1" applyBorder="1" applyAlignment="1">
      <alignment horizontal="center" vertical="center" wrapText="1"/>
    </xf>
    <xf numFmtId="169" fontId="25" fillId="37" borderId="16" xfId="0" applyNumberFormat="1" applyFont="1" applyFill="1" applyBorder="1" applyAlignment="1">
      <alignment horizontal="center"/>
    </xf>
    <xf numFmtId="169" fontId="25" fillId="37" borderId="10" xfId="0" applyNumberFormat="1" applyFont="1" applyFill="1" applyBorder="1" applyAlignment="1">
      <alignment horizontal="center"/>
    </xf>
    <xf numFmtId="169" fontId="25" fillId="37" borderId="27" xfId="0" applyNumberFormat="1" applyFont="1" applyFill="1" applyBorder="1" applyAlignment="1">
      <alignment horizontal="center"/>
    </xf>
    <xf numFmtId="169" fontId="25" fillId="36" borderId="37" xfId="42" applyNumberFormat="1" applyFont="1" applyFill="1" applyBorder="1"/>
    <xf numFmtId="166" fontId="13" fillId="33" borderId="14" xfId="42" applyNumberFormat="1" applyFont="1" applyFill="1" applyBorder="1" applyAlignment="1">
      <alignment horizontal="center"/>
    </xf>
    <xf numFmtId="166" fontId="25" fillId="38" borderId="33" xfId="42" applyNumberFormat="1" applyFont="1" applyFill="1" applyBorder="1" applyAlignment="1">
      <alignment horizontal="center"/>
    </xf>
    <xf numFmtId="166" fontId="25" fillId="38" borderId="19" xfId="42" applyNumberFormat="1" applyFont="1" applyFill="1" applyBorder="1" applyAlignment="1">
      <alignment horizontal="center"/>
    </xf>
    <xf numFmtId="166" fontId="25" fillId="38" borderId="28" xfId="42" applyNumberFormat="1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 vertical="center" wrapText="1"/>
    </xf>
    <xf numFmtId="169" fontId="16" fillId="35" borderId="39" xfId="42" applyNumberFormat="1" applyFont="1" applyFill="1" applyBorder="1"/>
    <xf numFmtId="0" fontId="16" fillId="35" borderId="11" xfId="0" applyFont="1" applyFill="1" applyBorder="1" applyAlignment="1">
      <alignment horizontal="right"/>
    </xf>
    <xf numFmtId="0" fontId="16" fillId="40" borderId="29" xfId="0" applyFont="1" applyFill="1" applyBorder="1"/>
    <xf numFmtId="0" fontId="16" fillId="40" borderId="34" xfId="0" applyFont="1" applyFill="1" applyBorder="1"/>
    <xf numFmtId="0" fontId="16" fillId="40" borderId="35" xfId="0" applyFont="1" applyFill="1" applyBorder="1"/>
    <xf numFmtId="0" fontId="23" fillId="34" borderId="16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 wrapText="1"/>
    </xf>
    <xf numFmtId="0" fontId="20" fillId="35" borderId="18" xfId="0" applyFont="1" applyFill="1" applyBorder="1"/>
    <xf numFmtId="166" fontId="19" fillId="35" borderId="10" xfId="42" applyNumberFormat="1" applyFont="1" applyFill="1" applyBorder="1"/>
    <xf numFmtId="0" fontId="20" fillId="35" borderId="26" xfId="0" applyFont="1" applyFill="1" applyBorder="1"/>
    <xf numFmtId="166" fontId="19" fillId="35" borderId="27" xfId="42" applyNumberFormat="1" applyFont="1" applyFill="1" applyBorder="1"/>
    <xf numFmtId="0" fontId="23" fillId="35" borderId="17" xfId="0" applyFont="1" applyFill="1" applyBorder="1" applyAlignment="1">
      <alignment horizontal="center" vertical="center" wrapText="1"/>
    </xf>
    <xf numFmtId="167" fontId="19" fillId="35" borderId="19" xfId="43" applyNumberFormat="1" applyFont="1" applyFill="1" applyBorder="1"/>
    <xf numFmtId="167" fontId="19" fillId="35" borderId="28" xfId="43" applyNumberFormat="1" applyFont="1" applyFill="1" applyBorder="1"/>
    <xf numFmtId="0" fontId="27" fillId="38" borderId="17" xfId="0" applyFont="1" applyFill="1" applyBorder="1" applyAlignment="1">
      <alignment horizontal="center" vertical="center" wrapText="1"/>
    </xf>
    <xf numFmtId="167" fontId="22" fillId="38" borderId="19" xfId="43" applyNumberFormat="1" applyFont="1" applyFill="1" applyBorder="1"/>
    <xf numFmtId="167" fontId="22" fillId="38" borderId="28" xfId="43" applyNumberFormat="1" applyFont="1" applyFill="1" applyBorder="1"/>
    <xf numFmtId="0" fontId="28" fillId="34" borderId="35" xfId="0" applyFont="1" applyFill="1" applyBorder="1" applyAlignment="1">
      <alignment horizontal="center" vertical="center" wrapText="1"/>
    </xf>
    <xf numFmtId="0" fontId="29" fillId="40" borderId="14" xfId="0" applyFont="1" applyFill="1" applyBorder="1" applyAlignment="1">
      <alignment horizontal="center" vertical="center" wrapText="1"/>
    </xf>
    <xf numFmtId="0" fontId="26" fillId="33" borderId="29" xfId="0" applyFont="1" applyFill="1" applyBorder="1" applyAlignment="1">
      <alignment horizontal="center"/>
    </xf>
    <xf numFmtId="0" fontId="26" fillId="33" borderId="34" xfId="0" applyFont="1" applyFill="1" applyBorder="1" applyAlignment="1">
      <alignment horizontal="center"/>
    </xf>
    <xf numFmtId="0" fontId="26" fillId="33" borderId="35" xfId="0" applyFont="1" applyFill="1" applyBorder="1" applyAlignment="1">
      <alignment horizontal="center"/>
    </xf>
    <xf numFmtId="0" fontId="16" fillId="35" borderId="29" xfId="0" applyFont="1" applyFill="1" applyBorder="1" applyAlignment="1">
      <alignment horizontal="center"/>
    </xf>
    <xf numFmtId="0" fontId="16" fillId="35" borderId="35" xfId="0" applyFont="1" applyFill="1" applyBorder="1" applyAlignment="1">
      <alignment horizontal="center"/>
    </xf>
    <xf numFmtId="0" fontId="16" fillId="36" borderId="29" xfId="0" applyFont="1" applyFill="1" applyBorder="1" applyAlignment="1">
      <alignment horizontal="center"/>
    </xf>
    <xf numFmtId="0" fontId="16" fillId="36" borderId="35" xfId="0" applyFont="1" applyFill="1" applyBorder="1" applyAlignment="1">
      <alignment horizontal="center"/>
    </xf>
    <xf numFmtId="0" fontId="13" fillId="33" borderId="29" xfId="0" applyFont="1" applyFill="1" applyBorder="1" applyAlignment="1">
      <alignment horizontal="center"/>
    </xf>
    <xf numFmtId="0" fontId="13" fillId="33" borderId="35" xfId="0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E989-434E-4AEA-AE18-67C87876C49B}">
  <dimension ref="B1:U275"/>
  <sheetViews>
    <sheetView tabSelected="1" zoomScale="70" zoomScaleNormal="70" workbookViewId="0">
      <selection activeCell="K286" sqref="K286"/>
    </sheetView>
  </sheetViews>
  <sheetFormatPr defaultColWidth="8.7265625" defaultRowHeight="14.5" x14ac:dyDescent="0.35"/>
  <cols>
    <col min="1" max="1" width="3" style="4" customWidth="1"/>
    <col min="2" max="2" width="3" style="4" hidden="1" customWidth="1"/>
    <col min="3" max="3" width="14.54296875" style="4" customWidth="1"/>
    <col min="4" max="4" width="11.1796875" style="4" customWidth="1"/>
    <col min="5" max="5" width="8" style="4" customWidth="1"/>
    <col min="6" max="6" width="11.54296875" style="4" customWidth="1"/>
    <col min="7" max="7" width="8.7265625" style="4" customWidth="1"/>
    <col min="8" max="8" width="15" style="4" customWidth="1"/>
    <col min="9" max="9" width="1.54296875" style="4" customWidth="1"/>
    <col min="10" max="10" width="3.54296875" style="4" hidden="1" customWidth="1"/>
    <col min="11" max="11" width="1.453125" style="4" customWidth="1"/>
    <col min="12" max="12" width="3.1796875" style="4" hidden="1" customWidth="1"/>
    <col min="13" max="13" width="14.54296875" style="4" customWidth="1"/>
    <col min="14" max="14" width="11.1796875" style="4" customWidth="1"/>
    <col min="15" max="15" width="8" style="4" customWidth="1"/>
    <col min="16" max="16" width="11.54296875" style="4" customWidth="1"/>
    <col min="17" max="17" width="8.7265625" style="4" customWidth="1"/>
    <col min="18" max="18" width="15" style="4" customWidth="1"/>
    <col min="19" max="19" width="3.26953125" style="4" customWidth="1"/>
    <col min="20" max="20" width="10.6328125" style="4" customWidth="1"/>
    <col min="21" max="21" width="13.90625" style="4" customWidth="1"/>
    <col min="22" max="22" width="3.453125" style="4" customWidth="1"/>
    <col min="23" max="16384" width="8.7265625" style="4"/>
  </cols>
  <sheetData>
    <row r="1" spans="2:21" ht="15" thickBot="1" x14ac:dyDescent="0.4"/>
    <row r="2" spans="2:21" s="17" customFormat="1" ht="15" thickBot="1" x14ac:dyDescent="0.4">
      <c r="B2" s="4"/>
      <c r="C2" s="36" t="s">
        <v>14</v>
      </c>
      <c r="D2" s="37"/>
      <c r="E2" s="37"/>
      <c r="F2" s="37"/>
      <c r="G2" s="37"/>
      <c r="H2" s="38"/>
      <c r="M2" s="67" t="s">
        <v>15</v>
      </c>
      <c r="N2" s="68"/>
      <c r="O2" s="68"/>
      <c r="P2" s="68"/>
      <c r="Q2" s="68"/>
      <c r="R2" s="69"/>
      <c r="T2" s="88" t="s">
        <v>16</v>
      </c>
      <c r="U2" s="89"/>
    </row>
    <row r="3" spans="2:21" s="17" customFormat="1" ht="15" thickBot="1" x14ac:dyDescent="0.4">
      <c r="B3" s="4"/>
      <c r="C3" s="28"/>
      <c r="D3" s="29"/>
      <c r="E3" s="90" t="s">
        <v>17</v>
      </c>
      <c r="F3" s="91"/>
      <c r="G3" s="92" t="s">
        <v>0</v>
      </c>
      <c r="H3" s="93"/>
      <c r="M3" s="28"/>
      <c r="N3" s="29"/>
      <c r="O3" s="90" t="s">
        <v>17</v>
      </c>
      <c r="P3" s="91"/>
      <c r="Q3" s="92" t="s">
        <v>0</v>
      </c>
      <c r="R3" s="93"/>
      <c r="T3" s="44" t="s">
        <v>18</v>
      </c>
      <c r="U3" s="45" t="s">
        <v>19</v>
      </c>
    </row>
    <row r="4" spans="2:21" ht="49.5" customHeight="1" thickBot="1" x14ac:dyDescent="0.4">
      <c r="C4" s="43" t="s">
        <v>20</v>
      </c>
      <c r="D4" s="83" t="s">
        <v>275</v>
      </c>
      <c r="E4" s="64" t="s">
        <v>277</v>
      </c>
      <c r="F4" s="42" t="s">
        <v>278</v>
      </c>
      <c r="G4" s="64" t="s">
        <v>21</v>
      </c>
      <c r="H4" s="55" t="s">
        <v>3</v>
      </c>
      <c r="M4" s="43" t="s">
        <v>20</v>
      </c>
      <c r="N4" s="84" t="s">
        <v>276</v>
      </c>
      <c r="O4" s="64" t="s">
        <v>277</v>
      </c>
      <c r="P4" s="42" t="s">
        <v>278</v>
      </c>
      <c r="Q4" s="64" t="s">
        <v>21</v>
      </c>
      <c r="R4" s="55" t="s">
        <v>3</v>
      </c>
      <c r="T4" s="47" t="s">
        <v>278</v>
      </c>
      <c r="U4" s="46" t="s">
        <v>3</v>
      </c>
    </row>
    <row r="5" spans="2:21" ht="15" thickBot="1" x14ac:dyDescent="0.4">
      <c r="B5" s="33" t="s">
        <v>22</v>
      </c>
      <c r="C5" s="27" t="s">
        <v>23</v>
      </c>
      <c r="D5" s="39">
        <v>15000</v>
      </c>
      <c r="E5" s="50">
        <f>VLOOKUP($C5,GRO_Data!$A$1:$K$240,2,FALSE)</f>
        <v>1.64</v>
      </c>
      <c r="F5" s="56">
        <f>E5*D5</f>
        <v>24600</v>
      </c>
      <c r="G5" s="51">
        <f>VLOOKUP($C5,GRO_Data!$A$1:$K$240,3,FALSE)</f>
        <v>90.8</v>
      </c>
      <c r="H5" s="61">
        <f>VLOOKUP($C5,GRO_Data!$A$1:$K$240,4,FALSE)</f>
        <v>1311228493</v>
      </c>
      <c r="L5" s="33" t="s">
        <v>22</v>
      </c>
      <c r="M5" s="27" t="s">
        <v>23</v>
      </c>
      <c r="N5" s="24">
        <v>15000</v>
      </c>
      <c r="O5" s="50">
        <f>VLOOKUP($M5,GRO_Data!$A$1:$K$240,2,FALSE)</f>
        <v>1.64</v>
      </c>
      <c r="P5" s="56">
        <f>O5*N5</f>
        <v>24600</v>
      </c>
      <c r="Q5" s="51">
        <f>VLOOKUP($M5,GRO_Data!$A$1:$K$240,3,FALSE)</f>
        <v>90.8</v>
      </c>
      <c r="R5" s="61">
        <f>VLOOKUP($M5,GRO_Data!$A$1:$K$240,4,FALSE)</f>
        <v>1311228493</v>
      </c>
      <c r="T5" s="49">
        <f>P15-F15</f>
        <v>109302.5</v>
      </c>
      <c r="U5" s="48">
        <f>R15-H15</f>
        <v>90917240</v>
      </c>
    </row>
    <row r="6" spans="2:21" x14ac:dyDescent="0.35">
      <c r="B6" s="33" t="s">
        <v>22</v>
      </c>
      <c r="C6" s="18" t="s">
        <v>24</v>
      </c>
      <c r="D6" s="40">
        <v>30000</v>
      </c>
      <c r="E6" s="52">
        <f>VLOOKUP($C6,GRO_Data!$A$1:$K$240,2,FALSE)</f>
        <v>2.8359999999999999</v>
      </c>
      <c r="F6" s="57">
        <f t="shared" ref="F6:F14" si="0">E6*D6</f>
        <v>85080</v>
      </c>
      <c r="G6" s="53">
        <f>VLOOKUP($C6,GRO_Data!$A$1:$K$240,3,FALSE)</f>
        <v>96.6</v>
      </c>
      <c r="H6" s="62">
        <f>VLOOKUP($C6,GRO_Data!$A$1:$K$240,4,FALSE)</f>
        <v>16364099</v>
      </c>
      <c r="L6" s="33" t="s">
        <v>22</v>
      </c>
      <c r="M6" s="18" t="s">
        <v>24</v>
      </c>
      <c r="N6" s="25">
        <v>32500</v>
      </c>
      <c r="O6" s="52">
        <f>VLOOKUP($M6,GRO_Data!$A$1:$K$240,2,FALSE)</f>
        <v>2.8359999999999999</v>
      </c>
      <c r="P6" s="57">
        <f t="shared" ref="P6:P14" si="1">O6*N6</f>
        <v>92170</v>
      </c>
      <c r="Q6" s="53">
        <f>VLOOKUP($M6,GRO_Data!$A$1:$K$240,3,FALSE)</f>
        <v>96.6</v>
      </c>
      <c r="R6" s="62">
        <f>VLOOKUP($M6,GRO_Data!$A$1:$K$240,4,FALSE)</f>
        <v>16364099</v>
      </c>
      <c r="T6" s="30"/>
      <c r="U6" s="16"/>
    </row>
    <row r="7" spans="2:21" x14ac:dyDescent="0.35">
      <c r="B7" s="33" t="s">
        <v>22</v>
      </c>
      <c r="C7" s="18" t="s">
        <v>25</v>
      </c>
      <c r="D7" s="40">
        <v>25000</v>
      </c>
      <c r="E7" s="52">
        <f>VLOOKUP($C7,GRO_Data!$A$1:$K$240,2,FALSE)</f>
        <v>1.1220000000000001</v>
      </c>
      <c r="F7" s="57">
        <f t="shared" si="0"/>
        <v>28050.000000000004</v>
      </c>
      <c r="G7" s="53">
        <f>VLOOKUP($C7,GRO_Data!$A$1:$K$240,3,FALSE)</f>
        <v>5.4</v>
      </c>
      <c r="H7" s="62">
        <f>VLOOKUP($C7,GRO_Data!$A$1:$K$240,4,FALSE)</f>
        <v>153794</v>
      </c>
      <c r="L7" s="33" t="s">
        <v>22</v>
      </c>
      <c r="M7" s="18" t="s">
        <v>25</v>
      </c>
      <c r="N7" s="25">
        <v>5000</v>
      </c>
      <c r="O7" s="52">
        <f>VLOOKUP($M7,GRO_Data!$A$1:$K$240,2,FALSE)</f>
        <v>1.1220000000000001</v>
      </c>
      <c r="P7" s="57">
        <f t="shared" si="1"/>
        <v>5610.0000000000009</v>
      </c>
      <c r="Q7" s="53">
        <f>VLOOKUP($M7,GRO_Data!$A$1:$K$240,3,FALSE)</f>
        <v>5.4</v>
      </c>
      <c r="R7" s="62">
        <f>VLOOKUP($M7,GRO_Data!$A$1:$K$240,4,FALSE)</f>
        <v>153794</v>
      </c>
      <c r="T7" s="30"/>
      <c r="U7" s="16"/>
    </row>
    <row r="8" spans="2:21" x14ac:dyDescent="0.35">
      <c r="B8" s="33" t="s">
        <v>22</v>
      </c>
      <c r="C8" s="18" t="s">
        <v>26</v>
      </c>
      <c r="D8" s="40">
        <v>15000</v>
      </c>
      <c r="E8" s="52">
        <f>VLOOKUP($C8,GRO_Data!$A$1:$K$240,2,FALSE)</f>
        <v>0.83899999999999997</v>
      </c>
      <c r="F8" s="57">
        <f t="shared" si="0"/>
        <v>12585</v>
      </c>
      <c r="G8" s="53">
        <f>VLOOKUP($C8,GRO_Data!$A$1:$K$240,3,FALSE)</f>
        <v>23.5</v>
      </c>
      <c r="H8" s="62">
        <f>VLOOKUP($C8,GRO_Data!$A$1:$K$240,4,FALSE)</f>
        <v>2049517</v>
      </c>
      <c r="L8" s="33" t="s">
        <v>22</v>
      </c>
      <c r="M8" s="18" t="s">
        <v>26</v>
      </c>
      <c r="N8" s="25">
        <v>7500</v>
      </c>
      <c r="O8" s="52">
        <f>VLOOKUP($M8,GRO_Data!$A$1:$K$240,2,FALSE)</f>
        <v>0.83899999999999997</v>
      </c>
      <c r="P8" s="57">
        <f t="shared" si="1"/>
        <v>6292.5</v>
      </c>
      <c r="Q8" s="53">
        <f>VLOOKUP($M8,GRO_Data!$A$1:$K$240,3,FALSE)</f>
        <v>23.5</v>
      </c>
      <c r="R8" s="62">
        <f>VLOOKUP($M8,GRO_Data!$A$1:$K$240,4,FALSE)</f>
        <v>2049517</v>
      </c>
      <c r="T8" s="30"/>
      <c r="U8" s="16"/>
    </row>
    <row r="9" spans="2:21" x14ac:dyDescent="0.35">
      <c r="B9" s="33" t="s">
        <v>22</v>
      </c>
      <c r="C9" s="18" t="s">
        <v>27</v>
      </c>
      <c r="D9" s="40">
        <v>15000</v>
      </c>
      <c r="E9" s="52">
        <f>VLOOKUP($C9,GRO_Data!$A$1:$K$240,2,FALSE)</f>
        <v>1</v>
      </c>
      <c r="F9" s="57">
        <f t="shared" si="0"/>
        <v>15000</v>
      </c>
      <c r="G9" s="53">
        <f>VLOOKUP($C9,GRO_Data!$A$1:$K$240,3,FALSE)</f>
        <v>23.6</v>
      </c>
      <c r="H9" s="62">
        <f>VLOOKUP($C9,GRO_Data!$A$1:$K$240,4,FALSE)</f>
        <v>78494864</v>
      </c>
      <c r="L9" s="33" t="s">
        <v>22</v>
      </c>
      <c r="M9" s="18" t="s">
        <v>27</v>
      </c>
      <c r="N9" s="25">
        <v>5000</v>
      </c>
      <c r="O9" s="52">
        <f>VLOOKUP($M9,GRO_Data!$A$1:$K$240,2,FALSE)</f>
        <v>1</v>
      </c>
      <c r="P9" s="57">
        <f t="shared" si="1"/>
        <v>5000</v>
      </c>
      <c r="Q9" s="53">
        <f>VLOOKUP($M9,GRO_Data!$A$1:$K$240,3,FALSE)</f>
        <v>23.6</v>
      </c>
      <c r="R9" s="62">
        <f>VLOOKUP($M9,GRO_Data!$A$1:$K$240,4,FALSE)</f>
        <v>78494864</v>
      </c>
      <c r="T9" s="30"/>
      <c r="U9" s="16"/>
    </row>
    <row r="10" spans="2:21" x14ac:dyDescent="0.35">
      <c r="B10" s="33" t="s">
        <v>22</v>
      </c>
      <c r="C10" s="18" t="s">
        <v>28</v>
      </c>
      <c r="D10" s="40">
        <v>0</v>
      </c>
      <c r="E10" s="52">
        <f>VLOOKUP($C10,GRO_Data!$A$1:$K$240,2,FALSE)</f>
        <v>0</v>
      </c>
      <c r="F10" s="57">
        <f t="shared" si="0"/>
        <v>0</v>
      </c>
      <c r="G10" s="52">
        <f>VLOOKUP($C10,GRO_Data!$A$1:$K$240,3,FALSE)</f>
        <v>0</v>
      </c>
      <c r="H10" s="62">
        <f>VLOOKUP($C10,GRO_Data!$A$1:$K$240,4,FALSE)</f>
        <v>0</v>
      </c>
      <c r="L10" s="33" t="s">
        <v>22</v>
      </c>
      <c r="M10" s="18" t="s">
        <v>29</v>
      </c>
      <c r="N10" s="25">
        <v>20000</v>
      </c>
      <c r="O10" s="52">
        <f>VLOOKUP($M10,GRO_Data!$A$1:$K$240,2,FALSE)</f>
        <v>4.3929999999999998</v>
      </c>
      <c r="P10" s="57">
        <f t="shared" si="1"/>
        <v>87860</v>
      </c>
      <c r="Q10" s="53">
        <f>VLOOKUP($M10,GRO_Data!$A$1:$K$240,3,FALSE)</f>
        <v>96.3</v>
      </c>
      <c r="R10" s="62">
        <f>VLOOKUP($M10,GRO_Data!$A$1:$K$240,4,FALSE)</f>
        <v>6382235</v>
      </c>
      <c r="T10" s="30"/>
      <c r="U10" s="16"/>
    </row>
    <row r="11" spans="2:21" x14ac:dyDescent="0.35">
      <c r="B11" s="33" t="s">
        <v>22</v>
      </c>
      <c r="C11" s="18" t="s">
        <v>28</v>
      </c>
      <c r="D11" s="40">
        <v>0</v>
      </c>
      <c r="E11" s="52">
        <f>VLOOKUP($C11,GRO_Data!$A$1:$K$240,2,FALSE)</f>
        <v>0</v>
      </c>
      <c r="F11" s="57">
        <f t="shared" si="0"/>
        <v>0</v>
      </c>
      <c r="G11" s="52">
        <f>VLOOKUP($C11,GRO_Data!$A$1:$K$240,3,FALSE)</f>
        <v>0</v>
      </c>
      <c r="H11" s="62">
        <f>VLOOKUP($C11,GRO_Data!$A$1:$K$240,4,FALSE)</f>
        <v>0</v>
      </c>
      <c r="L11" s="33" t="s">
        <v>22</v>
      </c>
      <c r="M11" s="18" t="s">
        <v>30</v>
      </c>
      <c r="N11" s="25">
        <v>15000</v>
      </c>
      <c r="O11" s="52">
        <f>VLOOKUP($M11,GRO_Data!$A$1:$K$240,2,FALSE)</f>
        <v>3.5390000000000001</v>
      </c>
      <c r="P11" s="57">
        <f t="shared" si="1"/>
        <v>53085</v>
      </c>
      <c r="Q11" s="53">
        <f>VLOOKUP($M11,GRO_Data!$A$1:$K$240,3,FALSE)</f>
        <v>99.4</v>
      </c>
      <c r="R11" s="62">
        <f>VLOOKUP($M11,GRO_Data!$A$1:$K$240,4,FALSE)</f>
        <v>84535005</v>
      </c>
      <c r="T11" s="30"/>
      <c r="U11" s="16"/>
    </row>
    <row r="12" spans="2:21" x14ac:dyDescent="0.35">
      <c r="B12" s="33" t="s">
        <v>22</v>
      </c>
      <c r="C12" s="18" t="s">
        <v>28</v>
      </c>
      <c r="D12" s="40">
        <v>0</v>
      </c>
      <c r="E12" s="52">
        <f>VLOOKUP($C12,GRO_Data!$A$1:$K$240,2,FALSE)</f>
        <v>0</v>
      </c>
      <c r="F12" s="57">
        <f t="shared" si="0"/>
        <v>0</v>
      </c>
      <c r="G12" s="52">
        <f>VLOOKUP($C12,GRO_Data!$A$1:$K$240,3,FALSE)</f>
        <v>0</v>
      </c>
      <c r="H12" s="62">
        <f>VLOOKUP($C12,GRO_Data!$A$1:$K$240,4,FALSE)</f>
        <v>0</v>
      </c>
      <c r="L12" s="33" t="s">
        <v>22</v>
      </c>
      <c r="M12" s="18" t="s">
        <v>28</v>
      </c>
      <c r="N12" s="25">
        <v>0</v>
      </c>
      <c r="O12" s="52">
        <f>VLOOKUP($M12,GRO_Data!$A$1:$K$240,2,FALSE)</f>
        <v>0</v>
      </c>
      <c r="P12" s="57">
        <f t="shared" si="1"/>
        <v>0</v>
      </c>
      <c r="Q12" s="52">
        <f>VLOOKUP($M12,GRO_Data!$A$1:$K$240,3,FALSE)</f>
        <v>0</v>
      </c>
      <c r="R12" s="62">
        <f>VLOOKUP($M12,GRO_Data!$A$1:$K$240,4,FALSE)</f>
        <v>0</v>
      </c>
      <c r="T12" s="30"/>
      <c r="U12" s="16"/>
    </row>
    <row r="13" spans="2:21" x14ac:dyDescent="0.35">
      <c r="B13" s="33" t="s">
        <v>22</v>
      </c>
      <c r="C13" s="19" t="s">
        <v>28</v>
      </c>
      <c r="D13" s="40">
        <v>0</v>
      </c>
      <c r="E13" s="52">
        <f>VLOOKUP($C13,GRO_Data!$A$1:$K$240,2,FALSE)</f>
        <v>0</v>
      </c>
      <c r="F13" s="57">
        <f t="shared" si="0"/>
        <v>0</v>
      </c>
      <c r="G13" s="52">
        <f>VLOOKUP($C13,GRO_Data!$A$1:$K$240,3,FALSE)</f>
        <v>0</v>
      </c>
      <c r="H13" s="62">
        <f>VLOOKUP($C13,GRO_Data!$A$1:$K$240,4,FALSE)</f>
        <v>0</v>
      </c>
      <c r="L13" s="33" t="s">
        <v>22</v>
      </c>
      <c r="M13" s="19" t="s">
        <v>28</v>
      </c>
      <c r="N13" s="25">
        <v>0</v>
      </c>
      <c r="O13" s="52">
        <f>VLOOKUP($M13,GRO_Data!$A$1:$K$240,2,FALSE)</f>
        <v>0</v>
      </c>
      <c r="P13" s="57">
        <f t="shared" si="1"/>
        <v>0</v>
      </c>
      <c r="Q13" s="52">
        <f>VLOOKUP($M13,GRO_Data!$A$1:$K$240,3,FALSE)</f>
        <v>0</v>
      </c>
      <c r="R13" s="62">
        <f>VLOOKUP($M13,GRO_Data!$A$1:$K$240,4,FALSE)</f>
        <v>0</v>
      </c>
      <c r="T13" s="30"/>
      <c r="U13" s="16"/>
    </row>
    <row r="14" spans="2:21" ht="15" thickBot="1" x14ac:dyDescent="0.4">
      <c r="B14" s="33" t="s">
        <v>22</v>
      </c>
      <c r="C14" s="20" t="s">
        <v>28</v>
      </c>
      <c r="D14" s="41">
        <v>0</v>
      </c>
      <c r="E14" s="54">
        <f>VLOOKUP($C14,GRO_Data!$A$1:$K$240,2,FALSE)</f>
        <v>0</v>
      </c>
      <c r="F14" s="58">
        <f t="shared" si="0"/>
        <v>0</v>
      </c>
      <c r="G14" s="54">
        <f>VLOOKUP($C14,GRO_Data!$A$1:$K$240,3,FALSE)</f>
        <v>0</v>
      </c>
      <c r="H14" s="63">
        <f>VLOOKUP($C14,GRO_Data!$A$1:$K$240,4,FALSE)</f>
        <v>0</v>
      </c>
      <c r="L14" s="33" t="s">
        <v>22</v>
      </c>
      <c r="M14" s="20" t="s">
        <v>28</v>
      </c>
      <c r="N14" s="26">
        <v>0</v>
      </c>
      <c r="O14" s="54">
        <f>VLOOKUP($M14,GRO_Data!$A$1:$K$240,2,FALSE)</f>
        <v>0</v>
      </c>
      <c r="P14" s="58">
        <f t="shared" si="1"/>
        <v>0</v>
      </c>
      <c r="Q14" s="54">
        <f>VLOOKUP($M14,GRO_Data!$A$1:$K$240,3,FALSE)</f>
        <v>0</v>
      </c>
      <c r="R14" s="63">
        <f>VLOOKUP($M14,GRO_Data!$A$1:$K$240,4,FALSE)</f>
        <v>0</v>
      </c>
      <c r="T14" s="30"/>
      <c r="U14" s="16"/>
    </row>
    <row r="15" spans="2:21" ht="15" thickBot="1" x14ac:dyDescent="0.4">
      <c r="B15" s="33" t="s">
        <v>22</v>
      </c>
      <c r="C15" s="21" t="s">
        <v>31</v>
      </c>
      <c r="D15" s="22">
        <f>SUM(D5:D14)</f>
        <v>100000</v>
      </c>
      <c r="E15" s="23"/>
      <c r="F15" s="59">
        <f>SUM(F5:F14)</f>
        <v>165315</v>
      </c>
      <c r="G15" s="23"/>
      <c r="H15" s="60">
        <f>SUM(H5:H14)</f>
        <v>1408290767</v>
      </c>
      <c r="L15" s="33" t="s">
        <v>22</v>
      </c>
      <c r="M15" s="66" t="s">
        <v>31</v>
      </c>
      <c r="N15" s="65">
        <f>SUM(N5:N14)</f>
        <v>100000</v>
      </c>
      <c r="O15" s="23"/>
      <c r="P15" s="59">
        <f>SUM(P5:P14)</f>
        <v>274617.5</v>
      </c>
      <c r="Q15" s="23"/>
      <c r="R15" s="60">
        <f>SUM(R5:R14)</f>
        <v>1499208007</v>
      </c>
      <c r="T15" s="31"/>
      <c r="U15" s="32"/>
    </row>
    <row r="16" spans="2:21" x14ac:dyDescent="0.35">
      <c r="B16" s="33" t="s">
        <v>22</v>
      </c>
      <c r="C16" s="35" t="s">
        <v>32</v>
      </c>
      <c r="L16" s="33" t="s">
        <v>22</v>
      </c>
      <c r="M16" s="35"/>
    </row>
    <row r="17" spans="2:13" hidden="1" x14ac:dyDescent="0.35">
      <c r="B17" s="33" t="s">
        <v>22</v>
      </c>
      <c r="C17" s="33" t="s">
        <v>20</v>
      </c>
      <c r="L17" s="33" t="s">
        <v>22</v>
      </c>
      <c r="M17" s="33" t="s">
        <v>20</v>
      </c>
    </row>
    <row r="18" spans="2:13" hidden="1" x14ac:dyDescent="0.35">
      <c r="C18" s="33" t="s">
        <v>33</v>
      </c>
      <c r="M18" s="33" t="s">
        <v>33</v>
      </c>
    </row>
    <row r="19" spans="2:13" hidden="1" x14ac:dyDescent="0.35">
      <c r="C19" s="33" t="s">
        <v>34</v>
      </c>
      <c r="M19" s="33" t="s">
        <v>34</v>
      </c>
    </row>
    <row r="20" spans="2:13" hidden="1" x14ac:dyDescent="0.35">
      <c r="C20" s="33" t="s">
        <v>35</v>
      </c>
      <c r="M20" s="33" t="s">
        <v>35</v>
      </c>
    </row>
    <row r="21" spans="2:13" hidden="1" x14ac:dyDescent="0.35">
      <c r="C21" s="33" t="s">
        <v>29</v>
      </c>
      <c r="M21" s="33" t="s">
        <v>29</v>
      </c>
    </row>
    <row r="22" spans="2:13" hidden="1" x14ac:dyDescent="0.35">
      <c r="C22" s="33" t="s">
        <v>36</v>
      </c>
      <c r="M22" s="33" t="s">
        <v>36</v>
      </c>
    </row>
    <row r="23" spans="2:13" hidden="1" x14ac:dyDescent="0.35">
      <c r="C23" s="33" t="s">
        <v>37</v>
      </c>
      <c r="M23" s="33" t="s">
        <v>37</v>
      </c>
    </row>
    <row r="24" spans="2:13" hidden="1" x14ac:dyDescent="0.35">
      <c r="C24" s="33" t="s">
        <v>38</v>
      </c>
      <c r="M24" s="33" t="s">
        <v>38</v>
      </c>
    </row>
    <row r="25" spans="2:13" hidden="1" x14ac:dyDescent="0.35">
      <c r="C25" s="33" t="s">
        <v>39</v>
      </c>
      <c r="M25" s="33" t="s">
        <v>39</v>
      </c>
    </row>
    <row r="26" spans="2:13" hidden="1" x14ac:dyDescent="0.35">
      <c r="C26" s="33" t="s">
        <v>40</v>
      </c>
      <c r="M26" s="33" t="s">
        <v>40</v>
      </c>
    </row>
    <row r="27" spans="2:13" hidden="1" x14ac:dyDescent="0.35">
      <c r="C27" s="33" t="s">
        <v>41</v>
      </c>
      <c r="M27" s="33" t="s">
        <v>41</v>
      </c>
    </row>
    <row r="28" spans="2:13" hidden="1" x14ac:dyDescent="0.35">
      <c r="C28" s="33" t="s">
        <v>42</v>
      </c>
      <c r="M28" s="33" t="s">
        <v>42</v>
      </c>
    </row>
    <row r="29" spans="2:13" hidden="1" x14ac:dyDescent="0.35">
      <c r="C29" s="33" t="s">
        <v>43</v>
      </c>
      <c r="M29" s="33" t="s">
        <v>43</v>
      </c>
    </row>
    <row r="30" spans="2:13" hidden="1" x14ac:dyDescent="0.35">
      <c r="C30" s="33" t="s">
        <v>44</v>
      </c>
      <c r="M30" s="33" t="s">
        <v>44</v>
      </c>
    </row>
    <row r="31" spans="2:13" hidden="1" x14ac:dyDescent="0.35">
      <c r="C31" s="33" t="s">
        <v>45</v>
      </c>
      <c r="M31" s="33" t="s">
        <v>45</v>
      </c>
    </row>
    <row r="32" spans="2:13" hidden="1" x14ac:dyDescent="0.35">
      <c r="C32" s="33" t="s">
        <v>30</v>
      </c>
      <c r="M32" s="33" t="s">
        <v>30</v>
      </c>
    </row>
    <row r="33" spans="3:13" hidden="1" x14ac:dyDescent="0.35">
      <c r="C33" s="33" t="s">
        <v>46</v>
      </c>
      <c r="M33" s="33" t="s">
        <v>46</v>
      </c>
    </row>
    <row r="34" spans="3:13" hidden="1" x14ac:dyDescent="0.35">
      <c r="C34" s="33" t="s">
        <v>47</v>
      </c>
      <c r="M34" s="33" t="s">
        <v>47</v>
      </c>
    </row>
    <row r="35" spans="3:13" hidden="1" x14ac:dyDescent="0.35">
      <c r="C35" s="33" t="s">
        <v>48</v>
      </c>
      <c r="M35" s="33" t="s">
        <v>48</v>
      </c>
    </row>
    <row r="36" spans="3:13" hidden="1" x14ac:dyDescent="0.35">
      <c r="C36" s="33" t="s">
        <v>49</v>
      </c>
      <c r="M36" s="33" t="s">
        <v>49</v>
      </c>
    </row>
    <row r="37" spans="3:13" hidden="1" x14ac:dyDescent="0.35">
      <c r="C37" s="33" t="s">
        <v>50</v>
      </c>
      <c r="M37" s="33" t="s">
        <v>50</v>
      </c>
    </row>
    <row r="38" spans="3:13" hidden="1" x14ac:dyDescent="0.35">
      <c r="C38" s="33" t="s">
        <v>51</v>
      </c>
      <c r="M38" s="33" t="s">
        <v>51</v>
      </c>
    </row>
    <row r="39" spans="3:13" hidden="1" x14ac:dyDescent="0.35">
      <c r="C39" s="33" t="s">
        <v>52</v>
      </c>
      <c r="M39" s="33" t="s">
        <v>52</v>
      </c>
    </row>
    <row r="40" spans="3:13" hidden="1" x14ac:dyDescent="0.35">
      <c r="C40" s="33" t="s">
        <v>53</v>
      </c>
      <c r="M40" s="33" t="s">
        <v>53</v>
      </c>
    </row>
    <row r="41" spans="3:13" hidden="1" x14ac:dyDescent="0.35">
      <c r="C41" s="33" t="s">
        <v>54</v>
      </c>
      <c r="M41" s="33" t="s">
        <v>54</v>
      </c>
    </row>
    <row r="42" spans="3:13" hidden="1" x14ac:dyDescent="0.35">
      <c r="C42" s="33" t="s">
        <v>55</v>
      </c>
      <c r="M42" s="33" t="s">
        <v>55</v>
      </c>
    </row>
    <row r="43" spans="3:13" hidden="1" x14ac:dyDescent="0.35">
      <c r="C43" s="33" t="s">
        <v>56</v>
      </c>
      <c r="M43" s="33" t="s">
        <v>56</v>
      </c>
    </row>
    <row r="44" spans="3:13" hidden="1" x14ac:dyDescent="0.35">
      <c r="C44" s="33" t="s">
        <v>57</v>
      </c>
      <c r="M44" s="33" t="s">
        <v>57</v>
      </c>
    </row>
    <row r="45" spans="3:13" hidden="1" x14ac:dyDescent="0.35">
      <c r="C45" s="33" t="s">
        <v>58</v>
      </c>
      <c r="M45" s="33" t="s">
        <v>58</v>
      </c>
    </row>
    <row r="46" spans="3:13" hidden="1" x14ac:dyDescent="0.35">
      <c r="C46" s="33" t="s">
        <v>59</v>
      </c>
      <c r="M46" s="33" t="s">
        <v>59</v>
      </c>
    </row>
    <row r="47" spans="3:13" hidden="1" x14ac:dyDescent="0.35">
      <c r="C47" s="33" t="s">
        <v>60</v>
      </c>
      <c r="M47" s="33" t="s">
        <v>60</v>
      </c>
    </row>
    <row r="48" spans="3:13" hidden="1" x14ac:dyDescent="0.35">
      <c r="C48" s="33" t="s">
        <v>61</v>
      </c>
      <c r="M48" s="33" t="s">
        <v>61</v>
      </c>
    </row>
    <row r="49" spans="3:13" hidden="1" x14ac:dyDescent="0.35">
      <c r="C49" s="33" t="s">
        <v>62</v>
      </c>
      <c r="M49" s="33" t="s">
        <v>62</v>
      </c>
    </row>
    <row r="50" spans="3:13" hidden="1" x14ac:dyDescent="0.35">
      <c r="C50" s="33" t="s">
        <v>63</v>
      </c>
      <c r="M50" s="33" t="s">
        <v>63</v>
      </c>
    </row>
    <row r="51" spans="3:13" hidden="1" x14ac:dyDescent="0.35">
      <c r="C51" s="33" t="s">
        <v>64</v>
      </c>
      <c r="M51" s="33" t="s">
        <v>64</v>
      </c>
    </row>
    <row r="52" spans="3:13" hidden="1" x14ac:dyDescent="0.35">
      <c r="C52" s="33" t="s">
        <v>65</v>
      </c>
      <c r="M52" s="33" t="s">
        <v>65</v>
      </c>
    </row>
    <row r="53" spans="3:13" hidden="1" x14ac:dyDescent="0.35">
      <c r="C53" s="33" t="s">
        <v>66</v>
      </c>
      <c r="M53" s="33" t="s">
        <v>66</v>
      </c>
    </row>
    <row r="54" spans="3:13" hidden="1" x14ac:dyDescent="0.35">
      <c r="C54" s="33" t="s">
        <v>67</v>
      </c>
      <c r="M54" s="33" t="s">
        <v>67</v>
      </c>
    </row>
    <row r="55" spans="3:13" hidden="1" x14ac:dyDescent="0.35">
      <c r="C55" s="33" t="s">
        <v>68</v>
      </c>
      <c r="M55" s="33" t="s">
        <v>68</v>
      </c>
    </row>
    <row r="56" spans="3:13" hidden="1" x14ac:dyDescent="0.35">
      <c r="C56" s="33" t="s">
        <v>69</v>
      </c>
      <c r="M56" s="33" t="s">
        <v>69</v>
      </c>
    </row>
    <row r="57" spans="3:13" hidden="1" x14ac:dyDescent="0.35">
      <c r="C57" s="33" t="s">
        <v>70</v>
      </c>
      <c r="M57" s="33" t="s">
        <v>70</v>
      </c>
    </row>
    <row r="58" spans="3:13" hidden="1" x14ac:dyDescent="0.35">
      <c r="C58" s="33" t="s">
        <v>71</v>
      </c>
      <c r="M58" s="33" t="s">
        <v>71</v>
      </c>
    </row>
    <row r="59" spans="3:13" hidden="1" x14ac:dyDescent="0.35">
      <c r="C59" s="33" t="s">
        <v>72</v>
      </c>
      <c r="M59" s="33" t="s">
        <v>72</v>
      </c>
    </row>
    <row r="60" spans="3:13" hidden="1" x14ac:dyDescent="0.35">
      <c r="C60" s="33" t="s">
        <v>73</v>
      </c>
      <c r="M60" s="33" t="s">
        <v>73</v>
      </c>
    </row>
    <row r="61" spans="3:13" hidden="1" x14ac:dyDescent="0.35">
      <c r="C61" s="33" t="s">
        <v>74</v>
      </c>
      <c r="M61" s="33" t="s">
        <v>74</v>
      </c>
    </row>
    <row r="62" spans="3:13" hidden="1" x14ac:dyDescent="0.35">
      <c r="C62" s="33" t="s">
        <v>75</v>
      </c>
      <c r="M62" s="33" t="s">
        <v>75</v>
      </c>
    </row>
    <row r="63" spans="3:13" hidden="1" x14ac:dyDescent="0.35">
      <c r="C63" s="33" t="s">
        <v>76</v>
      </c>
      <c r="M63" s="33" t="s">
        <v>76</v>
      </c>
    </row>
    <row r="64" spans="3:13" hidden="1" x14ac:dyDescent="0.35">
      <c r="C64" s="33" t="s">
        <v>77</v>
      </c>
      <c r="M64" s="33" t="s">
        <v>77</v>
      </c>
    </row>
    <row r="65" spans="3:13" hidden="1" x14ac:dyDescent="0.35">
      <c r="C65" s="33" t="s">
        <v>78</v>
      </c>
      <c r="M65" s="33" t="s">
        <v>78</v>
      </c>
    </row>
    <row r="66" spans="3:13" hidden="1" x14ac:dyDescent="0.35">
      <c r="C66" s="33" t="s">
        <v>79</v>
      </c>
      <c r="M66" s="33" t="s">
        <v>79</v>
      </c>
    </row>
    <row r="67" spans="3:13" hidden="1" x14ac:dyDescent="0.35">
      <c r="C67" s="33" t="s">
        <v>24</v>
      </c>
      <c r="M67" s="33" t="s">
        <v>24</v>
      </c>
    </row>
    <row r="68" spans="3:13" hidden="1" x14ac:dyDescent="0.35">
      <c r="C68" s="33" t="s">
        <v>80</v>
      </c>
      <c r="M68" s="33" t="s">
        <v>80</v>
      </c>
    </row>
    <row r="69" spans="3:13" hidden="1" x14ac:dyDescent="0.35">
      <c r="C69" s="33" t="s">
        <v>81</v>
      </c>
      <c r="M69" s="33" t="s">
        <v>81</v>
      </c>
    </row>
    <row r="70" spans="3:13" hidden="1" x14ac:dyDescent="0.35">
      <c r="C70" s="33" t="s">
        <v>82</v>
      </c>
      <c r="M70" s="33" t="s">
        <v>82</v>
      </c>
    </row>
    <row r="71" spans="3:13" hidden="1" x14ac:dyDescent="0.35">
      <c r="C71" s="33" t="s">
        <v>83</v>
      </c>
      <c r="M71" s="33" t="s">
        <v>83</v>
      </c>
    </row>
    <row r="72" spans="3:13" hidden="1" x14ac:dyDescent="0.35">
      <c r="C72" s="33" t="s">
        <v>84</v>
      </c>
      <c r="M72" s="33" t="s">
        <v>84</v>
      </c>
    </row>
    <row r="73" spans="3:13" hidden="1" x14ac:dyDescent="0.35">
      <c r="C73" s="33" t="s">
        <v>85</v>
      </c>
      <c r="M73" s="33" t="s">
        <v>85</v>
      </c>
    </row>
    <row r="74" spans="3:13" hidden="1" x14ac:dyDescent="0.35">
      <c r="C74" s="33" t="s">
        <v>86</v>
      </c>
      <c r="M74" s="33" t="s">
        <v>86</v>
      </c>
    </row>
    <row r="75" spans="3:13" hidden="1" x14ac:dyDescent="0.35">
      <c r="C75" s="33" t="s">
        <v>87</v>
      </c>
      <c r="M75" s="33" t="s">
        <v>87</v>
      </c>
    </row>
    <row r="76" spans="3:13" hidden="1" x14ac:dyDescent="0.35">
      <c r="C76" s="33" t="s">
        <v>88</v>
      </c>
      <c r="M76" s="33" t="s">
        <v>88</v>
      </c>
    </row>
    <row r="77" spans="3:13" hidden="1" x14ac:dyDescent="0.35">
      <c r="C77" s="33" t="s">
        <v>89</v>
      </c>
      <c r="M77" s="33" t="s">
        <v>89</v>
      </c>
    </row>
    <row r="78" spans="3:13" hidden="1" x14ac:dyDescent="0.35">
      <c r="C78" s="33" t="s">
        <v>90</v>
      </c>
      <c r="M78" s="33" t="s">
        <v>90</v>
      </c>
    </row>
    <row r="79" spans="3:13" hidden="1" x14ac:dyDescent="0.35">
      <c r="C79" s="33" t="s">
        <v>91</v>
      </c>
      <c r="M79" s="33" t="s">
        <v>91</v>
      </c>
    </row>
    <row r="80" spans="3:13" hidden="1" x14ac:dyDescent="0.35">
      <c r="C80" s="33" t="s">
        <v>92</v>
      </c>
      <c r="M80" s="33" t="s">
        <v>92</v>
      </c>
    </row>
    <row r="81" spans="3:13" hidden="1" x14ac:dyDescent="0.35">
      <c r="C81" s="33" t="s">
        <v>93</v>
      </c>
      <c r="M81" s="33" t="s">
        <v>93</v>
      </c>
    </row>
    <row r="82" spans="3:13" hidden="1" x14ac:dyDescent="0.35">
      <c r="C82" s="33" t="s">
        <v>94</v>
      </c>
      <c r="M82" s="33" t="s">
        <v>94</v>
      </c>
    </row>
    <row r="83" spans="3:13" hidden="1" x14ac:dyDescent="0.35">
      <c r="C83" s="33" t="s">
        <v>95</v>
      </c>
      <c r="M83" s="33" t="s">
        <v>95</v>
      </c>
    </row>
    <row r="84" spans="3:13" hidden="1" x14ac:dyDescent="0.35">
      <c r="C84" s="33" t="s">
        <v>96</v>
      </c>
      <c r="M84" s="33" t="s">
        <v>96</v>
      </c>
    </row>
    <row r="85" spans="3:13" hidden="1" x14ac:dyDescent="0.35">
      <c r="C85" s="33" t="s">
        <v>97</v>
      </c>
      <c r="M85" s="33" t="s">
        <v>97</v>
      </c>
    </row>
    <row r="86" spans="3:13" hidden="1" x14ac:dyDescent="0.35">
      <c r="C86" s="33" t="s">
        <v>98</v>
      </c>
      <c r="M86" s="33" t="s">
        <v>98</v>
      </c>
    </row>
    <row r="87" spans="3:13" hidden="1" x14ac:dyDescent="0.35">
      <c r="C87" s="33" t="s">
        <v>99</v>
      </c>
      <c r="M87" s="33" t="s">
        <v>99</v>
      </c>
    </row>
    <row r="88" spans="3:13" hidden="1" x14ac:dyDescent="0.35">
      <c r="C88" s="33" t="s">
        <v>100</v>
      </c>
      <c r="M88" s="33" t="s">
        <v>100</v>
      </c>
    </row>
    <row r="89" spans="3:13" hidden="1" x14ac:dyDescent="0.35">
      <c r="C89" s="33" t="s">
        <v>101</v>
      </c>
      <c r="M89" s="33" t="s">
        <v>101</v>
      </c>
    </row>
    <row r="90" spans="3:13" hidden="1" x14ac:dyDescent="0.35">
      <c r="C90" s="33" t="s">
        <v>102</v>
      </c>
      <c r="M90" s="33" t="s">
        <v>102</v>
      </c>
    </row>
    <row r="91" spans="3:13" hidden="1" x14ac:dyDescent="0.35">
      <c r="C91" s="33" t="s">
        <v>103</v>
      </c>
      <c r="M91" s="33" t="s">
        <v>103</v>
      </c>
    </row>
    <row r="92" spans="3:13" hidden="1" x14ac:dyDescent="0.35">
      <c r="C92" s="33" t="s">
        <v>104</v>
      </c>
      <c r="M92" s="33" t="s">
        <v>104</v>
      </c>
    </row>
    <row r="93" spans="3:13" hidden="1" x14ac:dyDescent="0.35">
      <c r="C93" s="33" t="s">
        <v>105</v>
      </c>
      <c r="M93" s="33" t="s">
        <v>105</v>
      </c>
    </row>
    <row r="94" spans="3:13" hidden="1" x14ac:dyDescent="0.35">
      <c r="C94" s="33" t="s">
        <v>106</v>
      </c>
      <c r="M94" s="33" t="s">
        <v>106</v>
      </c>
    </row>
    <row r="95" spans="3:13" hidden="1" x14ac:dyDescent="0.35">
      <c r="C95" s="33" t="s">
        <v>107</v>
      </c>
      <c r="M95" s="33" t="s">
        <v>107</v>
      </c>
    </row>
    <row r="96" spans="3:13" hidden="1" x14ac:dyDescent="0.35">
      <c r="C96" s="33" t="s">
        <v>108</v>
      </c>
      <c r="M96" s="33" t="s">
        <v>108</v>
      </c>
    </row>
    <row r="97" spans="3:13" hidden="1" x14ac:dyDescent="0.35">
      <c r="C97" s="33" t="s">
        <v>109</v>
      </c>
      <c r="M97" s="33" t="s">
        <v>109</v>
      </c>
    </row>
    <row r="98" spans="3:13" hidden="1" x14ac:dyDescent="0.35">
      <c r="C98" s="33" t="s">
        <v>110</v>
      </c>
      <c r="M98" s="33" t="s">
        <v>110</v>
      </c>
    </row>
    <row r="99" spans="3:13" hidden="1" x14ac:dyDescent="0.35">
      <c r="C99" s="33" t="s">
        <v>111</v>
      </c>
      <c r="M99" s="33" t="s">
        <v>111</v>
      </c>
    </row>
    <row r="100" spans="3:13" hidden="1" x14ac:dyDescent="0.35">
      <c r="C100" s="33" t="s">
        <v>112</v>
      </c>
      <c r="M100" s="33" t="s">
        <v>112</v>
      </c>
    </row>
    <row r="101" spans="3:13" hidden="1" x14ac:dyDescent="0.35">
      <c r="C101" s="33" t="s">
        <v>113</v>
      </c>
      <c r="M101" s="33" t="s">
        <v>113</v>
      </c>
    </row>
    <row r="102" spans="3:13" hidden="1" x14ac:dyDescent="0.35">
      <c r="C102" s="33" t="s">
        <v>114</v>
      </c>
      <c r="M102" s="33" t="s">
        <v>114</v>
      </c>
    </row>
    <row r="103" spans="3:13" hidden="1" x14ac:dyDescent="0.35">
      <c r="C103" s="33" t="s">
        <v>115</v>
      </c>
      <c r="M103" s="33" t="s">
        <v>115</v>
      </c>
    </row>
    <row r="104" spans="3:13" hidden="1" x14ac:dyDescent="0.35">
      <c r="C104" s="33" t="s">
        <v>116</v>
      </c>
      <c r="M104" s="33" t="s">
        <v>116</v>
      </c>
    </row>
    <row r="105" spans="3:13" hidden="1" x14ac:dyDescent="0.35">
      <c r="C105" s="33" t="s">
        <v>117</v>
      </c>
      <c r="M105" s="33" t="s">
        <v>117</v>
      </c>
    </row>
    <row r="106" spans="3:13" hidden="1" x14ac:dyDescent="0.35">
      <c r="C106" s="33" t="s">
        <v>118</v>
      </c>
      <c r="M106" s="33" t="s">
        <v>118</v>
      </c>
    </row>
    <row r="107" spans="3:13" hidden="1" x14ac:dyDescent="0.35">
      <c r="C107" s="33" t="s">
        <v>119</v>
      </c>
      <c r="M107" s="33" t="s">
        <v>119</v>
      </c>
    </row>
    <row r="108" spans="3:13" hidden="1" x14ac:dyDescent="0.35">
      <c r="C108" s="33" t="s">
        <v>120</v>
      </c>
      <c r="M108" s="33" t="s">
        <v>120</v>
      </c>
    </row>
    <row r="109" spans="3:13" hidden="1" x14ac:dyDescent="0.35">
      <c r="C109" s="33" t="s">
        <v>121</v>
      </c>
      <c r="M109" s="33" t="s">
        <v>121</v>
      </c>
    </row>
    <row r="110" spans="3:13" hidden="1" x14ac:dyDescent="0.35">
      <c r="C110" s="33" t="s">
        <v>122</v>
      </c>
      <c r="M110" s="33" t="s">
        <v>122</v>
      </c>
    </row>
    <row r="111" spans="3:13" hidden="1" x14ac:dyDescent="0.35">
      <c r="C111" s="33" t="s">
        <v>123</v>
      </c>
      <c r="M111" s="33" t="s">
        <v>123</v>
      </c>
    </row>
    <row r="112" spans="3:13" hidden="1" x14ac:dyDescent="0.35">
      <c r="C112" s="33" t="s">
        <v>124</v>
      </c>
      <c r="M112" s="33" t="s">
        <v>124</v>
      </c>
    </row>
    <row r="113" spans="3:13" hidden="1" x14ac:dyDescent="0.35">
      <c r="C113" s="33" t="s">
        <v>125</v>
      </c>
      <c r="M113" s="33" t="s">
        <v>125</v>
      </c>
    </row>
    <row r="114" spans="3:13" hidden="1" x14ac:dyDescent="0.35">
      <c r="C114" s="33" t="s">
        <v>126</v>
      </c>
      <c r="M114" s="33" t="s">
        <v>126</v>
      </c>
    </row>
    <row r="115" spans="3:13" hidden="1" x14ac:dyDescent="0.35">
      <c r="C115" s="33" t="s">
        <v>127</v>
      </c>
      <c r="M115" s="33" t="s">
        <v>127</v>
      </c>
    </row>
    <row r="116" spans="3:13" hidden="1" x14ac:dyDescent="0.35">
      <c r="C116" s="33" t="s">
        <v>128</v>
      </c>
      <c r="M116" s="33" t="s">
        <v>128</v>
      </c>
    </row>
    <row r="117" spans="3:13" hidden="1" x14ac:dyDescent="0.35">
      <c r="C117" s="33" t="s">
        <v>129</v>
      </c>
      <c r="M117" s="33" t="s">
        <v>129</v>
      </c>
    </row>
    <row r="118" spans="3:13" hidden="1" x14ac:dyDescent="0.35">
      <c r="C118" s="33" t="s">
        <v>130</v>
      </c>
      <c r="M118" s="33" t="s">
        <v>130</v>
      </c>
    </row>
    <row r="119" spans="3:13" hidden="1" x14ac:dyDescent="0.35">
      <c r="C119" s="33" t="s">
        <v>131</v>
      </c>
      <c r="M119" s="33" t="s">
        <v>131</v>
      </c>
    </row>
    <row r="120" spans="3:13" hidden="1" x14ac:dyDescent="0.35">
      <c r="C120" s="33" t="s">
        <v>132</v>
      </c>
      <c r="M120" s="33" t="s">
        <v>132</v>
      </c>
    </row>
    <row r="121" spans="3:13" hidden="1" x14ac:dyDescent="0.35">
      <c r="C121" s="33" t="s">
        <v>133</v>
      </c>
      <c r="M121" s="33" t="s">
        <v>133</v>
      </c>
    </row>
    <row r="122" spans="3:13" hidden="1" x14ac:dyDescent="0.35">
      <c r="C122" s="33" t="s">
        <v>134</v>
      </c>
      <c r="M122" s="33" t="s">
        <v>134</v>
      </c>
    </row>
    <row r="123" spans="3:13" hidden="1" x14ac:dyDescent="0.35">
      <c r="C123" s="33" t="s">
        <v>135</v>
      </c>
      <c r="M123" s="33" t="s">
        <v>135</v>
      </c>
    </row>
    <row r="124" spans="3:13" hidden="1" x14ac:dyDescent="0.35">
      <c r="C124" s="33" t="s">
        <v>136</v>
      </c>
      <c r="M124" s="33" t="s">
        <v>136</v>
      </c>
    </row>
    <row r="125" spans="3:13" hidden="1" x14ac:dyDescent="0.35">
      <c r="C125" s="33" t="s">
        <v>137</v>
      </c>
      <c r="M125" s="33" t="s">
        <v>137</v>
      </c>
    </row>
    <row r="126" spans="3:13" hidden="1" x14ac:dyDescent="0.35">
      <c r="C126" s="33" t="s">
        <v>138</v>
      </c>
      <c r="M126" s="33" t="s">
        <v>138</v>
      </c>
    </row>
    <row r="127" spans="3:13" hidden="1" x14ac:dyDescent="0.35">
      <c r="C127" s="33" t="s">
        <v>139</v>
      </c>
      <c r="M127" s="33" t="s">
        <v>139</v>
      </c>
    </row>
    <row r="128" spans="3:13" hidden="1" x14ac:dyDescent="0.35">
      <c r="C128" s="33" t="s">
        <v>140</v>
      </c>
      <c r="M128" s="33" t="s">
        <v>140</v>
      </c>
    </row>
    <row r="129" spans="3:13" hidden="1" x14ac:dyDescent="0.35">
      <c r="C129" s="33" t="s">
        <v>141</v>
      </c>
      <c r="M129" s="33" t="s">
        <v>141</v>
      </c>
    </row>
    <row r="130" spans="3:13" hidden="1" x14ac:dyDescent="0.35">
      <c r="C130" s="33" t="s">
        <v>142</v>
      </c>
      <c r="M130" s="33" t="s">
        <v>142</v>
      </c>
    </row>
    <row r="131" spans="3:13" hidden="1" x14ac:dyDescent="0.35">
      <c r="C131" s="33" t="s">
        <v>143</v>
      </c>
      <c r="M131" s="33" t="s">
        <v>143</v>
      </c>
    </row>
    <row r="132" spans="3:13" hidden="1" x14ac:dyDescent="0.35">
      <c r="C132" s="33" t="s">
        <v>144</v>
      </c>
      <c r="M132" s="33" t="s">
        <v>144</v>
      </c>
    </row>
    <row r="133" spans="3:13" hidden="1" x14ac:dyDescent="0.35">
      <c r="C133" s="33" t="s">
        <v>145</v>
      </c>
      <c r="M133" s="33" t="s">
        <v>145</v>
      </c>
    </row>
    <row r="134" spans="3:13" hidden="1" x14ac:dyDescent="0.35">
      <c r="C134" s="33" t="s">
        <v>146</v>
      </c>
      <c r="M134" s="33" t="s">
        <v>146</v>
      </c>
    </row>
    <row r="135" spans="3:13" hidden="1" x14ac:dyDescent="0.35">
      <c r="C135" s="33" t="s">
        <v>147</v>
      </c>
      <c r="M135" s="33" t="s">
        <v>147</v>
      </c>
    </row>
    <row r="136" spans="3:13" hidden="1" x14ac:dyDescent="0.35">
      <c r="C136" s="33" t="s">
        <v>148</v>
      </c>
      <c r="M136" s="33" t="s">
        <v>148</v>
      </c>
    </row>
    <row r="137" spans="3:13" hidden="1" x14ac:dyDescent="0.35">
      <c r="C137" s="33" t="s">
        <v>149</v>
      </c>
      <c r="M137" s="33" t="s">
        <v>149</v>
      </c>
    </row>
    <row r="138" spans="3:13" hidden="1" x14ac:dyDescent="0.35">
      <c r="C138" s="33" t="s">
        <v>150</v>
      </c>
      <c r="M138" s="33" t="s">
        <v>150</v>
      </c>
    </row>
    <row r="139" spans="3:13" hidden="1" x14ac:dyDescent="0.35">
      <c r="C139" s="33" t="s">
        <v>151</v>
      </c>
      <c r="M139" s="33" t="s">
        <v>151</v>
      </c>
    </row>
    <row r="140" spans="3:13" hidden="1" x14ac:dyDescent="0.35">
      <c r="C140" s="33" t="s">
        <v>152</v>
      </c>
      <c r="M140" s="33" t="s">
        <v>152</v>
      </c>
    </row>
    <row r="141" spans="3:13" hidden="1" x14ac:dyDescent="0.35">
      <c r="C141" s="33" t="s">
        <v>153</v>
      </c>
      <c r="M141" s="33" t="s">
        <v>153</v>
      </c>
    </row>
    <row r="142" spans="3:13" hidden="1" x14ac:dyDescent="0.35">
      <c r="C142" s="33" t="s">
        <v>154</v>
      </c>
      <c r="M142" s="33" t="s">
        <v>154</v>
      </c>
    </row>
    <row r="143" spans="3:13" hidden="1" x14ac:dyDescent="0.35">
      <c r="C143" s="33" t="s">
        <v>155</v>
      </c>
      <c r="M143" s="33" t="s">
        <v>155</v>
      </c>
    </row>
    <row r="144" spans="3:13" hidden="1" x14ac:dyDescent="0.35">
      <c r="C144" s="33" t="s">
        <v>156</v>
      </c>
      <c r="M144" s="33" t="s">
        <v>156</v>
      </c>
    </row>
    <row r="145" spans="3:13" hidden="1" x14ac:dyDescent="0.35">
      <c r="C145" s="33" t="s">
        <v>157</v>
      </c>
      <c r="M145" s="33" t="s">
        <v>157</v>
      </c>
    </row>
    <row r="146" spans="3:13" hidden="1" x14ac:dyDescent="0.35">
      <c r="C146" s="33" t="s">
        <v>158</v>
      </c>
      <c r="M146" s="33" t="s">
        <v>158</v>
      </c>
    </row>
    <row r="147" spans="3:13" hidden="1" x14ac:dyDescent="0.35">
      <c r="C147" s="33" t="s">
        <v>159</v>
      </c>
      <c r="M147" s="33" t="s">
        <v>159</v>
      </c>
    </row>
    <row r="148" spans="3:13" hidden="1" x14ac:dyDescent="0.35">
      <c r="C148" s="33" t="s">
        <v>160</v>
      </c>
      <c r="M148" s="33" t="s">
        <v>160</v>
      </c>
    </row>
    <row r="149" spans="3:13" hidden="1" x14ac:dyDescent="0.35">
      <c r="C149" s="33" t="s">
        <v>161</v>
      </c>
      <c r="M149" s="33" t="s">
        <v>161</v>
      </c>
    </row>
    <row r="150" spans="3:13" hidden="1" x14ac:dyDescent="0.35">
      <c r="C150" s="33" t="s">
        <v>162</v>
      </c>
      <c r="M150" s="33" t="s">
        <v>162</v>
      </c>
    </row>
    <row r="151" spans="3:13" hidden="1" x14ac:dyDescent="0.35">
      <c r="C151" s="33" t="s">
        <v>163</v>
      </c>
      <c r="M151" s="33" t="s">
        <v>163</v>
      </c>
    </row>
    <row r="152" spans="3:13" hidden="1" x14ac:dyDescent="0.35">
      <c r="C152" s="33" t="s">
        <v>164</v>
      </c>
      <c r="M152" s="33" t="s">
        <v>164</v>
      </c>
    </row>
    <row r="153" spans="3:13" hidden="1" x14ac:dyDescent="0.35">
      <c r="C153" s="33" t="s">
        <v>165</v>
      </c>
      <c r="M153" s="33" t="s">
        <v>165</v>
      </c>
    </row>
    <row r="154" spans="3:13" hidden="1" x14ac:dyDescent="0.35">
      <c r="C154" s="33" t="s">
        <v>166</v>
      </c>
      <c r="M154" s="33" t="s">
        <v>166</v>
      </c>
    </row>
    <row r="155" spans="3:13" hidden="1" x14ac:dyDescent="0.35">
      <c r="C155" s="33" t="s">
        <v>167</v>
      </c>
      <c r="M155" s="33" t="s">
        <v>167</v>
      </c>
    </row>
    <row r="156" spans="3:13" hidden="1" x14ac:dyDescent="0.35">
      <c r="C156" s="33" t="s">
        <v>168</v>
      </c>
      <c r="M156" s="33" t="s">
        <v>168</v>
      </c>
    </row>
    <row r="157" spans="3:13" hidden="1" x14ac:dyDescent="0.35">
      <c r="C157" s="33" t="s">
        <v>169</v>
      </c>
      <c r="M157" s="33" t="s">
        <v>169</v>
      </c>
    </row>
    <row r="158" spans="3:13" hidden="1" x14ac:dyDescent="0.35">
      <c r="C158" s="33" t="s">
        <v>170</v>
      </c>
      <c r="M158" s="33" t="s">
        <v>170</v>
      </c>
    </row>
    <row r="159" spans="3:13" hidden="1" x14ac:dyDescent="0.35">
      <c r="C159" s="33" t="s">
        <v>171</v>
      </c>
      <c r="M159" s="33" t="s">
        <v>171</v>
      </c>
    </row>
    <row r="160" spans="3:13" hidden="1" x14ac:dyDescent="0.35">
      <c r="C160" s="33" t="s">
        <v>172</v>
      </c>
      <c r="M160" s="33" t="s">
        <v>172</v>
      </c>
    </row>
    <row r="161" spans="3:13" hidden="1" x14ac:dyDescent="0.35">
      <c r="C161" s="33" t="s">
        <v>173</v>
      </c>
      <c r="M161" s="33" t="s">
        <v>173</v>
      </c>
    </row>
    <row r="162" spans="3:13" hidden="1" x14ac:dyDescent="0.35">
      <c r="C162" s="33" t="s">
        <v>174</v>
      </c>
      <c r="M162" s="33" t="s">
        <v>174</v>
      </c>
    </row>
    <row r="163" spans="3:13" hidden="1" x14ac:dyDescent="0.35">
      <c r="C163" s="33" t="s">
        <v>175</v>
      </c>
      <c r="M163" s="33" t="s">
        <v>175</v>
      </c>
    </row>
    <row r="164" spans="3:13" hidden="1" x14ac:dyDescent="0.35">
      <c r="C164" s="33" t="s">
        <v>176</v>
      </c>
      <c r="M164" s="33" t="s">
        <v>176</v>
      </c>
    </row>
    <row r="165" spans="3:13" hidden="1" x14ac:dyDescent="0.35">
      <c r="C165" s="33" t="s">
        <v>177</v>
      </c>
      <c r="M165" s="33" t="s">
        <v>177</v>
      </c>
    </row>
    <row r="166" spans="3:13" hidden="1" x14ac:dyDescent="0.35">
      <c r="C166" s="33" t="s">
        <v>178</v>
      </c>
      <c r="M166" s="33" t="s">
        <v>178</v>
      </c>
    </row>
    <row r="167" spans="3:13" hidden="1" x14ac:dyDescent="0.35">
      <c r="C167" s="33" t="s">
        <v>179</v>
      </c>
      <c r="M167" s="33" t="s">
        <v>179</v>
      </c>
    </row>
    <row r="168" spans="3:13" hidden="1" x14ac:dyDescent="0.35">
      <c r="C168" s="33" t="s">
        <v>180</v>
      </c>
      <c r="M168" s="33" t="s">
        <v>180</v>
      </c>
    </row>
    <row r="169" spans="3:13" hidden="1" x14ac:dyDescent="0.35">
      <c r="C169" s="33" t="s">
        <v>181</v>
      </c>
      <c r="M169" s="33" t="s">
        <v>181</v>
      </c>
    </row>
    <row r="170" spans="3:13" hidden="1" x14ac:dyDescent="0.35">
      <c r="C170" s="33" t="s">
        <v>182</v>
      </c>
      <c r="M170" s="33" t="s">
        <v>182</v>
      </c>
    </row>
    <row r="171" spans="3:13" hidden="1" x14ac:dyDescent="0.35">
      <c r="C171" s="33" t="s">
        <v>183</v>
      </c>
      <c r="M171" s="33" t="s">
        <v>183</v>
      </c>
    </row>
    <row r="172" spans="3:13" hidden="1" x14ac:dyDescent="0.35">
      <c r="C172" s="33" t="s">
        <v>184</v>
      </c>
      <c r="M172" s="33" t="s">
        <v>184</v>
      </c>
    </row>
    <row r="173" spans="3:13" hidden="1" x14ac:dyDescent="0.35">
      <c r="C173" s="33" t="s">
        <v>185</v>
      </c>
      <c r="M173" s="33" t="s">
        <v>185</v>
      </c>
    </row>
    <row r="174" spans="3:13" hidden="1" x14ac:dyDescent="0.35">
      <c r="C174" s="33" t="s">
        <v>186</v>
      </c>
      <c r="M174" s="33" t="s">
        <v>186</v>
      </c>
    </row>
    <row r="175" spans="3:13" hidden="1" x14ac:dyDescent="0.35">
      <c r="C175" s="33" t="s">
        <v>23</v>
      </c>
      <c r="M175" s="33" t="s">
        <v>23</v>
      </c>
    </row>
    <row r="176" spans="3:13" hidden="1" x14ac:dyDescent="0.35">
      <c r="C176" s="33" t="s">
        <v>187</v>
      </c>
      <c r="M176" s="33" t="s">
        <v>187</v>
      </c>
    </row>
    <row r="177" spans="3:13" hidden="1" x14ac:dyDescent="0.35">
      <c r="C177" s="33" t="s">
        <v>188</v>
      </c>
      <c r="M177" s="33" t="s">
        <v>188</v>
      </c>
    </row>
    <row r="178" spans="3:13" hidden="1" x14ac:dyDescent="0.35">
      <c r="C178" s="33" t="s">
        <v>189</v>
      </c>
      <c r="M178" s="33" t="s">
        <v>189</v>
      </c>
    </row>
    <row r="179" spans="3:13" hidden="1" x14ac:dyDescent="0.35">
      <c r="C179" s="33" t="s">
        <v>190</v>
      </c>
      <c r="M179" s="33" t="s">
        <v>190</v>
      </c>
    </row>
    <row r="180" spans="3:13" hidden="1" x14ac:dyDescent="0.35">
      <c r="C180" s="33" t="s">
        <v>191</v>
      </c>
      <c r="M180" s="33" t="s">
        <v>191</v>
      </c>
    </row>
    <row r="181" spans="3:13" hidden="1" x14ac:dyDescent="0.35">
      <c r="C181" s="33" t="s">
        <v>192</v>
      </c>
      <c r="M181" s="33" t="s">
        <v>192</v>
      </c>
    </row>
    <row r="182" spans="3:13" hidden="1" x14ac:dyDescent="0.35">
      <c r="C182" s="33" t="s">
        <v>193</v>
      </c>
      <c r="M182" s="33" t="s">
        <v>193</v>
      </c>
    </row>
    <row r="183" spans="3:13" hidden="1" x14ac:dyDescent="0.35">
      <c r="C183" s="33" t="s">
        <v>194</v>
      </c>
      <c r="M183" s="33" t="s">
        <v>194</v>
      </c>
    </row>
    <row r="184" spans="3:13" hidden="1" x14ac:dyDescent="0.35">
      <c r="C184" s="33" t="s">
        <v>195</v>
      </c>
      <c r="M184" s="33" t="s">
        <v>195</v>
      </c>
    </row>
    <row r="185" spans="3:13" hidden="1" x14ac:dyDescent="0.35">
      <c r="C185" s="33" t="s">
        <v>196</v>
      </c>
      <c r="M185" s="33" t="s">
        <v>196</v>
      </c>
    </row>
    <row r="186" spans="3:13" hidden="1" x14ac:dyDescent="0.35">
      <c r="C186" s="33" t="s">
        <v>197</v>
      </c>
      <c r="M186" s="33" t="s">
        <v>197</v>
      </c>
    </row>
    <row r="187" spans="3:13" hidden="1" x14ac:dyDescent="0.35">
      <c r="C187" s="33" t="s">
        <v>198</v>
      </c>
      <c r="M187" s="33" t="s">
        <v>198</v>
      </c>
    </row>
    <row r="188" spans="3:13" hidden="1" x14ac:dyDescent="0.35">
      <c r="C188" s="33" t="s">
        <v>199</v>
      </c>
      <c r="M188" s="33" t="s">
        <v>199</v>
      </c>
    </row>
    <row r="189" spans="3:13" hidden="1" x14ac:dyDescent="0.35">
      <c r="C189" s="33" t="s">
        <v>200</v>
      </c>
      <c r="M189" s="33" t="s">
        <v>200</v>
      </c>
    </row>
    <row r="190" spans="3:13" hidden="1" x14ac:dyDescent="0.35">
      <c r="C190" s="33" t="s">
        <v>201</v>
      </c>
      <c r="M190" s="33" t="s">
        <v>201</v>
      </c>
    </row>
    <row r="191" spans="3:13" hidden="1" x14ac:dyDescent="0.35">
      <c r="C191" s="33" t="s">
        <v>202</v>
      </c>
      <c r="M191" s="33" t="s">
        <v>202</v>
      </c>
    </row>
    <row r="192" spans="3:13" hidden="1" x14ac:dyDescent="0.35">
      <c r="C192" s="33" t="s">
        <v>203</v>
      </c>
      <c r="M192" s="33" t="s">
        <v>203</v>
      </c>
    </row>
    <row r="193" spans="3:13" hidden="1" x14ac:dyDescent="0.35">
      <c r="C193" s="33" t="s">
        <v>204</v>
      </c>
      <c r="M193" s="33" t="s">
        <v>204</v>
      </c>
    </row>
    <row r="194" spans="3:13" hidden="1" x14ac:dyDescent="0.35">
      <c r="C194" s="33" t="s">
        <v>205</v>
      </c>
      <c r="M194" s="33" t="s">
        <v>205</v>
      </c>
    </row>
    <row r="195" spans="3:13" hidden="1" x14ac:dyDescent="0.35">
      <c r="C195" s="33" t="s">
        <v>206</v>
      </c>
      <c r="M195" s="33" t="s">
        <v>206</v>
      </c>
    </row>
    <row r="196" spans="3:13" hidden="1" x14ac:dyDescent="0.35">
      <c r="C196" s="33" t="s">
        <v>207</v>
      </c>
      <c r="M196" s="33" t="s">
        <v>207</v>
      </c>
    </row>
    <row r="197" spans="3:13" hidden="1" x14ac:dyDescent="0.35">
      <c r="C197" s="33" t="s">
        <v>208</v>
      </c>
      <c r="M197" s="33" t="s">
        <v>208</v>
      </c>
    </row>
    <row r="198" spans="3:13" hidden="1" x14ac:dyDescent="0.35">
      <c r="C198" s="33" t="s">
        <v>209</v>
      </c>
      <c r="M198" s="33" t="s">
        <v>209</v>
      </c>
    </row>
    <row r="199" spans="3:13" hidden="1" x14ac:dyDescent="0.35">
      <c r="C199" s="33" t="s">
        <v>210</v>
      </c>
      <c r="M199" s="33" t="s">
        <v>210</v>
      </c>
    </row>
    <row r="200" spans="3:13" hidden="1" x14ac:dyDescent="0.35">
      <c r="C200" s="33" t="s">
        <v>211</v>
      </c>
      <c r="M200" s="33" t="s">
        <v>211</v>
      </c>
    </row>
    <row r="201" spans="3:13" hidden="1" x14ac:dyDescent="0.35">
      <c r="C201" s="33" t="s">
        <v>212</v>
      </c>
      <c r="M201" s="33" t="s">
        <v>212</v>
      </c>
    </row>
    <row r="202" spans="3:13" hidden="1" x14ac:dyDescent="0.35">
      <c r="C202" s="33" t="s">
        <v>213</v>
      </c>
      <c r="M202" s="33" t="s">
        <v>213</v>
      </c>
    </row>
    <row r="203" spans="3:13" hidden="1" x14ac:dyDescent="0.35">
      <c r="C203" s="33" t="s">
        <v>214</v>
      </c>
      <c r="M203" s="33" t="s">
        <v>214</v>
      </c>
    </row>
    <row r="204" spans="3:13" hidden="1" x14ac:dyDescent="0.35">
      <c r="C204" s="33" t="s">
        <v>215</v>
      </c>
      <c r="M204" s="33" t="s">
        <v>215</v>
      </c>
    </row>
    <row r="205" spans="3:13" hidden="1" x14ac:dyDescent="0.35">
      <c r="C205" s="33" t="s">
        <v>216</v>
      </c>
      <c r="M205" s="33" t="s">
        <v>216</v>
      </c>
    </row>
    <row r="206" spans="3:13" hidden="1" x14ac:dyDescent="0.35">
      <c r="C206" s="33" t="s">
        <v>217</v>
      </c>
      <c r="M206" s="33" t="s">
        <v>217</v>
      </c>
    </row>
    <row r="207" spans="3:13" hidden="1" x14ac:dyDescent="0.35">
      <c r="C207" s="33" t="s">
        <v>218</v>
      </c>
      <c r="M207" s="33" t="s">
        <v>218</v>
      </c>
    </row>
    <row r="208" spans="3:13" hidden="1" x14ac:dyDescent="0.35">
      <c r="C208" s="33" t="s">
        <v>219</v>
      </c>
      <c r="M208" s="33" t="s">
        <v>219</v>
      </c>
    </row>
    <row r="209" spans="3:13" hidden="1" x14ac:dyDescent="0.35">
      <c r="C209" s="33" t="s">
        <v>220</v>
      </c>
      <c r="M209" s="33" t="s">
        <v>220</v>
      </c>
    </row>
    <row r="210" spans="3:13" hidden="1" x14ac:dyDescent="0.35">
      <c r="C210" s="33" t="s">
        <v>221</v>
      </c>
      <c r="M210" s="33" t="s">
        <v>221</v>
      </c>
    </row>
    <row r="211" spans="3:13" hidden="1" x14ac:dyDescent="0.35">
      <c r="C211" s="33" t="s">
        <v>222</v>
      </c>
      <c r="M211" s="33" t="s">
        <v>222</v>
      </c>
    </row>
    <row r="212" spans="3:13" hidden="1" x14ac:dyDescent="0.35">
      <c r="C212" s="33" t="s">
        <v>223</v>
      </c>
      <c r="M212" s="33" t="s">
        <v>223</v>
      </c>
    </row>
    <row r="213" spans="3:13" hidden="1" x14ac:dyDescent="0.35">
      <c r="C213" s="33" t="s">
        <v>224</v>
      </c>
      <c r="M213" s="33" t="s">
        <v>224</v>
      </c>
    </row>
    <row r="214" spans="3:13" hidden="1" x14ac:dyDescent="0.35">
      <c r="C214" s="33" t="s">
        <v>225</v>
      </c>
      <c r="M214" s="33" t="s">
        <v>225</v>
      </c>
    </row>
    <row r="215" spans="3:13" hidden="1" x14ac:dyDescent="0.35">
      <c r="C215" s="33" t="s">
        <v>226</v>
      </c>
      <c r="M215" s="33" t="s">
        <v>226</v>
      </c>
    </row>
    <row r="216" spans="3:13" hidden="1" x14ac:dyDescent="0.35">
      <c r="C216" s="33" t="s">
        <v>227</v>
      </c>
      <c r="M216" s="33" t="s">
        <v>227</v>
      </c>
    </row>
    <row r="217" spans="3:13" hidden="1" x14ac:dyDescent="0.35">
      <c r="C217" s="33" t="s">
        <v>228</v>
      </c>
      <c r="M217" s="33" t="s">
        <v>228</v>
      </c>
    </row>
    <row r="218" spans="3:13" hidden="1" x14ac:dyDescent="0.35">
      <c r="C218" s="33" t="s">
        <v>229</v>
      </c>
      <c r="M218" s="33" t="s">
        <v>229</v>
      </c>
    </row>
    <row r="219" spans="3:13" hidden="1" x14ac:dyDescent="0.35">
      <c r="C219" s="33" t="s">
        <v>230</v>
      </c>
      <c r="M219" s="33" t="s">
        <v>230</v>
      </c>
    </row>
    <row r="220" spans="3:13" hidden="1" x14ac:dyDescent="0.35">
      <c r="C220" s="33" t="s">
        <v>231</v>
      </c>
      <c r="M220" s="33" t="s">
        <v>231</v>
      </c>
    </row>
    <row r="221" spans="3:13" hidden="1" x14ac:dyDescent="0.35">
      <c r="C221" s="33" t="s">
        <v>232</v>
      </c>
      <c r="M221" s="33" t="s">
        <v>232</v>
      </c>
    </row>
    <row r="222" spans="3:13" hidden="1" x14ac:dyDescent="0.35">
      <c r="C222" s="33" t="s">
        <v>233</v>
      </c>
      <c r="M222" s="33" t="s">
        <v>233</v>
      </c>
    </row>
    <row r="223" spans="3:13" hidden="1" x14ac:dyDescent="0.35">
      <c r="C223" s="33" t="s">
        <v>234</v>
      </c>
      <c r="M223" s="33" t="s">
        <v>234</v>
      </c>
    </row>
    <row r="224" spans="3:13" hidden="1" x14ac:dyDescent="0.35">
      <c r="C224" s="33" t="s">
        <v>235</v>
      </c>
      <c r="M224" s="33" t="s">
        <v>235</v>
      </c>
    </row>
    <row r="225" spans="3:13" hidden="1" x14ac:dyDescent="0.35">
      <c r="C225" s="33" t="s">
        <v>236</v>
      </c>
      <c r="M225" s="33" t="s">
        <v>236</v>
      </c>
    </row>
    <row r="226" spans="3:13" hidden="1" x14ac:dyDescent="0.35">
      <c r="C226" s="33" t="s">
        <v>25</v>
      </c>
      <c r="M226" s="33" t="s">
        <v>25</v>
      </c>
    </row>
    <row r="227" spans="3:13" hidden="1" x14ac:dyDescent="0.35">
      <c r="C227" s="33" t="s">
        <v>237</v>
      </c>
      <c r="M227" s="33" t="s">
        <v>237</v>
      </c>
    </row>
    <row r="228" spans="3:13" hidden="1" x14ac:dyDescent="0.35">
      <c r="C228" s="33" t="s">
        <v>238</v>
      </c>
      <c r="M228" s="33" t="s">
        <v>238</v>
      </c>
    </row>
    <row r="229" spans="3:13" hidden="1" x14ac:dyDescent="0.35">
      <c r="C229" s="33" t="s">
        <v>239</v>
      </c>
      <c r="M229" s="33" t="s">
        <v>239</v>
      </c>
    </row>
    <row r="230" spans="3:13" hidden="1" x14ac:dyDescent="0.35">
      <c r="C230" s="33" t="s">
        <v>240</v>
      </c>
      <c r="M230" s="33" t="s">
        <v>240</v>
      </c>
    </row>
    <row r="231" spans="3:13" hidden="1" x14ac:dyDescent="0.35">
      <c r="C231" s="33" t="s">
        <v>241</v>
      </c>
      <c r="M231" s="33" t="s">
        <v>241</v>
      </c>
    </row>
    <row r="232" spans="3:13" hidden="1" x14ac:dyDescent="0.35">
      <c r="C232" s="33" t="s">
        <v>242</v>
      </c>
      <c r="M232" s="33" t="s">
        <v>242</v>
      </c>
    </row>
    <row r="233" spans="3:13" hidden="1" x14ac:dyDescent="0.35">
      <c r="C233" s="33" t="s">
        <v>243</v>
      </c>
      <c r="M233" s="33" t="s">
        <v>243</v>
      </c>
    </row>
    <row r="234" spans="3:13" hidden="1" x14ac:dyDescent="0.35">
      <c r="C234" s="33" t="s">
        <v>244</v>
      </c>
      <c r="M234" s="33" t="s">
        <v>244</v>
      </c>
    </row>
    <row r="235" spans="3:13" hidden="1" x14ac:dyDescent="0.35">
      <c r="C235" s="33" t="s">
        <v>245</v>
      </c>
      <c r="M235" s="33" t="s">
        <v>245</v>
      </c>
    </row>
    <row r="236" spans="3:13" hidden="1" x14ac:dyDescent="0.35">
      <c r="C236" s="33" t="s">
        <v>246</v>
      </c>
      <c r="M236" s="33" t="s">
        <v>246</v>
      </c>
    </row>
    <row r="237" spans="3:13" hidden="1" x14ac:dyDescent="0.35">
      <c r="C237" s="33" t="s">
        <v>247</v>
      </c>
      <c r="M237" s="33" t="s">
        <v>247</v>
      </c>
    </row>
    <row r="238" spans="3:13" hidden="1" x14ac:dyDescent="0.35">
      <c r="C238" s="33" t="s">
        <v>248</v>
      </c>
      <c r="M238" s="33" t="s">
        <v>248</v>
      </c>
    </row>
    <row r="239" spans="3:13" hidden="1" x14ac:dyDescent="0.35">
      <c r="C239" s="33" t="s">
        <v>249</v>
      </c>
      <c r="M239" s="33" t="s">
        <v>249</v>
      </c>
    </row>
    <row r="240" spans="3:13" hidden="1" x14ac:dyDescent="0.35">
      <c r="C240" s="33" t="s">
        <v>250</v>
      </c>
      <c r="M240" s="33" t="s">
        <v>250</v>
      </c>
    </row>
    <row r="241" spans="3:13" hidden="1" x14ac:dyDescent="0.35">
      <c r="C241" s="33" t="s">
        <v>27</v>
      </c>
      <c r="M241" s="33" t="s">
        <v>27</v>
      </c>
    </row>
    <row r="242" spans="3:13" hidden="1" x14ac:dyDescent="0.35">
      <c r="C242" s="33" t="s">
        <v>251</v>
      </c>
      <c r="M242" s="33" t="s">
        <v>251</v>
      </c>
    </row>
    <row r="243" spans="3:13" hidden="1" x14ac:dyDescent="0.35">
      <c r="C243" s="33" t="s">
        <v>252</v>
      </c>
      <c r="M243" s="33" t="s">
        <v>252</v>
      </c>
    </row>
    <row r="244" spans="3:13" hidden="1" x14ac:dyDescent="0.35">
      <c r="C244" s="33" t="s">
        <v>253</v>
      </c>
      <c r="M244" s="33" t="s">
        <v>253</v>
      </c>
    </row>
    <row r="245" spans="3:13" hidden="1" x14ac:dyDescent="0.35">
      <c r="C245" s="33" t="s">
        <v>254</v>
      </c>
      <c r="M245" s="33" t="s">
        <v>254</v>
      </c>
    </row>
    <row r="246" spans="3:13" hidden="1" x14ac:dyDescent="0.35">
      <c r="C246" s="33" t="s">
        <v>255</v>
      </c>
      <c r="M246" s="33" t="s">
        <v>255</v>
      </c>
    </row>
    <row r="247" spans="3:13" hidden="1" x14ac:dyDescent="0.35">
      <c r="C247" s="33" t="s">
        <v>8</v>
      </c>
      <c r="M247" s="33" t="s">
        <v>8</v>
      </c>
    </row>
    <row r="248" spans="3:13" hidden="1" x14ac:dyDescent="0.35">
      <c r="C248" s="33" t="s">
        <v>256</v>
      </c>
      <c r="M248" s="33" t="s">
        <v>256</v>
      </c>
    </row>
    <row r="249" spans="3:13" hidden="1" x14ac:dyDescent="0.35">
      <c r="C249" s="33" t="s">
        <v>257</v>
      </c>
      <c r="M249" s="33" t="s">
        <v>257</v>
      </c>
    </row>
    <row r="250" spans="3:13" hidden="1" x14ac:dyDescent="0.35">
      <c r="C250" s="33" t="s">
        <v>258</v>
      </c>
      <c r="M250" s="33" t="s">
        <v>258</v>
      </c>
    </row>
    <row r="251" spans="3:13" hidden="1" x14ac:dyDescent="0.35">
      <c r="C251" s="33" t="s">
        <v>259</v>
      </c>
      <c r="M251" s="33" t="s">
        <v>259</v>
      </c>
    </row>
    <row r="252" spans="3:13" hidden="1" x14ac:dyDescent="0.35">
      <c r="C252" s="33" t="s">
        <v>260</v>
      </c>
      <c r="M252" s="33" t="s">
        <v>260</v>
      </c>
    </row>
    <row r="253" spans="3:13" hidden="1" x14ac:dyDescent="0.35">
      <c r="C253" s="33" t="s">
        <v>261</v>
      </c>
      <c r="M253" s="33" t="s">
        <v>261</v>
      </c>
    </row>
    <row r="254" spans="3:13" hidden="1" x14ac:dyDescent="0.35">
      <c r="C254" s="33" t="s">
        <v>262</v>
      </c>
      <c r="M254" s="33" t="s">
        <v>262</v>
      </c>
    </row>
    <row r="255" spans="3:13" hidden="1" x14ac:dyDescent="0.35">
      <c r="C255" s="33" t="s">
        <v>26</v>
      </c>
      <c r="M255" s="33" t="s">
        <v>26</v>
      </c>
    </row>
    <row r="256" spans="3:13" hidden="1" x14ac:dyDescent="0.35">
      <c r="C256" s="33" t="s">
        <v>28</v>
      </c>
      <c r="M256" s="33" t="s">
        <v>28</v>
      </c>
    </row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</sheetData>
  <mergeCells count="5">
    <mergeCell ref="T2:U2"/>
    <mergeCell ref="E3:F3"/>
    <mergeCell ref="G3:H3"/>
    <mergeCell ref="O3:P3"/>
    <mergeCell ref="Q3:R3"/>
  </mergeCells>
  <dataValidations count="1">
    <dataValidation type="list" showInputMessage="1" showErrorMessage="1" sqref="C5:C14 M5:M14" xr:uid="{4B282B83-3A09-4038-B906-9657A32F5A6F}">
      <formula1>wBlanks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6" sqref="A26"/>
    </sheetView>
  </sheetViews>
  <sheetFormatPr defaultRowHeight="14.5" x14ac:dyDescent="0.35"/>
  <cols>
    <col min="1" max="1" width="31.453125" customWidth="1"/>
    <col min="2" max="11" width="14.81640625" customWidth="1"/>
  </cols>
  <sheetData>
    <row r="1" spans="1:11" x14ac:dyDescent="0.35">
      <c r="A1" s="34" t="s">
        <v>20</v>
      </c>
      <c r="B1" s="34" t="s">
        <v>263</v>
      </c>
      <c r="C1" s="34" t="s">
        <v>264</v>
      </c>
      <c r="D1" s="34" t="s">
        <v>265</v>
      </c>
      <c r="E1" s="34" t="s">
        <v>266</v>
      </c>
      <c r="F1" s="34" t="s">
        <v>267</v>
      </c>
      <c r="G1" s="34" t="s">
        <v>268</v>
      </c>
      <c r="H1" s="34" t="s">
        <v>269</v>
      </c>
      <c r="I1" s="34" t="s">
        <v>270</v>
      </c>
      <c r="J1" s="34" t="s">
        <v>1</v>
      </c>
      <c r="K1" s="34" t="s">
        <v>271</v>
      </c>
    </row>
    <row r="2" spans="1:11" x14ac:dyDescent="0.35">
      <c r="A2" t="s">
        <v>33</v>
      </c>
      <c r="B2" s="1">
        <v>5.2869999999999999</v>
      </c>
      <c r="C2" s="2">
        <v>95</v>
      </c>
      <c r="D2" s="3">
        <v>42670037</v>
      </c>
      <c r="E2" s="2">
        <v>5</v>
      </c>
      <c r="F2" s="3">
        <v>44909000</v>
      </c>
      <c r="G2" s="1">
        <v>13</v>
      </c>
      <c r="H2" t="s">
        <v>272</v>
      </c>
      <c r="I2" s="2">
        <v>0.4</v>
      </c>
      <c r="J2" t="s">
        <v>6</v>
      </c>
      <c r="K2" s="3">
        <v>72</v>
      </c>
    </row>
    <row r="3" spans="1:11" x14ac:dyDescent="0.35">
      <c r="A3" t="s">
        <v>34</v>
      </c>
      <c r="B3" s="1">
        <v>5.2</v>
      </c>
      <c r="C3" s="2">
        <v>98.3</v>
      </c>
      <c r="D3" s="3">
        <v>25457979</v>
      </c>
      <c r="E3" s="2">
        <v>1.7</v>
      </c>
      <c r="F3" s="3">
        <v>25887000</v>
      </c>
      <c r="G3" s="1">
        <v>1</v>
      </c>
      <c r="H3" t="s">
        <v>272</v>
      </c>
      <c r="I3" s="2">
        <v>1.6</v>
      </c>
      <c r="J3" t="s">
        <v>7</v>
      </c>
      <c r="K3" s="3">
        <v>99</v>
      </c>
    </row>
    <row r="4" spans="1:11" x14ac:dyDescent="0.35">
      <c r="A4" t="s">
        <v>35</v>
      </c>
      <c r="B4" s="1">
        <v>5.0999999999999996</v>
      </c>
      <c r="C4" s="2">
        <v>94.3</v>
      </c>
      <c r="D4" s="3">
        <v>17230522</v>
      </c>
      <c r="E4" s="2">
        <v>5.7</v>
      </c>
      <c r="F4" s="3">
        <v>18276000</v>
      </c>
      <c r="G4" s="1">
        <v>12</v>
      </c>
      <c r="H4" t="s">
        <v>272</v>
      </c>
      <c r="I4" s="2">
        <v>0.190562235</v>
      </c>
      <c r="J4" t="s">
        <v>7</v>
      </c>
      <c r="K4" s="3">
        <v>86</v>
      </c>
    </row>
    <row r="5" spans="1:11" x14ac:dyDescent="0.35">
      <c r="A5" t="s">
        <v>29</v>
      </c>
      <c r="B5" s="1">
        <v>4.3929999999999998</v>
      </c>
      <c r="C5" s="2">
        <v>96.3</v>
      </c>
      <c r="D5" s="3">
        <v>6382235</v>
      </c>
      <c r="E5" s="2">
        <v>3.7</v>
      </c>
      <c r="F5" s="3">
        <v>6628000</v>
      </c>
      <c r="G5" s="1"/>
      <c r="H5" t="s">
        <v>272</v>
      </c>
      <c r="I5" s="2">
        <v>0.3</v>
      </c>
      <c r="J5" t="s">
        <v>7</v>
      </c>
      <c r="K5" s="3">
        <v>99</v>
      </c>
    </row>
    <row r="6" spans="1:11" x14ac:dyDescent="0.35">
      <c r="A6" t="s">
        <v>36</v>
      </c>
      <c r="B6" s="1">
        <v>4.3769999999999998</v>
      </c>
      <c r="C6" s="2">
        <v>97.7</v>
      </c>
      <c r="D6" s="3">
        <v>33146507</v>
      </c>
      <c r="E6" s="2">
        <v>2.2999999999999998</v>
      </c>
      <c r="F6" s="3">
        <v>33936000</v>
      </c>
      <c r="G6" s="1">
        <v>21</v>
      </c>
      <c r="H6" t="s">
        <v>272</v>
      </c>
      <c r="I6" s="2">
        <v>0.2</v>
      </c>
      <c r="J6" t="s">
        <v>7</v>
      </c>
      <c r="K6" s="3">
        <v>99</v>
      </c>
    </row>
    <row r="7" spans="1:11" x14ac:dyDescent="0.35">
      <c r="A7" t="s">
        <v>37</v>
      </c>
      <c r="B7" s="1">
        <v>4.3550000000000004</v>
      </c>
      <c r="C7" s="2">
        <v>99.6</v>
      </c>
      <c r="D7" s="3">
        <v>9709197</v>
      </c>
      <c r="E7" s="2">
        <v>0.4</v>
      </c>
      <c r="F7" s="3">
        <v>9750000</v>
      </c>
      <c r="G7" s="1">
        <v>33</v>
      </c>
      <c r="H7" t="s">
        <v>272</v>
      </c>
      <c r="I7" s="2">
        <v>0.1</v>
      </c>
      <c r="J7" t="s">
        <v>7</v>
      </c>
      <c r="K7" s="3">
        <v>99</v>
      </c>
    </row>
    <row r="8" spans="1:11" x14ac:dyDescent="0.35">
      <c r="A8" t="s">
        <v>38</v>
      </c>
      <c r="B8" s="1">
        <v>4.1269999999999998</v>
      </c>
      <c r="C8" s="2">
        <v>67.099999999999994</v>
      </c>
      <c r="D8" s="3">
        <v>4545201</v>
      </c>
      <c r="E8" s="2">
        <v>32.9</v>
      </c>
      <c r="F8" s="3">
        <v>6769000</v>
      </c>
      <c r="G8" s="1"/>
      <c r="H8" t="s">
        <v>272</v>
      </c>
      <c r="I8" s="2">
        <v>0.7</v>
      </c>
      <c r="J8" t="s">
        <v>7</v>
      </c>
      <c r="K8" s="3">
        <v>94</v>
      </c>
    </row>
    <row r="9" spans="1:11" x14ac:dyDescent="0.35">
      <c r="A9" t="s">
        <v>39</v>
      </c>
      <c r="B9" s="1">
        <v>4.1150000000000002</v>
      </c>
      <c r="C9" s="2">
        <v>100</v>
      </c>
      <c r="D9" s="3">
        <v>39827418</v>
      </c>
      <c r="E9" s="2">
        <v>0</v>
      </c>
      <c r="F9" s="3">
        <v>39835000</v>
      </c>
      <c r="G9" s="1">
        <v>2</v>
      </c>
      <c r="H9" t="s">
        <v>272</v>
      </c>
      <c r="I9" s="2">
        <v>0</v>
      </c>
      <c r="J9" t="s">
        <v>7</v>
      </c>
      <c r="K9" s="3">
        <v>32</v>
      </c>
    </row>
    <row r="10" spans="1:11" x14ac:dyDescent="0.35">
      <c r="A10" t="s">
        <v>40</v>
      </c>
      <c r="B10" s="1">
        <v>4.0869999999999997</v>
      </c>
      <c r="C10" s="2">
        <v>99.1</v>
      </c>
      <c r="D10" s="3">
        <v>223156525</v>
      </c>
      <c r="E10" s="2">
        <v>0.9</v>
      </c>
      <c r="F10" s="3">
        <v>225200000</v>
      </c>
      <c r="G10" s="1">
        <v>5</v>
      </c>
      <c r="H10" t="s">
        <v>272</v>
      </c>
      <c r="I10" s="2"/>
      <c r="J10" t="s">
        <v>7</v>
      </c>
      <c r="K10" s="3">
        <v>58</v>
      </c>
    </row>
    <row r="11" spans="1:11" x14ac:dyDescent="0.35">
      <c r="A11" t="s">
        <v>41</v>
      </c>
      <c r="B11" s="1">
        <v>3.6389999999999998</v>
      </c>
      <c r="C11" s="2">
        <v>53.4</v>
      </c>
      <c r="D11" s="3">
        <v>315928</v>
      </c>
      <c r="E11" s="2">
        <v>46.6</v>
      </c>
      <c r="F11" s="3">
        <v>592000</v>
      </c>
      <c r="G11" s="1"/>
      <c r="H11" t="s">
        <v>273</v>
      </c>
      <c r="I11" s="2">
        <v>17</v>
      </c>
      <c r="J11" t="s">
        <v>12</v>
      </c>
      <c r="K11" s="3">
        <v>96</v>
      </c>
    </row>
    <row r="12" spans="1:11" x14ac:dyDescent="0.35">
      <c r="A12" t="s">
        <v>42</v>
      </c>
      <c r="B12" s="1">
        <v>3.5920000000000001</v>
      </c>
      <c r="C12" s="2">
        <v>92.4</v>
      </c>
      <c r="D12" s="3">
        <v>19858483</v>
      </c>
      <c r="E12" s="2">
        <v>7.6</v>
      </c>
      <c r="F12" s="3">
        <v>21497000</v>
      </c>
      <c r="G12" s="1"/>
      <c r="H12" t="s">
        <v>272</v>
      </c>
      <c r="I12" s="2"/>
      <c r="J12" t="s">
        <v>7</v>
      </c>
      <c r="K12" s="3">
        <v>95</v>
      </c>
    </row>
    <row r="13" spans="1:11" x14ac:dyDescent="0.35">
      <c r="A13" t="s">
        <v>43</v>
      </c>
      <c r="B13" s="1">
        <v>3.5910000000000002</v>
      </c>
      <c r="C13" s="2">
        <v>99.7</v>
      </c>
      <c r="D13" s="3">
        <v>777693</v>
      </c>
      <c r="E13" s="2">
        <v>0.3</v>
      </c>
      <c r="F13" s="3">
        <v>780000</v>
      </c>
      <c r="G13" s="1">
        <v>43</v>
      </c>
      <c r="H13" t="s">
        <v>272</v>
      </c>
      <c r="I13" s="2"/>
      <c r="J13" t="s">
        <v>7</v>
      </c>
      <c r="K13" s="3">
        <v>65</v>
      </c>
    </row>
    <row r="14" spans="1:11" x14ac:dyDescent="0.35">
      <c r="A14" t="s">
        <v>44</v>
      </c>
      <c r="B14" s="1">
        <v>3.589</v>
      </c>
      <c r="C14" s="2">
        <v>27</v>
      </c>
      <c r="D14" s="3">
        <v>11747749</v>
      </c>
      <c r="E14" s="2">
        <v>73</v>
      </c>
      <c r="F14" s="3">
        <v>43467000</v>
      </c>
      <c r="G14" s="1"/>
      <c r="H14" t="s">
        <v>273</v>
      </c>
      <c r="I14" s="2">
        <v>3.6</v>
      </c>
      <c r="J14" t="s">
        <v>9</v>
      </c>
      <c r="K14" s="3">
        <v>99</v>
      </c>
    </row>
    <row r="15" spans="1:11" x14ac:dyDescent="0.35">
      <c r="A15" t="s">
        <v>45</v>
      </c>
      <c r="B15" s="1">
        <v>3.5659999999999998</v>
      </c>
      <c r="C15" s="2">
        <v>86.9</v>
      </c>
      <c r="D15" s="3">
        <v>90569226</v>
      </c>
      <c r="E15" s="2">
        <v>13.1</v>
      </c>
      <c r="F15" s="3">
        <v>104258000</v>
      </c>
      <c r="G15" s="1">
        <v>16</v>
      </c>
      <c r="H15" t="s">
        <v>272</v>
      </c>
      <c r="I15" s="2">
        <v>4.4000000000000004</v>
      </c>
      <c r="J15" t="s">
        <v>6</v>
      </c>
      <c r="K15" s="3">
        <v>75</v>
      </c>
    </row>
    <row r="16" spans="1:11" x14ac:dyDescent="0.35">
      <c r="A16" t="s">
        <v>30</v>
      </c>
      <c r="B16" s="1">
        <v>3.5390000000000001</v>
      </c>
      <c r="C16" s="2">
        <v>99.4</v>
      </c>
      <c r="D16" s="3">
        <v>84535005</v>
      </c>
      <c r="E16" s="2">
        <v>0.6</v>
      </c>
      <c r="F16" s="3">
        <v>85043000</v>
      </c>
      <c r="G16" s="1">
        <v>25</v>
      </c>
      <c r="H16" t="s">
        <v>272</v>
      </c>
      <c r="I16" s="2">
        <v>0</v>
      </c>
      <c r="J16" t="s">
        <v>7</v>
      </c>
      <c r="K16" s="3">
        <v>96</v>
      </c>
    </row>
    <row r="17" spans="1:11" x14ac:dyDescent="0.35">
      <c r="A17" t="s">
        <v>46</v>
      </c>
      <c r="B17" s="1">
        <v>3.512</v>
      </c>
      <c r="C17" s="2">
        <v>19.5</v>
      </c>
      <c r="D17" s="3">
        <v>776287</v>
      </c>
      <c r="E17" s="2">
        <v>80.5</v>
      </c>
      <c r="F17" s="3">
        <v>3980000</v>
      </c>
      <c r="G17" s="1"/>
      <c r="H17" t="s">
        <v>273</v>
      </c>
      <c r="I17" s="2">
        <v>1.4</v>
      </c>
      <c r="J17" t="s">
        <v>9</v>
      </c>
      <c r="K17" s="3">
        <v>99</v>
      </c>
    </row>
    <row r="18" spans="1:11" x14ac:dyDescent="0.35">
      <c r="A18" t="s">
        <v>47</v>
      </c>
      <c r="B18" s="1">
        <v>3.4449999999999998</v>
      </c>
      <c r="C18" s="2">
        <v>8.3000000000000007</v>
      </c>
      <c r="D18" s="3">
        <v>2830664</v>
      </c>
      <c r="E18" s="2">
        <v>91.7</v>
      </c>
      <c r="F18" s="3">
        <v>33934000</v>
      </c>
      <c r="G18" s="1"/>
      <c r="H18" t="s">
        <v>273</v>
      </c>
      <c r="I18" s="2">
        <v>23.1</v>
      </c>
      <c r="J18" t="s">
        <v>6</v>
      </c>
      <c r="K18" s="3">
        <v>70</v>
      </c>
    </row>
    <row r="19" spans="1:11" x14ac:dyDescent="0.35">
      <c r="A19" t="s">
        <v>48</v>
      </c>
      <c r="B19" s="1">
        <v>3.4319999999999999</v>
      </c>
      <c r="C19" s="2">
        <v>91.8</v>
      </c>
      <c r="D19" s="3">
        <v>50332972</v>
      </c>
      <c r="E19" s="2">
        <v>8.1999999999999993</v>
      </c>
      <c r="F19" s="3">
        <v>54806000</v>
      </c>
      <c r="G19" s="1">
        <v>18</v>
      </c>
      <c r="H19" t="s">
        <v>272</v>
      </c>
      <c r="I19" s="2">
        <v>4.9000000000000004</v>
      </c>
      <c r="J19" t="s">
        <v>7</v>
      </c>
      <c r="K19" s="3">
        <v>93</v>
      </c>
    </row>
    <row r="20" spans="1:11" x14ac:dyDescent="0.35">
      <c r="A20" t="s">
        <v>49</v>
      </c>
      <c r="B20" s="1">
        <v>3.4209999999999998</v>
      </c>
      <c r="C20" s="2">
        <v>96.8</v>
      </c>
      <c r="D20" s="3">
        <v>9900259</v>
      </c>
      <c r="E20" s="2">
        <v>3.2</v>
      </c>
      <c r="F20" s="3">
        <v>10223000</v>
      </c>
      <c r="G20" s="1"/>
      <c r="H20" t="s">
        <v>272</v>
      </c>
      <c r="I20" s="2">
        <v>0.3</v>
      </c>
      <c r="J20" t="s">
        <v>7</v>
      </c>
      <c r="K20" s="3">
        <v>99</v>
      </c>
    </row>
    <row r="21" spans="1:11" x14ac:dyDescent="0.35">
      <c r="A21" t="s">
        <v>50</v>
      </c>
      <c r="B21" s="1">
        <v>3.4060000000000001</v>
      </c>
      <c r="C21" s="2">
        <v>99.9</v>
      </c>
      <c r="D21" s="3">
        <v>44583194</v>
      </c>
      <c r="E21" s="2">
        <v>0.1</v>
      </c>
      <c r="F21" s="3">
        <v>44617000</v>
      </c>
      <c r="G21" s="1">
        <v>24</v>
      </c>
      <c r="H21" t="s">
        <v>272</v>
      </c>
      <c r="I21" s="2">
        <v>0.1</v>
      </c>
      <c r="J21" t="s">
        <v>6</v>
      </c>
      <c r="K21" s="3">
        <v>80</v>
      </c>
    </row>
    <row r="22" spans="1:11" x14ac:dyDescent="0.35">
      <c r="A22" t="s">
        <v>51</v>
      </c>
      <c r="B22" s="1">
        <v>3.4060000000000001</v>
      </c>
      <c r="C22" s="2">
        <v>13.5</v>
      </c>
      <c r="D22" s="3">
        <v>2560620</v>
      </c>
      <c r="E22" s="2">
        <v>86.5</v>
      </c>
      <c r="F22" s="3">
        <v>18921000</v>
      </c>
      <c r="G22" s="1"/>
      <c r="H22" t="s">
        <v>273</v>
      </c>
      <c r="I22" s="2">
        <v>24.9</v>
      </c>
      <c r="J22" t="s">
        <v>6</v>
      </c>
      <c r="K22" s="3">
        <v>63</v>
      </c>
    </row>
    <row r="23" spans="1:11" x14ac:dyDescent="0.35">
      <c r="A23" t="s">
        <v>52</v>
      </c>
      <c r="B23" s="1">
        <v>3.3959999999999999</v>
      </c>
      <c r="C23" s="2">
        <v>98.7</v>
      </c>
      <c r="D23" s="3">
        <v>29298607</v>
      </c>
      <c r="E23" s="2">
        <v>1.3</v>
      </c>
      <c r="F23" s="3">
        <v>29675000</v>
      </c>
      <c r="G23" s="1">
        <v>34</v>
      </c>
      <c r="H23" t="s">
        <v>272</v>
      </c>
      <c r="I23" s="2"/>
      <c r="J23" t="s">
        <v>7</v>
      </c>
      <c r="K23" s="3">
        <v>85</v>
      </c>
    </row>
    <row r="24" spans="1:11" x14ac:dyDescent="0.35">
      <c r="A24" t="s">
        <v>53</v>
      </c>
      <c r="B24" s="1">
        <v>3.2879999999999998</v>
      </c>
      <c r="C24" s="2">
        <v>98</v>
      </c>
      <c r="D24" s="3">
        <v>1365111880</v>
      </c>
      <c r="E24" s="2">
        <v>2</v>
      </c>
      <c r="F24" s="3">
        <v>1393409000</v>
      </c>
      <c r="G24" s="1">
        <v>10</v>
      </c>
      <c r="H24" t="s">
        <v>272</v>
      </c>
      <c r="I24" s="2"/>
      <c r="J24" t="s">
        <v>7</v>
      </c>
      <c r="K24" s="3">
        <v>71</v>
      </c>
    </row>
    <row r="25" spans="1:11" x14ac:dyDescent="0.35">
      <c r="A25" t="s">
        <v>54</v>
      </c>
      <c r="B25" s="1">
        <v>3.2759999999999998</v>
      </c>
      <c r="C25" s="2">
        <v>87</v>
      </c>
      <c r="D25" s="3">
        <v>7082471</v>
      </c>
      <c r="E25" s="2">
        <v>13</v>
      </c>
      <c r="F25" s="3">
        <v>8141000</v>
      </c>
      <c r="G25" s="1"/>
      <c r="H25" t="s">
        <v>273</v>
      </c>
      <c r="I25" s="2">
        <v>5</v>
      </c>
      <c r="J25" t="s">
        <v>6</v>
      </c>
      <c r="K25" s="3">
        <v>46</v>
      </c>
    </row>
    <row r="26" spans="1:11" x14ac:dyDescent="0.35">
      <c r="A26" t="s">
        <v>55</v>
      </c>
      <c r="B26" s="1">
        <v>3.1920000000000002</v>
      </c>
      <c r="C26" s="2">
        <v>7.5</v>
      </c>
      <c r="D26" s="3">
        <v>223711</v>
      </c>
      <c r="E26" s="2">
        <v>92.5</v>
      </c>
      <c r="F26" s="3">
        <v>2968000</v>
      </c>
      <c r="G26" s="1"/>
      <c r="H26" t="s">
        <v>273</v>
      </c>
      <c r="I26" s="2">
        <v>9.1999999999999993</v>
      </c>
      <c r="J26" t="s">
        <v>9</v>
      </c>
      <c r="K26" s="3">
        <v>99</v>
      </c>
    </row>
    <row r="27" spans="1:11" x14ac:dyDescent="0.35">
      <c r="A27" t="s">
        <v>56</v>
      </c>
      <c r="B27" s="1">
        <v>3.1869999999999998</v>
      </c>
      <c r="C27" s="2">
        <v>50.3</v>
      </c>
      <c r="D27" s="3">
        <v>14310870</v>
      </c>
      <c r="E27" s="2">
        <v>49.7</v>
      </c>
      <c r="F27" s="3">
        <v>28427000</v>
      </c>
      <c r="G27" s="1"/>
      <c r="H27" t="s">
        <v>273</v>
      </c>
      <c r="I27" s="2">
        <v>6.1</v>
      </c>
      <c r="J27" t="s">
        <v>6</v>
      </c>
      <c r="K27" s="3">
        <v>65</v>
      </c>
    </row>
    <row r="28" spans="1:11" x14ac:dyDescent="0.35">
      <c r="A28" t="s">
        <v>57</v>
      </c>
      <c r="B28" s="1">
        <v>3.1549999999999998</v>
      </c>
      <c r="C28" s="2">
        <v>30.6</v>
      </c>
      <c r="D28" s="3">
        <v>2889956</v>
      </c>
      <c r="E28" s="2">
        <v>69.400000000000006</v>
      </c>
      <c r="F28" s="3">
        <v>9443000</v>
      </c>
      <c r="G28" s="1"/>
      <c r="H28" t="s">
        <v>273</v>
      </c>
      <c r="I28" s="2">
        <v>1.7</v>
      </c>
      <c r="J28" t="s">
        <v>9</v>
      </c>
      <c r="K28" s="3">
        <v>100</v>
      </c>
    </row>
    <row r="29" spans="1:11" x14ac:dyDescent="0.35">
      <c r="A29" t="s">
        <v>58</v>
      </c>
      <c r="B29" s="1">
        <v>3.117</v>
      </c>
      <c r="C29" s="2">
        <v>87.3</v>
      </c>
      <c r="D29" s="3">
        <v>241375145</v>
      </c>
      <c r="E29" s="2">
        <v>12.7</v>
      </c>
      <c r="F29" s="3">
        <v>276362000</v>
      </c>
      <c r="G29" s="1">
        <v>47</v>
      </c>
      <c r="H29" t="s">
        <v>272</v>
      </c>
      <c r="I29" s="2">
        <v>3.1</v>
      </c>
      <c r="J29" t="s">
        <v>7</v>
      </c>
      <c r="K29" s="3">
        <v>93</v>
      </c>
    </row>
    <row r="30" spans="1:11" x14ac:dyDescent="0.35">
      <c r="A30" t="s">
        <v>59</v>
      </c>
      <c r="B30" s="1">
        <v>3.1070000000000002</v>
      </c>
      <c r="C30" s="2">
        <v>99.8</v>
      </c>
      <c r="D30" s="3">
        <v>30430489</v>
      </c>
      <c r="E30" s="2">
        <v>0.2</v>
      </c>
      <c r="F30" s="3">
        <v>30491000</v>
      </c>
      <c r="G30" s="1">
        <v>7</v>
      </c>
      <c r="H30" t="s">
        <v>272</v>
      </c>
      <c r="I30" s="2">
        <v>0</v>
      </c>
      <c r="J30" t="s">
        <v>7</v>
      </c>
      <c r="K30" s="3">
        <v>70</v>
      </c>
    </row>
    <row r="31" spans="1:11" x14ac:dyDescent="0.35">
      <c r="A31" t="s">
        <v>60</v>
      </c>
      <c r="B31" s="1">
        <v>3.1059999999999999</v>
      </c>
      <c r="C31" s="2">
        <v>89.8</v>
      </c>
      <c r="D31" s="3">
        <v>88164869</v>
      </c>
      <c r="E31" s="2">
        <v>10.199999999999999</v>
      </c>
      <c r="F31" s="3">
        <v>98169000</v>
      </c>
      <c r="G31" s="1">
        <v>19</v>
      </c>
      <c r="H31" t="s">
        <v>272</v>
      </c>
      <c r="I31" s="2">
        <v>2.2000000000000002</v>
      </c>
      <c r="J31" t="s">
        <v>7</v>
      </c>
      <c r="K31" s="3">
        <v>94</v>
      </c>
    </row>
    <row r="32" spans="1:11" x14ac:dyDescent="0.35">
      <c r="A32" t="s">
        <v>61</v>
      </c>
      <c r="B32" s="1">
        <v>3.0950000000000002</v>
      </c>
      <c r="C32" s="2">
        <v>49.1</v>
      </c>
      <c r="D32" s="3">
        <v>1769807</v>
      </c>
      <c r="E32" s="2">
        <v>50.9</v>
      </c>
      <c r="F32" s="3">
        <v>3601000</v>
      </c>
      <c r="G32" s="1">
        <v>6</v>
      </c>
      <c r="H32" t="s">
        <v>272</v>
      </c>
      <c r="I32" s="2">
        <v>2.6</v>
      </c>
      <c r="J32" t="s">
        <v>6</v>
      </c>
      <c r="K32" s="3">
        <v>69</v>
      </c>
    </row>
    <row r="33" spans="1:11" x14ac:dyDescent="0.35">
      <c r="A33" t="s">
        <v>62</v>
      </c>
      <c r="B33" s="1">
        <v>3.089</v>
      </c>
      <c r="C33" s="2">
        <v>96.3</v>
      </c>
      <c r="D33" s="3">
        <v>7104828</v>
      </c>
      <c r="E33" s="2">
        <v>3.7</v>
      </c>
      <c r="F33" s="3">
        <v>7379000</v>
      </c>
      <c r="G33" s="1">
        <v>22</v>
      </c>
      <c r="H33" t="s">
        <v>272</v>
      </c>
      <c r="I33" s="2">
        <v>2.5</v>
      </c>
      <c r="J33" t="s">
        <v>7</v>
      </c>
      <c r="K33" s="3">
        <v>73</v>
      </c>
    </row>
    <row r="34" spans="1:11" x14ac:dyDescent="0.35">
      <c r="A34" t="s">
        <v>63</v>
      </c>
      <c r="B34" s="1">
        <v>3.0630000000000002</v>
      </c>
      <c r="C34" s="2">
        <v>17.399999999999999</v>
      </c>
      <c r="D34" s="3">
        <v>4994045</v>
      </c>
      <c r="E34" s="2">
        <v>82.6</v>
      </c>
      <c r="F34" s="3">
        <v>28705000</v>
      </c>
      <c r="G34" s="1"/>
      <c r="H34" t="s">
        <v>273</v>
      </c>
      <c r="I34" s="2">
        <v>12.2</v>
      </c>
      <c r="J34" t="s">
        <v>12</v>
      </c>
      <c r="K34" s="3">
        <v>95</v>
      </c>
    </row>
    <row r="35" spans="1:11" x14ac:dyDescent="0.35">
      <c r="A35" t="s">
        <v>64</v>
      </c>
      <c r="B35" s="1">
        <v>3.0459999999999998</v>
      </c>
      <c r="C35" s="2">
        <v>99.6</v>
      </c>
      <c r="D35" s="3">
        <v>11882426</v>
      </c>
      <c r="E35" s="2">
        <v>0.4</v>
      </c>
      <c r="F35" s="3">
        <v>11936000</v>
      </c>
      <c r="G35" s="1">
        <v>26</v>
      </c>
      <c r="H35" t="s">
        <v>272</v>
      </c>
      <c r="I35" s="2">
        <v>0</v>
      </c>
      <c r="J35" t="s">
        <v>6</v>
      </c>
      <c r="K35" s="3">
        <v>79</v>
      </c>
    </row>
    <row r="36" spans="1:11" x14ac:dyDescent="0.35">
      <c r="A36" t="s">
        <v>65</v>
      </c>
      <c r="B36" s="1">
        <v>3.0419999999999998</v>
      </c>
      <c r="C36" s="2">
        <v>85.2</v>
      </c>
      <c r="D36" s="3">
        <v>16181073</v>
      </c>
      <c r="E36" s="2">
        <v>14.8</v>
      </c>
      <c r="F36" s="3">
        <v>18995000</v>
      </c>
      <c r="G36" s="1">
        <v>41</v>
      </c>
      <c r="H36" t="s">
        <v>272</v>
      </c>
      <c r="I36" s="2">
        <v>0.6</v>
      </c>
      <c r="J36" t="s">
        <v>7</v>
      </c>
      <c r="K36" s="3">
        <v>99</v>
      </c>
    </row>
    <row r="37" spans="1:11" x14ac:dyDescent="0.35">
      <c r="A37" t="s">
        <v>66</v>
      </c>
      <c r="B37" s="1">
        <v>3.02</v>
      </c>
      <c r="C37" s="2">
        <v>98.2</v>
      </c>
      <c r="D37" s="3">
        <v>3270319</v>
      </c>
      <c r="E37" s="2">
        <v>1.8</v>
      </c>
      <c r="F37" s="3">
        <v>3329000</v>
      </c>
      <c r="G37" s="1"/>
      <c r="H37" t="s">
        <v>272</v>
      </c>
      <c r="I37" s="2">
        <v>0.9</v>
      </c>
      <c r="J37" t="s">
        <v>7</v>
      </c>
      <c r="K37" s="3">
        <v>97</v>
      </c>
    </row>
    <row r="38" spans="1:11" x14ac:dyDescent="0.35">
      <c r="A38" t="s">
        <v>67</v>
      </c>
      <c r="B38" s="1">
        <v>3.0129999999999999</v>
      </c>
      <c r="C38" s="2">
        <v>98.4</v>
      </c>
      <c r="D38" s="3">
        <v>275446</v>
      </c>
      <c r="E38" s="2">
        <v>1.6</v>
      </c>
      <c r="F38" s="3">
        <v>280000</v>
      </c>
      <c r="G38" s="1"/>
      <c r="H38" t="s">
        <v>273</v>
      </c>
      <c r="I38" s="2">
        <v>0.1</v>
      </c>
      <c r="J38" t="s">
        <v>6</v>
      </c>
      <c r="K38" s="3">
        <v>92</v>
      </c>
    </row>
    <row r="39" spans="1:11" x14ac:dyDescent="0.35">
      <c r="A39" t="s">
        <v>68</v>
      </c>
      <c r="B39" s="1">
        <v>2.9969999999999999</v>
      </c>
      <c r="C39" s="2">
        <v>6.6</v>
      </c>
      <c r="D39" s="3">
        <v>809831</v>
      </c>
      <c r="E39" s="2">
        <v>93.4</v>
      </c>
      <c r="F39" s="3">
        <v>12255000</v>
      </c>
      <c r="G39" s="1"/>
      <c r="H39" t="s">
        <v>273</v>
      </c>
      <c r="I39" s="2">
        <v>30.2</v>
      </c>
      <c r="J39" t="s">
        <v>6</v>
      </c>
      <c r="K39" s="3">
        <v>85</v>
      </c>
    </row>
    <row r="40" spans="1:11" x14ac:dyDescent="0.35">
      <c r="A40" t="s">
        <v>69</v>
      </c>
      <c r="B40" s="1">
        <v>2.9820000000000002</v>
      </c>
      <c r="C40" s="2">
        <v>3.8</v>
      </c>
      <c r="D40" s="3">
        <v>256075</v>
      </c>
      <c r="E40" s="2">
        <v>96.2</v>
      </c>
      <c r="F40" s="3">
        <v>6702000</v>
      </c>
      <c r="G40" s="1"/>
      <c r="H40" t="s">
        <v>273</v>
      </c>
      <c r="I40" s="2">
        <v>42.9</v>
      </c>
      <c r="J40" t="s">
        <v>10</v>
      </c>
      <c r="K40" s="3">
        <v>78</v>
      </c>
    </row>
    <row r="41" spans="1:11" x14ac:dyDescent="0.35">
      <c r="A41" t="s">
        <v>70</v>
      </c>
      <c r="B41" s="1">
        <v>2.9710000000000001</v>
      </c>
      <c r="C41" s="2">
        <v>88.3</v>
      </c>
      <c r="D41" s="3">
        <v>1779499</v>
      </c>
      <c r="E41" s="2">
        <v>11.7</v>
      </c>
      <c r="F41" s="3">
        <v>2015000</v>
      </c>
      <c r="G41" s="1"/>
      <c r="H41" t="s">
        <v>272</v>
      </c>
      <c r="I41" s="2">
        <v>2.1</v>
      </c>
      <c r="J41" t="s">
        <v>6</v>
      </c>
      <c r="K41" s="3">
        <v>55</v>
      </c>
    </row>
    <row r="42" spans="1:11" x14ac:dyDescent="0.35">
      <c r="A42" t="s">
        <v>71</v>
      </c>
      <c r="B42" s="1">
        <v>2.9590000000000001</v>
      </c>
      <c r="C42" s="2">
        <v>99.7</v>
      </c>
      <c r="D42" s="3">
        <v>4761863</v>
      </c>
      <c r="E42" s="2">
        <v>0.3</v>
      </c>
      <c r="F42" s="3">
        <v>4775000</v>
      </c>
      <c r="G42" s="1">
        <v>20</v>
      </c>
      <c r="H42" t="s">
        <v>272</v>
      </c>
      <c r="I42" s="2">
        <v>0.1</v>
      </c>
      <c r="J42" t="s">
        <v>6</v>
      </c>
      <c r="K42" s="3">
        <v>52</v>
      </c>
    </row>
    <row r="43" spans="1:11" x14ac:dyDescent="0.35">
      <c r="A43" t="s">
        <v>72</v>
      </c>
      <c r="B43" s="1">
        <v>2.9340000000000002</v>
      </c>
      <c r="C43" s="2">
        <v>24.4</v>
      </c>
      <c r="D43" s="3">
        <v>981927</v>
      </c>
      <c r="E43" s="2">
        <v>75.599999999999994</v>
      </c>
      <c r="F43" s="3">
        <v>4024000</v>
      </c>
      <c r="G43" s="1"/>
      <c r="H43" t="s">
        <v>273</v>
      </c>
      <c r="I43" s="2">
        <v>4.7</v>
      </c>
      <c r="J43" t="s">
        <v>9</v>
      </c>
      <c r="K43" s="3">
        <v>99</v>
      </c>
    </row>
    <row r="44" spans="1:11" x14ac:dyDescent="0.35">
      <c r="A44" t="s">
        <v>73</v>
      </c>
      <c r="B44" s="1">
        <v>2.9249999999999998</v>
      </c>
      <c r="C44" s="2">
        <v>41.7</v>
      </c>
      <c r="D44" s="3">
        <v>49141747</v>
      </c>
      <c r="E44" s="2">
        <v>58.3</v>
      </c>
      <c r="F44" s="3">
        <v>117876000</v>
      </c>
      <c r="G44" s="1">
        <v>36</v>
      </c>
      <c r="H44" t="s">
        <v>272</v>
      </c>
      <c r="I44" s="2">
        <v>18</v>
      </c>
      <c r="J44" t="s">
        <v>6</v>
      </c>
      <c r="K44" s="3">
        <v>49</v>
      </c>
    </row>
    <row r="45" spans="1:11" x14ac:dyDescent="0.35">
      <c r="A45" t="s">
        <v>74</v>
      </c>
      <c r="B45" s="1">
        <v>2.919</v>
      </c>
      <c r="C45" s="2">
        <v>18.899999999999999</v>
      </c>
      <c r="D45" s="3">
        <v>57852</v>
      </c>
      <c r="E45" s="2">
        <v>81.099999999999994</v>
      </c>
      <c r="F45" s="3">
        <v>306000</v>
      </c>
      <c r="G45" s="1"/>
      <c r="H45" t="s">
        <v>273</v>
      </c>
      <c r="I45" s="2">
        <v>5.7</v>
      </c>
      <c r="J45" t="s">
        <v>12</v>
      </c>
      <c r="K45" s="3">
        <v>83</v>
      </c>
    </row>
    <row r="46" spans="1:11" x14ac:dyDescent="0.35">
      <c r="A46" t="s">
        <v>75</v>
      </c>
      <c r="B46" s="1">
        <v>2.8780000000000001</v>
      </c>
      <c r="C46" s="2">
        <v>96.4</v>
      </c>
      <c r="D46" s="3">
        <v>2396412</v>
      </c>
      <c r="E46" s="2">
        <v>3.6</v>
      </c>
      <c r="F46" s="3">
        <v>2487000</v>
      </c>
      <c r="G46" s="1"/>
      <c r="H46" t="s">
        <v>272</v>
      </c>
      <c r="I46" s="2">
        <v>0.9</v>
      </c>
      <c r="J46" t="s">
        <v>6</v>
      </c>
      <c r="K46" s="3">
        <v>56</v>
      </c>
    </row>
    <row r="47" spans="1:11" x14ac:dyDescent="0.35">
      <c r="A47" t="s">
        <v>76</v>
      </c>
      <c r="B47" s="1">
        <v>2.86</v>
      </c>
      <c r="C47" s="2">
        <v>78.8</v>
      </c>
      <c r="D47" s="3">
        <v>16945213</v>
      </c>
      <c r="E47" s="2">
        <v>21.2</v>
      </c>
      <c r="F47" s="3">
        <v>21497000</v>
      </c>
      <c r="G47" s="1">
        <v>32</v>
      </c>
      <c r="H47" t="s">
        <v>272</v>
      </c>
      <c r="I47" s="2">
        <v>10.6</v>
      </c>
      <c r="J47" t="s">
        <v>6</v>
      </c>
      <c r="K47" s="3">
        <v>36</v>
      </c>
    </row>
    <row r="48" spans="1:11" x14ac:dyDescent="0.35">
      <c r="A48" t="s">
        <v>77</v>
      </c>
      <c r="B48" s="1">
        <v>2.8530000000000002</v>
      </c>
      <c r="C48" s="2">
        <v>11</v>
      </c>
      <c r="D48" s="3">
        <v>1455792</v>
      </c>
      <c r="E48" s="2">
        <v>89</v>
      </c>
      <c r="F48" s="3">
        <v>13277000</v>
      </c>
      <c r="G48" s="1"/>
      <c r="H48" t="s">
        <v>273</v>
      </c>
      <c r="I48" s="2">
        <v>26.3</v>
      </c>
      <c r="J48" t="s">
        <v>6</v>
      </c>
      <c r="K48" s="3">
        <v>66</v>
      </c>
    </row>
    <row r="49" spans="1:11" x14ac:dyDescent="0.35">
      <c r="A49" t="s">
        <v>78</v>
      </c>
      <c r="B49" s="1">
        <v>2.8479999999999999</v>
      </c>
      <c r="C49" s="2">
        <v>5</v>
      </c>
      <c r="D49" s="3">
        <v>306</v>
      </c>
      <c r="E49" s="2">
        <v>95</v>
      </c>
      <c r="F49" s="3">
        <v>6100</v>
      </c>
      <c r="G49" s="1"/>
      <c r="H49" t="s">
        <v>273</v>
      </c>
      <c r="I49" s="2">
        <v>8.8000000000000007</v>
      </c>
      <c r="J49" t="s">
        <v>6</v>
      </c>
      <c r="K49" s="3"/>
    </row>
    <row r="50" spans="1:11" x14ac:dyDescent="0.35">
      <c r="A50" t="s">
        <v>79</v>
      </c>
      <c r="B50" s="1">
        <v>2.839</v>
      </c>
      <c r="C50" s="2">
        <v>47.6</v>
      </c>
      <c r="D50" s="3">
        <v>15308862</v>
      </c>
      <c r="E50" s="2">
        <v>52.4</v>
      </c>
      <c r="F50" s="3">
        <v>32163000</v>
      </c>
      <c r="G50" s="1">
        <v>45</v>
      </c>
      <c r="H50" t="s">
        <v>273</v>
      </c>
      <c r="I50" s="2">
        <v>13.2</v>
      </c>
      <c r="J50" t="s">
        <v>6</v>
      </c>
      <c r="K50" s="3">
        <v>55</v>
      </c>
    </row>
    <row r="51" spans="1:11" x14ac:dyDescent="0.35">
      <c r="A51" t="s">
        <v>24</v>
      </c>
      <c r="B51" s="1">
        <v>2.8359999999999999</v>
      </c>
      <c r="C51" s="2">
        <v>96.6</v>
      </c>
      <c r="D51" s="3">
        <v>16364099</v>
      </c>
      <c r="E51" s="2">
        <v>3.4</v>
      </c>
      <c r="F51" s="3">
        <v>16946000</v>
      </c>
      <c r="G51" s="1"/>
      <c r="H51" t="s">
        <v>272</v>
      </c>
      <c r="I51" s="2">
        <v>2</v>
      </c>
      <c r="J51" t="s">
        <v>7</v>
      </c>
      <c r="K51" s="3">
        <v>77</v>
      </c>
    </row>
    <row r="52" spans="1:11" x14ac:dyDescent="0.35">
      <c r="A52" t="s">
        <v>80</v>
      </c>
      <c r="B52" s="1">
        <v>2.8279999999999998</v>
      </c>
      <c r="C52" s="2">
        <v>7.5</v>
      </c>
      <c r="D52" s="3">
        <v>12709</v>
      </c>
      <c r="E52" s="2">
        <v>92.5</v>
      </c>
      <c r="F52" s="3">
        <v>170000</v>
      </c>
      <c r="G52" s="1"/>
      <c r="H52" t="s">
        <v>273</v>
      </c>
      <c r="I52" s="2">
        <v>15.9</v>
      </c>
      <c r="J52" t="s">
        <v>11</v>
      </c>
      <c r="K52" s="3">
        <v>96</v>
      </c>
    </row>
    <row r="53" spans="1:11" x14ac:dyDescent="0.35">
      <c r="A53" t="s">
        <v>81</v>
      </c>
      <c r="B53" s="1">
        <v>2.8279999999999998</v>
      </c>
      <c r="C53" s="2">
        <v>24.6</v>
      </c>
      <c r="D53" s="3">
        <v>14297</v>
      </c>
      <c r="E53" s="2">
        <v>75.400000000000006</v>
      </c>
      <c r="F53" s="3">
        <v>58000</v>
      </c>
      <c r="G53" s="1"/>
      <c r="H53" t="s">
        <v>273</v>
      </c>
      <c r="I53" s="2">
        <v>16.899999999999999</v>
      </c>
      <c r="J53" t="s">
        <v>11</v>
      </c>
      <c r="K53" s="3">
        <v>97</v>
      </c>
    </row>
    <row r="54" spans="1:11" x14ac:dyDescent="0.35">
      <c r="A54" t="s">
        <v>82</v>
      </c>
      <c r="B54" s="1">
        <v>2.827</v>
      </c>
      <c r="C54" s="2">
        <v>99.7</v>
      </c>
      <c r="D54" s="3">
        <v>16310921</v>
      </c>
      <c r="E54" s="2">
        <v>0.3</v>
      </c>
      <c r="F54" s="3">
        <v>16360000</v>
      </c>
      <c r="G54" s="1">
        <v>3</v>
      </c>
      <c r="H54" t="s">
        <v>272</v>
      </c>
      <c r="I54" s="2">
        <v>0</v>
      </c>
      <c r="J54" t="s">
        <v>6</v>
      </c>
      <c r="K54" s="3">
        <v>38</v>
      </c>
    </row>
    <row r="55" spans="1:11" x14ac:dyDescent="0.35">
      <c r="A55" t="s">
        <v>83</v>
      </c>
      <c r="B55" s="1">
        <v>2.8239999999999998</v>
      </c>
      <c r="C55" s="2">
        <v>38</v>
      </c>
      <c r="D55" s="3">
        <v>792115</v>
      </c>
      <c r="E55" s="2">
        <v>62</v>
      </c>
      <c r="F55" s="3">
        <v>2083000</v>
      </c>
      <c r="G55" s="1"/>
      <c r="H55" t="s">
        <v>273</v>
      </c>
      <c r="I55" s="2">
        <v>0.2</v>
      </c>
      <c r="J55" t="s">
        <v>9</v>
      </c>
      <c r="K55" s="3">
        <v>97</v>
      </c>
    </row>
    <row r="56" spans="1:11" x14ac:dyDescent="0.35">
      <c r="A56" t="s">
        <v>84</v>
      </c>
      <c r="B56" s="1">
        <v>2.8210000000000002</v>
      </c>
      <c r="C56" s="2">
        <v>16.3</v>
      </c>
      <c r="D56" s="3">
        <v>7681562</v>
      </c>
      <c r="E56" s="2">
        <v>83.7</v>
      </c>
      <c r="F56" s="3">
        <v>47124000</v>
      </c>
      <c r="G56" s="1"/>
      <c r="H56" t="s">
        <v>273</v>
      </c>
      <c r="I56" s="2">
        <v>33.700000000000003</v>
      </c>
      <c r="J56" t="s">
        <v>6</v>
      </c>
      <c r="K56" s="3">
        <v>73</v>
      </c>
    </row>
    <row r="57" spans="1:11" x14ac:dyDescent="0.35">
      <c r="A57" t="s">
        <v>85</v>
      </c>
      <c r="B57" s="1">
        <v>2.7829999999999999</v>
      </c>
      <c r="C57" s="2">
        <v>20.399999999999999</v>
      </c>
      <c r="D57" s="3">
        <v>613</v>
      </c>
      <c r="E57" s="2">
        <v>79.599999999999994</v>
      </c>
      <c r="F57" s="3">
        <v>3000</v>
      </c>
      <c r="G57" s="1"/>
      <c r="H57" t="s">
        <v>273</v>
      </c>
      <c r="I57" s="2">
        <v>33.799999999999997</v>
      </c>
      <c r="J57" t="s">
        <v>7</v>
      </c>
      <c r="K57" s="3"/>
    </row>
    <row r="58" spans="1:11" x14ac:dyDescent="0.35">
      <c r="A58" t="s">
        <v>86</v>
      </c>
      <c r="B58" s="1">
        <v>2.78</v>
      </c>
      <c r="C58" s="2">
        <v>42.4</v>
      </c>
      <c r="D58" s="3">
        <v>61841901</v>
      </c>
      <c r="E58" s="2">
        <v>57.6</v>
      </c>
      <c r="F58" s="3">
        <v>145912000</v>
      </c>
      <c r="G58" s="1"/>
      <c r="H58" t="s">
        <v>273</v>
      </c>
      <c r="I58" s="2">
        <v>1.5</v>
      </c>
      <c r="J58" t="s">
        <v>7</v>
      </c>
      <c r="K58" s="3">
        <v>100</v>
      </c>
    </row>
    <row r="59" spans="1:11" x14ac:dyDescent="0.35">
      <c r="A59" t="s">
        <v>87</v>
      </c>
      <c r="B59" s="1">
        <v>2.7469999999999999</v>
      </c>
      <c r="C59" s="2">
        <v>68.400000000000006</v>
      </c>
      <c r="D59" s="3">
        <v>8520407</v>
      </c>
      <c r="E59" s="2">
        <v>31.6</v>
      </c>
      <c r="F59" s="3">
        <v>12451000</v>
      </c>
      <c r="G59" s="1"/>
      <c r="H59" t="s">
        <v>272</v>
      </c>
      <c r="I59" s="2">
        <v>7.5</v>
      </c>
      <c r="J59" t="s">
        <v>6</v>
      </c>
      <c r="K59" s="3">
        <v>38</v>
      </c>
    </row>
    <row r="60" spans="1:11" x14ac:dyDescent="0.35">
      <c r="A60" t="s">
        <v>88</v>
      </c>
      <c r="B60" s="1">
        <v>2.722</v>
      </c>
      <c r="C60" s="2">
        <v>13.9</v>
      </c>
      <c r="D60" s="3">
        <v>125088</v>
      </c>
      <c r="E60" s="2">
        <v>86.1</v>
      </c>
      <c r="F60" s="3">
        <v>902000</v>
      </c>
      <c r="G60" s="1"/>
      <c r="H60" t="s">
        <v>273</v>
      </c>
      <c r="I60" s="2">
        <v>6.8</v>
      </c>
      <c r="J60" t="s">
        <v>6</v>
      </c>
      <c r="K60" s="3">
        <v>92</v>
      </c>
    </row>
    <row r="61" spans="1:11" x14ac:dyDescent="0.35">
      <c r="A61" t="s">
        <v>89</v>
      </c>
      <c r="B61" s="1">
        <v>2.71</v>
      </c>
      <c r="C61" s="2">
        <v>8.8000000000000007</v>
      </c>
      <c r="D61" s="3">
        <v>189194</v>
      </c>
      <c r="E61" s="2">
        <v>91.2</v>
      </c>
      <c r="F61" s="3">
        <v>2159000</v>
      </c>
      <c r="G61" s="1"/>
      <c r="H61" t="s">
        <v>273</v>
      </c>
      <c r="I61" s="2">
        <v>13.1</v>
      </c>
      <c r="J61" t="s">
        <v>6</v>
      </c>
      <c r="K61" s="3">
        <v>79</v>
      </c>
    </row>
    <row r="62" spans="1:11" x14ac:dyDescent="0.35">
      <c r="A62" t="s">
        <v>90</v>
      </c>
      <c r="B62" s="1">
        <v>2.6890000000000001</v>
      </c>
      <c r="C62" s="2">
        <v>66.400000000000006</v>
      </c>
      <c r="D62" s="3">
        <v>1906488</v>
      </c>
      <c r="E62" s="2">
        <v>33.6</v>
      </c>
      <c r="F62" s="3">
        <v>2873000</v>
      </c>
      <c r="G62" s="1"/>
      <c r="H62" t="s">
        <v>272</v>
      </c>
      <c r="I62" s="2">
        <v>0.6</v>
      </c>
      <c r="J62" t="s">
        <v>9</v>
      </c>
      <c r="K62" s="3">
        <v>97</v>
      </c>
    </row>
    <row r="63" spans="1:11" x14ac:dyDescent="0.35">
      <c r="A63" t="s">
        <v>91</v>
      </c>
      <c r="B63" s="1">
        <v>2.6859999999999999</v>
      </c>
      <c r="C63" s="2">
        <v>100</v>
      </c>
      <c r="D63" s="3">
        <v>611831</v>
      </c>
      <c r="E63" s="2">
        <v>0</v>
      </c>
      <c r="F63" s="3">
        <v>612000</v>
      </c>
      <c r="G63" s="1"/>
      <c r="H63" t="s">
        <v>272</v>
      </c>
      <c r="I63" s="2">
        <v>0</v>
      </c>
      <c r="J63" t="s">
        <v>6</v>
      </c>
      <c r="K63" s="3"/>
    </row>
    <row r="64" spans="1:11" x14ac:dyDescent="0.35">
      <c r="A64" t="s">
        <v>92</v>
      </c>
      <c r="B64" s="1">
        <v>2.6859999999999999</v>
      </c>
      <c r="C64" s="2">
        <v>48.6</v>
      </c>
      <c r="D64" s="3">
        <v>383641</v>
      </c>
      <c r="E64" s="2">
        <v>51.4</v>
      </c>
      <c r="F64" s="3">
        <v>790000</v>
      </c>
      <c r="G64" s="1"/>
      <c r="H64" t="s">
        <v>273</v>
      </c>
      <c r="I64" s="2">
        <v>15.7</v>
      </c>
      <c r="J64" t="s">
        <v>12</v>
      </c>
      <c r="K64" s="3">
        <v>89</v>
      </c>
    </row>
    <row r="65" spans="1:11" x14ac:dyDescent="0.35">
      <c r="A65" t="s">
        <v>93</v>
      </c>
      <c r="B65" s="1">
        <v>2.6850000000000001</v>
      </c>
      <c r="C65" s="2">
        <v>6.4</v>
      </c>
      <c r="D65" s="3">
        <v>3295312</v>
      </c>
      <c r="E65" s="2">
        <v>93.6</v>
      </c>
      <c r="F65" s="3">
        <v>51266000</v>
      </c>
      <c r="G65" s="1">
        <v>30</v>
      </c>
      <c r="H65" t="s">
        <v>273</v>
      </c>
      <c r="I65" s="2">
        <v>10.7</v>
      </c>
      <c r="J65" t="s">
        <v>12</v>
      </c>
      <c r="K65" s="3">
        <v>94</v>
      </c>
    </row>
    <row r="66" spans="1:11" x14ac:dyDescent="0.35">
      <c r="A66" t="s">
        <v>94</v>
      </c>
      <c r="B66" s="1">
        <v>2.677</v>
      </c>
      <c r="C66" s="2">
        <v>43.3</v>
      </c>
      <c r="D66" s="3">
        <v>4927303</v>
      </c>
      <c r="E66" s="2">
        <v>56.7</v>
      </c>
      <c r="F66" s="3">
        <v>11381000</v>
      </c>
      <c r="G66" s="1"/>
      <c r="H66" t="s">
        <v>273</v>
      </c>
      <c r="I66" s="2">
        <v>10.9</v>
      </c>
      <c r="J66" t="s">
        <v>6</v>
      </c>
      <c r="K66" s="3">
        <v>27</v>
      </c>
    </row>
    <row r="67" spans="1:11" x14ac:dyDescent="0.35">
      <c r="A67" t="s">
        <v>95</v>
      </c>
      <c r="B67" s="1">
        <v>2.6760000000000002</v>
      </c>
      <c r="C67" s="2">
        <v>97.2</v>
      </c>
      <c r="D67" s="3">
        <v>20271822</v>
      </c>
      <c r="E67" s="2">
        <v>2.8</v>
      </c>
      <c r="F67" s="3">
        <v>20856000</v>
      </c>
      <c r="G67" s="1">
        <v>28</v>
      </c>
      <c r="H67" t="s">
        <v>272</v>
      </c>
      <c r="I67" s="2">
        <v>0.7</v>
      </c>
      <c r="J67" t="s">
        <v>6</v>
      </c>
      <c r="K67" s="3">
        <v>33</v>
      </c>
    </row>
    <row r="68" spans="1:11" x14ac:dyDescent="0.35">
      <c r="A68" t="s">
        <v>96</v>
      </c>
      <c r="B68" s="1">
        <v>2.6680000000000001</v>
      </c>
      <c r="C68" s="2">
        <v>90.3</v>
      </c>
      <c r="D68" s="3">
        <v>29607396</v>
      </c>
      <c r="E68" s="2">
        <v>9.6999999999999993</v>
      </c>
      <c r="F68" s="3">
        <v>32776000</v>
      </c>
      <c r="G68" s="1">
        <v>46</v>
      </c>
      <c r="H68" t="s">
        <v>272</v>
      </c>
      <c r="I68" s="2">
        <v>3.5</v>
      </c>
      <c r="J68" t="s">
        <v>7</v>
      </c>
      <c r="K68" s="3">
        <v>93</v>
      </c>
    </row>
    <row r="69" spans="1:11" x14ac:dyDescent="0.35">
      <c r="A69" t="s">
        <v>97</v>
      </c>
      <c r="B69" s="1">
        <v>2.6560000000000001</v>
      </c>
      <c r="C69" s="2">
        <v>99.7</v>
      </c>
      <c r="D69" s="3">
        <v>165759405</v>
      </c>
      <c r="E69" s="2">
        <v>0.3</v>
      </c>
      <c r="F69" s="3">
        <v>166303000</v>
      </c>
      <c r="G69" s="1">
        <v>31</v>
      </c>
      <c r="H69" t="s">
        <v>272</v>
      </c>
      <c r="I69" s="2"/>
      <c r="J69" t="s">
        <v>7</v>
      </c>
      <c r="K69" s="3">
        <v>58</v>
      </c>
    </row>
    <row r="70" spans="1:11" x14ac:dyDescent="0.35">
      <c r="A70" t="s">
        <v>98</v>
      </c>
      <c r="B70" s="1">
        <v>2.6269999999999998</v>
      </c>
      <c r="C70" s="2">
        <v>10.7</v>
      </c>
      <c r="D70" s="3">
        <v>155638</v>
      </c>
      <c r="E70" s="2">
        <v>89.3</v>
      </c>
      <c r="F70" s="3">
        <v>1450000</v>
      </c>
      <c r="G70" s="1"/>
      <c r="H70" t="s">
        <v>273</v>
      </c>
      <c r="I70" s="2">
        <v>4.7</v>
      </c>
      <c r="J70" t="s">
        <v>6</v>
      </c>
      <c r="K70" s="3">
        <v>88</v>
      </c>
    </row>
    <row r="71" spans="1:11" x14ac:dyDescent="0.35">
      <c r="A71" t="s">
        <v>99</v>
      </c>
      <c r="B71" s="1">
        <v>2.6160000000000001</v>
      </c>
      <c r="C71" s="2">
        <v>93.2</v>
      </c>
      <c r="D71" s="3">
        <v>1802655</v>
      </c>
      <c r="E71" s="2">
        <v>6.8</v>
      </c>
      <c r="F71" s="3">
        <v>1935000</v>
      </c>
      <c r="G71" s="1"/>
      <c r="H71" t="s">
        <v>273</v>
      </c>
      <c r="I71" s="2">
        <v>0.2</v>
      </c>
      <c r="J71" t="s">
        <v>9</v>
      </c>
      <c r="K71" s="3">
        <v>92</v>
      </c>
    </row>
    <row r="72" spans="1:11" x14ac:dyDescent="0.35">
      <c r="A72" t="s">
        <v>100</v>
      </c>
      <c r="B72" s="1">
        <v>2.6040000000000001</v>
      </c>
      <c r="C72" s="2">
        <v>4.4000000000000004</v>
      </c>
      <c r="D72" s="3">
        <v>318011</v>
      </c>
      <c r="E72" s="2">
        <v>95.6</v>
      </c>
      <c r="F72" s="3">
        <v>7220000</v>
      </c>
      <c r="G72" s="1"/>
      <c r="H72" t="s">
        <v>273</v>
      </c>
      <c r="I72" s="2">
        <v>8</v>
      </c>
      <c r="J72" t="s">
        <v>12</v>
      </c>
      <c r="K72" s="3">
        <v>95</v>
      </c>
    </row>
    <row r="73" spans="1:11" x14ac:dyDescent="0.35">
      <c r="A73" t="s">
        <v>101</v>
      </c>
      <c r="B73" s="1">
        <v>2.5870000000000002</v>
      </c>
      <c r="C73" s="2">
        <v>48.9</v>
      </c>
      <c r="D73" s="3">
        <v>30055685</v>
      </c>
      <c r="E73" s="2">
        <v>51.1</v>
      </c>
      <c r="F73" s="3">
        <v>61498000</v>
      </c>
      <c r="G73" s="1"/>
      <c r="H73" t="s">
        <v>273</v>
      </c>
      <c r="I73" s="2">
        <v>11</v>
      </c>
      <c r="J73" t="s">
        <v>6</v>
      </c>
      <c r="K73" s="3">
        <v>80</v>
      </c>
    </row>
    <row r="74" spans="1:11" x14ac:dyDescent="0.35">
      <c r="A74" t="s">
        <v>102</v>
      </c>
      <c r="B74" s="1">
        <v>2.5609999999999999</v>
      </c>
      <c r="C74" s="2">
        <v>37.6</v>
      </c>
      <c r="D74" s="3">
        <v>11931721</v>
      </c>
      <c r="E74" s="2">
        <v>62.4</v>
      </c>
      <c r="F74" s="3">
        <v>31732000</v>
      </c>
      <c r="G74" s="1"/>
      <c r="H74" t="s">
        <v>273</v>
      </c>
      <c r="I74" s="2">
        <v>25.9</v>
      </c>
      <c r="J74" t="s">
        <v>6</v>
      </c>
      <c r="K74" s="3">
        <v>71</v>
      </c>
    </row>
    <row r="75" spans="1:11" x14ac:dyDescent="0.35">
      <c r="A75" t="s">
        <v>103</v>
      </c>
      <c r="B75" s="1">
        <v>2.556</v>
      </c>
      <c r="C75" s="2">
        <v>15.9</v>
      </c>
      <c r="D75" s="3">
        <v>186644</v>
      </c>
      <c r="E75" s="2">
        <v>84.1</v>
      </c>
      <c r="F75" s="3">
        <v>1172000</v>
      </c>
      <c r="G75" s="1"/>
      <c r="H75" t="s">
        <v>273</v>
      </c>
      <c r="I75" s="2">
        <v>20.7</v>
      </c>
      <c r="J75" t="s">
        <v>6</v>
      </c>
      <c r="K75" s="3">
        <v>88</v>
      </c>
    </row>
    <row r="76" spans="1:11" x14ac:dyDescent="0.35">
      <c r="A76" t="s">
        <v>104</v>
      </c>
      <c r="B76" s="1">
        <v>2.5449999999999999</v>
      </c>
      <c r="C76" s="2">
        <v>59.3</v>
      </c>
      <c r="D76" s="3">
        <v>1934055</v>
      </c>
      <c r="E76" s="2">
        <v>40.700000000000003</v>
      </c>
      <c r="F76" s="3">
        <v>3263000</v>
      </c>
      <c r="G76" s="1"/>
      <c r="H76" t="s">
        <v>273</v>
      </c>
      <c r="I76" s="2">
        <v>0.3</v>
      </c>
      <c r="J76" t="s">
        <v>9</v>
      </c>
      <c r="K76" s="3">
        <v>99</v>
      </c>
    </row>
    <row r="77" spans="1:11" x14ac:dyDescent="0.35">
      <c r="A77" t="s">
        <v>105</v>
      </c>
      <c r="B77" s="1">
        <v>2.5379999999999998</v>
      </c>
      <c r="C77" s="2">
        <v>9</v>
      </c>
      <c r="D77" s="3">
        <v>10031482</v>
      </c>
      <c r="E77" s="2">
        <v>91</v>
      </c>
      <c r="F77" s="3">
        <v>111047000</v>
      </c>
      <c r="G77" s="1"/>
      <c r="H77" t="s">
        <v>273</v>
      </c>
      <c r="I77" s="2">
        <v>13.9</v>
      </c>
      <c r="J77" t="s">
        <v>7</v>
      </c>
      <c r="K77" s="3">
        <v>95</v>
      </c>
    </row>
    <row r="78" spans="1:11" x14ac:dyDescent="0.35">
      <c r="A78" t="s">
        <v>106</v>
      </c>
      <c r="B78" s="1">
        <v>2.536</v>
      </c>
      <c r="C78" s="2">
        <v>98.7</v>
      </c>
      <c r="D78" s="3">
        <v>69036956</v>
      </c>
      <c r="E78" s="2">
        <v>1.3</v>
      </c>
      <c r="F78" s="3">
        <v>69951000</v>
      </c>
      <c r="G78" s="1"/>
      <c r="H78" t="s">
        <v>272</v>
      </c>
      <c r="I78" s="2">
        <v>0.6</v>
      </c>
      <c r="J78" t="s">
        <v>7</v>
      </c>
      <c r="K78" s="3">
        <v>95</v>
      </c>
    </row>
    <row r="79" spans="1:11" x14ac:dyDescent="0.35">
      <c r="A79" t="s">
        <v>107</v>
      </c>
      <c r="B79" s="1">
        <v>2.5070000000000001</v>
      </c>
      <c r="C79" s="2">
        <v>20.8</v>
      </c>
      <c r="D79" s="3">
        <v>1808015</v>
      </c>
      <c r="E79" s="2">
        <v>79.2</v>
      </c>
      <c r="F79" s="3">
        <v>8698000</v>
      </c>
      <c r="G79" s="1"/>
      <c r="H79" t="s">
        <v>273</v>
      </c>
      <c r="I79" s="2">
        <v>0.7</v>
      </c>
      <c r="J79" t="s">
        <v>9</v>
      </c>
      <c r="K79" s="3">
        <v>98</v>
      </c>
    </row>
    <row r="80" spans="1:11" x14ac:dyDescent="0.35">
      <c r="A80" t="s">
        <v>108</v>
      </c>
      <c r="B80" s="1">
        <v>2.504</v>
      </c>
      <c r="C80" s="2">
        <v>25.7</v>
      </c>
      <c r="D80" s="3">
        <v>161644</v>
      </c>
      <c r="E80" s="2">
        <v>74.3</v>
      </c>
      <c r="F80" s="3">
        <v>628000</v>
      </c>
      <c r="G80" s="1"/>
      <c r="H80" t="s">
        <v>273</v>
      </c>
      <c r="I80" s="2">
        <v>0.3</v>
      </c>
      <c r="J80" t="s">
        <v>9</v>
      </c>
      <c r="K80" s="3">
        <v>99</v>
      </c>
    </row>
    <row r="81" spans="1:11" x14ac:dyDescent="0.35">
      <c r="A81" t="s">
        <v>109</v>
      </c>
      <c r="B81" s="1">
        <v>2.4910000000000001</v>
      </c>
      <c r="C81" s="2">
        <v>34.5</v>
      </c>
      <c r="D81" s="3">
        <v>826620</v>
      </c>
      <c r="E81" s="2">
        <v>65.5</v>
      </c>
      <c r="F81" s="3">
        <v>2397000</v>
      </c>
      <c r="G81" s="1"/>
      <c r="H81" t="s">
        <v>273</v>
      </c>
      <c r="I81" s="2">
        <v>8.3000000000000007</v>
      </c>
      <c r="J81" t="s">
        <v>6</v>
      </c>
      <c r="K81" s="3">
        <v>85</v>
      </c>
    </row>
    <row r="82" spans="1:11" x14ac:dyDescent="0.35">
      <c r="A82" t="s">
        <v>110</v>
      </c>
      <c r="B82" s="1">
        <v>2.4900000000000002</v>
      </c>
      <c r="C82" s="2">
        <v>48.9</v>
      </c>
      <c r="D82" s="3">
        <v>103311649</v>
      </c>
      <c r="E82" s="2">
        <v>51.1</v>
      </c>
      <c r="F82" s="3">
        <v>211401000</v>
      </c>
      <c r="G82" s="1">
        <v>9</v>
      </c>
      <c r="H82" t="s">
        <v>272</v>
      </c>
      <c r="I82" s="2">
        <v>25.8</v>
      </c>
      <c r="J82" t="s">
        <v>6</v>
      </c>
      <c r="K82" s="3">
        <v>60</v>
      </c>
    </row>
    <row r="83" spans="1:11" x14ac:dyDescent="0.35">
      <c r="A83" t="s">
        <v>111</v>
      </c>
      <c r="B83" s="1">
        <v>2.4900000000000002</v>
      </c>
      <c r="C83" s="2">
        <v>8.6999999999999993</v>
      </c>
      <c r="D83" s="3">
        <v>117029</v>
      </c>
      <c r="E83" s="2">
        <v>91.3</v>
      </c>
      <c r="F83" s="3">
        <v>1344000</v>
      </c>
      <c r="G83" s="1"/>
      <c r="H83" t="s">
        <v>272</v>
      </c>
      <c r="I83" s="2">
        <v>2.5</v>
      </c>
      <c r="J83" t="s">
        <v>7</v>
      </c>
      <c r="K83" s="3">
        <v>68</v>
      </c>
    </row>
    <row r="84" spans="1:11" x14ac:dyDescent="0.35">
      <c r="A84" t="s">
        <v>112</v>
      </c>
      <c r="B84" s="1">
        <v>2.484</v>
      </c>
      <c r="C84" s="2">
        <v>7.6</v>
      </c>
      <c r="D84" s="3">
        <v>894229</v>
      </c>
      <c r="E84" s="2">
        <v>92.4</v>
      </c>
      <c r="F84" s="3">
        <v>11833000</v>
      </c>
      <c r="G84" s="1"/>
      <c r="H84" t="s">
        <v>273</v>
      </c>
      <c r="I84" s="2">
        <v>19.3</v>
      </c>
      <c r="J84" t="s">
        <v>12</v>
      </c>
      <c r="K84" s="3">
        <v>93</v>
      </c>
    </row>
    <row r="85" spans="1:11" x14ac:dyDescent="0.35">
      <c r="A85" t="s">
        <v>113</v>
      </c>
      <c r="B85" s="1">
        <v>2.4809999999999999</v>
      </c>
      <c r="C85" s="2">
        <v>47.6</v>
      </c>
      <c r="D85" s="3">
        <v>12963794</v>
      </c>
      <c r="E85" s="2">
        <v>52.4</v>
      </c>
      <c r="F85" s="3">
        <v>27224000</v>
      </c>
      <c r="G85" s="1">
        <v>42</v>
      </c>
      <c r="H85" t="s">
        <v>273</v>
      </c>
      <c r="I85" s="2">
        <v>9.1999999999999993</v>
      </c>
      <c r="J85" t="s">
        <v>6</v>
      </c>
      <c r="K85" s="3">
        <v>75</v>
      </c>
    </row>
    <row r="86" spans="1:11" x14ac:dyDescent="0.35">
      <c r="A86" t="s">
        <v>114</v>
      </c>
      <c r="B86" s="1">
        <v>2.4710000000000001</v>
      </c>
      <c r="C86" s="2">
        <v>6.2</v>
      </c>
      <c r="D86" s="3">
        <v>679958</v>
      </c>
      <c r="E86" s="2">
        <v>93.8</v>
      </c>
      <c r="F86" s="3">
        <v>10954000</v>
      </c>
      <c r="G86" s="1"/>
      <c r="H86" t="s">
        <v>273</v>
      </c>
      <c r="I86" s="2">
        <v>10.8</v>
      </c>
      <c r="J86" t="s">
        <v>10</v>
      </c>
      <c r="K86" s="3">
        <v>91</v>
      </c>
    </row>
    <row r="87" spans="1:11" x14ac:dyDescent="0.35">
      <c r="A87" t="s">
        <v>115</v>
      </c>
      <c r="B87" s="1">
        <v>2.4630000000000001</v>
      </c>
      <c r="C87" s="2">
        <v>74.5</v>
      </c>
      <c r="D87" s="3">
        <v>12595430</v>
      </c>
      <c r="E87" s="2">
        <v>25.5</v>
      </c>
      <c r="F87" s="3">
        <v>16915000</v>
      </c>
      <c r="G87" s="1"/>
      <c r="H87" t="s">
        <v>272</v>
      </c>
      <c r="I87" s="2">
        <v>7.3</v>
      </c>
      <c r="J87" t="s">
        <v>6</v>
      </c>
      <c r="K87" s="3">
        <v>26</v>
      </c>
    </row>
    <row r="88" spans="1:11" x14ac:dyDescent="0.35">
      <c r="A88" t="s">
        <v>116</v>
      </c>
      <c r="B88" s="1">
        <v>2.4430000000000001</v>
      </c>
      <c r="C88" s="2">
        <v>24.3</v>
      </c>
      <c r="D88" s="3">
        <v>4777739</v>
      </c>
      <c r="E88" s="2">
        <v>75.7</v>
      </c>
      <c r="F88" s="3">
        <v>19648000</v>
      </c>
      <c r="G88" s="1"/>
      <c r="H88" t="s">
        <v>273</v>
      </c>
      <c r="I88" s="2">
        <v>17</v>
      </c>
      <c r="J88" t="s">
        <v>6</v>
      </c>
      <c r="K88" s="3">
        <v>66</v>
      </c>
    </row>
    <row r="89" spans="1:11" x14ac:dyDescent="0.35">
      <c r="A89" t="s">
        <v>117</v>
      </c>
      <c r="B89" s="1">
        <v>2.431</v>
      </c>
      <c r="C89" s="2">
        <v>54.9</v>
      </c>
      <c r="D89" s="3">
        <v>4656743</v>
      </c>
      <c r="E89" s="2">
        <v>45.1</v>
      </c>
      <c r="F89" s="3">
        <v>8478000</v>
      </c>
      <c r="G89" s="1"/>
      <c r="H89" t="s">
        <v>273</v>
      </c>
      <c r="I89" s="2">
        <v>10.9</v>
      </c>
      <c r="J89" t="s">
        <v>6</v>
      </c>
      <c r="K89" s="3">
        <v>64</v>
      </c>
    </row>
    <row r="90" spans="1:11" x14ac:dyDescent="0.35">
      <c r="A90" t="s">
        <v>118</v>
      </c>
      <c r="B90" s="1">
        <v>2.4260000000000002</v>
      </c>
      <c r="C90" s="2">
        <v>6.9</v>
      </c>
      <c r="D90" s="3">
        <v>3149323</v>
      </c>
      <c r="E90" s="2">
        <v>93.1</v>
      </c>
      <c r="F90" s="3">
        <v>45606000</v>
      </c>
      <c r="G90" s="1"/>
      <c r="H90" t="s">
        <v>273</v>
      </c>
      <c r="I90" s="2">
        <v>11.1</v>
      </c>
      <c r="J90" t="s">
        <v>12</v>
      </c>
      <c r="K90" s="3">
        <v>98</v>
      </c>
    </row>
    <row r="91" spans="1:11" x14ac:dyDescent="0.35">
      <c r="A91" t="s">
        <v>119</v>
      </c>
      <c r="B91" s="1">
        <v>2.42</v>
      </c>
      <c r="C91" s="2">
        <v>97.7</v>
      </c>
      <c r="D91" s="3">
        <v>10035171</v>
      </c>
      <c r="E91" s="2">
        <v>2.2999999999999998</v>
      </c>
      <c r="F91" s="3">
        <v>10269000</v>
      </c>
      <c r="G91" s="1">
        <v>38</v>
      </c>
      <c r="H91" t="s">
        <v>272</v>
      </c>
      <c r="I91" s="2">
        <v>0.3</v>
      </c>
      <c r="J91" t="s">
        <v>7</v>
      </c>
      <c r="K91" s="3">
        <v>98</v>
      </c>
    </row>
    <row r="92" spans="1:11" x14ac:dyDescent="0.35">
      <c r="A92" t="s">
        <v>120</v>
      </c>
      <c r="B92" s="1">
        <v>2.4159999999999999</v>
      </c>
      <c r="C92" s="2">
        <v>20.7</v>
      </c>
      <c r="D92" s="3">
        <v>11356334</v>
      </c>
      <c r="E92" s="2">
        <v>79.3</v>
      </c>
      <c r="F92" s="3">
        <v>54986000</v>
      </c>
      <c r="G92" s="1">
        <v>49</v>
      </c>
      <c r="H92" t="s">
        <v>273</v>
      </c>
      <c r="I92" s="2">
        <v>49.2</v>
      </c>
      <c r="J92" t="s">
        <v>6</v>
      </c>
      <c r="K92" s="3">
        <v>82</v>
      </c>
    </row>
    <row r="93" spans="1:11" x14ac:dyDescent="0.35">
      <c r="A93" t="s">
        <v>121</v>
      </c>
      <c r="B93" s="1">
        <v>2.4129999999999998</v>
      </c>
      <c r="C93" s="2">
        <v>99.8</v>
      </c>
      <c r="D93" s="3">
        <v>37274551</v>
      </c>
      <c r="E93" s="2">
        <v>0.2</v>
      </c>
      <c r="F93" s="3">
        <v>37345000</v>
      </c>
      <c r="G93" s="1">
        <v>27</v>
      </c>
      <c r="H93" t="s">
        <v>272</v>
      </c>
      <c r="I93" s="2">
        <v>0.1</v>
      </c>
      <c r="J93" t="s">
        <v>6</v>
      </c>
      <c r="K93" s="3">
        <v>69</v>
      </c>
    </row>
    <row r="94" spans="1:11" x14ac:dyDescent="0.35">
      <c r="A94" t="s">
        <v>122</v>
      </c>
      <c r="B94" s="1">
        <v>2.411</v>
      </c>
      <c r="C94" s="2">
        <v>35.700000000000003</v>
      </c>
      <c r="D94" s="3">
        <v>322524</v>
      </c>
      <c r="E94" s="2">
        <v>64.3</v>
      </c>
      <c r="F94" s="3">
        <v>903000</v>
      </c>
      <c r="G94" s="1"/>
      <c r="H94" t="s">
        <v>273</v>
      </c>
      <c r="I94" s="2">
        <v>26.3</v>
      </c>
      <c r="J94" t="s">
        <v>11</v>
      </c>
      <c r="K94" s="3">
        <v>94</v>
      </c>
    </row>
    <row r="95" spans="1:11" x14ac:dyDescent="0.35">
      <c r="A95" t="s">
        <v>123</v>
      </c>
      <c r="B95" s="1">
        <v>2.41</v>
      </c>
      <c r="C95" s="2">
        <v>60</v>
      </c>
      <c r="D95" s="3">
        <v>3106788</v>
      </c>
      <c r="E95" s="2">
        <v>40</v>
      </c>
      <c r="F95" s="3">
        <v>5180000</v>
      </c>
      <c r="G95" s="1"/>
      <c r="H95" t="s">
        <v>273</v>
      </c>
      <c r="I95" s="2">
        <v>11.7</v>
      </c>
      <c r="J95" t="s">
        <v>6</v>
      </c>
      <c r="K95" s="3">
        <v>48</v>
      </c>
    </row>
    <row r="96" spans="1:11" x14ac:dyDescent="0.35">
      <c r="A96" t="s">
        <v>124</v>
      </c>
      <c r="B96" s="1">
        <v>2.4009999999999998</v>
      </c>
      <c r="C96" s="2">
        <v>17.600000000000001</v>
      </c>
      <c r="D96" s="3">
        <v>1214835</v>
      </c>
      <c r="E96" s="2">
        <v>82.4</v>
      </c>
      <c r="F96" s="3">
        <v>6897000</v>
      </c>
      <c r="G96" s="1"/>
      <c r="H96" t="s">
        <v>273</v>
      </c>
      <c r="I96" s="2">
        <v>2</v>
      </c>
      <c r="J96" t="s">
        <v>9</v>
      </c>
      <c r="K96" s="3">
        <v>98</v>
      </c>
    </row>
    <row r="97" spans="1:11" x14ac:dyDescent="0.35">
      <c r="A97" t="s">
        <v>125</v>
      </c>
      <c r="B97" s="1">
        <v>2.391</v>
      </c>
      <c r="C97" s="2">
        <v>88.3</v>
      </c>
      <c r="D97" s="3">
        <v>390299</v>
      </c>
      <c r="E97" s="2">
        <v>11.7</v>
      </c>
      <c r="F97" s="3">
        <v>442000</v>
      </c>
      <c r="G97" s="1">
        <v>39</v>
      </c>
      <c r="H97" t="s">
        <v>272</v>
      </c>
      <c r="I97" s="2">
        <v>5.3</v>
      </c>
      <c r="J97" t="s">
        <v>7</v>
      </c>
      <c r="K97" s="3">
        <v>96</v>
      </c>
    </row>
    <row r="98" spans="1:11" x14ac:dyDescent="0.35">
      <c r="A98" t="s">
        <v>126</v>
      </c>
      <c r="B98" s="1">
        <v>2.3849999999999998</v>
      </c>
      <c r="C98" s="2">
        <v>6.3</v>
      </c>
      <c r="D98" s="3">
        <v>1208359</v>
      </c>
      <c r="E98" s="2">
        <v>93.7</v>
      </c>
      <c r="F98" s="3">
        <v>19128000</v>
      </c>
      <c r="G98" s="1"/>
      <c r="H98" t="s">
        <v>273</v>
      </c>
      <c r="I98" s="2">
        <v>6.3</v>
      </c>
      <c r="J98" t="s">
        <v>9</v>
      </c>
      <c r="K98" s="3">
        <v>99</v>
      </c>
    </row>
    <row r="99" spans="1:11" x14ac:dyDescent="0.35">
      <c r="A99" t="s">
        <v>127</v>
      </c>
      <c r="B99" s="1">
        <v>2.383</v>
      </c>
      <c r="C99" s="2">
        <v>95.2</v>
      </c>
      <c r="D99" s="3">
        <v>16374787</v>
      </c>
      <c r="E99" s="2">
        <v>4.8</v>
      </c>
      <c r="F99" s="3">
        <v>17196000</v>
      </c>
      <c r="G99" s="1"/>
      <c r="H99" t="s">
        <v>272</v>
      </c>
      <c r="I99" s="2">
        <v>0.2</v>
      </c>
      <c r="J99" t="s">
        <v>6</v>
      </c>
      <c r="K99" s="3">
        <v>56</v>
      </c>
    </row>
    <row r="100" spans="1:11" x14ac:dyDescent="0.35">
      <c r="A100" t="s">
        <v>128</v>
      </c>
      <c r="B100" s="1">
        <v>2.375</v>
      </c>
      <c r="C100" s="2">
        <v>23</v>
      </c>
      <c r="D100" s="3">
        <v>13789124</v>
      </c>
      <c r="E100" s="2">
        <v>77</v>
      </c>
      <c r="F100" s="3">
        <v>60042000</v>
      </c>
      <c r="G100" s="1"/>
      <c r="H100" t="s">
        <v>273</v>
      </c>
      <c r="I100" s="2">
        <v>21</v>
      </c>
      <c r="J100" t="s">
        <v>6</v>
      </c>
      <c r="K100" s="3">
        <v>93</v>
      </c>
    </row>
    <row r="101" spans="1:11" x14ac:dyDescent="0.35">
      <c r="A101" t="s">
        <v>129</v>
      </c>
      <c r="B101" s="1">
        <v>2.3559999999999999</v>
      </c>
      <c r="C101" s="2">
        <v>68.900000000000006</v>
      </c>
      <c r="D101" s="3">
        <v>18644362</v>
      </c>
      <c r="E101" s="2">
        <v>31.1</v>
      </c>
      <c r="F101" s="3">
        <v>27054000</v>
      </c>
      <c r="G101" s="1"/>
      <c r="H101" t="s">
        <v>273</v>
      </c>
      <c r="I101" s="2">
        <v>9.6999999999999993</v>
      </c>
      <c r="J101" t="s">
        <v>6</v>
      </c>
      <c r="K101" s="3">
        <v>57</v>
      </c>
    </row>
    <row r="102" spans="1:11" x14ac:dyDescent="0.35">
      <c r="A102" t="s">
        <v>130</v>
      </c>
      <c r="B102" s="1">
        <v>2.3540000000000001</v>
      </c>
      <c r="C102" s="2">
        <v>95.8</v>
      </c>
      <c r="D102" s="3">
        <v>12931556</v>
      </c>
      <c r="E102" s="2">
        <v>4.2</v>
      </c>
      <c r="F102" s="3">
        <v>13497000</v>
      </c>
      <c r="G102" s="1"/>
      <c r="H102" t="s">
        <v>272</v>
      </c>
      <c r="I102" s="2">
        <v>0.7</v>
      </c>
      <c r="J102" t="s">
        <v>6</v>
      </c>
      <c r="K102" s="3">
        <v>30</v>
      </c>
    </row>
    <row r="103" spans="1:11" x14ac:dyDescent="0.35">
      <c r="A103" t="s">
        <v>131</v>
      </c>
      <c r="B103" s="1">
        <v>2.3319999999999999</v>
      </c>
      <c r="C103" s="2">
        <v>98.7</v>
      </c>
      <c r="D103" s="3">
        <v>40625994</v>
      </c>
      <c r="E103" s="2">
        <v>1.3</v>
      </c>
      <c r="F103" s="3">
        <v>41179000</v>
      </c>
      <c r="G103" s="1">
        <v>11</v>
      </c>
      <c r="H103" t="s">
        <v>272</v>
      </c>
      <c r="I103" s="2">
        <v>0.2</v>
      </c>
      <c r="J103" t="s">
        <v>7</v>
      </c>
      <c r="K103" s="3">
        <v>79</v>
      </c>
    </row>
    <row r="104" spans="1:11" x14ac:dyDescent="0.35">
      <c r="A104" t="s">
        <v>132</v>
      </c>
      <c r="B104" s="1">
        <v>2.327</v>
      </c>
      <c r="C104" s="2">
        <v>5.2</v>
      </c>
      <c r="D104" s="3">
        <v>595104</v>
      </c>
      <c r="E104" s="2">
        <v>94.8</v>
      </c>
      <c r="F104" s="3">
        <v>11542000</v>
      </c>
      <c r="G104" s="1"/>
      <c r="H104" t="s">
        <v>273</v>
      </c>
      <c r="I104" s="2">
        <v>17.5</v>
      </c>
      <c r="J104" t="s">
        <v>10</v>
      </c>
      <c r="K104" s="3">
        <v>60</v>
      </c>
    </row>
    <row r="105" spans="1:11" x14ac:dyDescent="0.35">
      <c r="A105" t="s">
        <v>133</v>
      </c>
      <c r="B105" s="1">
        <v>2.3199999999999998</v>
      </c>
      <c r="C105" s="2">
        <v>95.7</v>
      </c>
      <c r="D105" s="3">
        <v>33822951</v>
      </c>
      <c r="E105" s="2">
        <v>4.3</v>
      </c>
      <c r="F105" s="3">
        <v>35341000</v>
      </c>
      <c r="G105" s="1">
        <v>14</v>
      </c>
      <c r="H105" t="s">
        <v>272</v>
      </c>
      <c r="I105" s="2">
        <v>0.6</v>
      </c>
      <c r="J105" t="s">
        <v>7</v>
      </c>
      <c r="K105" s="3">
        <v>95</v>
      </c>
    </row>
    <row r="106" spans="1:11" x14ac:dyDescent="0.35">
      <c r="A106" t="s">
        <v>134</v>
      </c>
      <c r="B106" s="1">
        <v>2.2869999999999999</v>
      </c>
      <c r="C106" s="2">
        <v>4.3</v>
      </c>
      <c r="D106" s="3">
        <v>433010</v>
      </c>
      <c r="E106" s="2">
        <v>95.7</v>
      </c>
      <c r="F106" s="3">
        <v>10063000</v>
      </c>
      <c r="G106" s="1"/>
      <c r="H106" t="s">
        <v>273</v>
      </c>
      <c r="I106" s="2">
        <v>27.5</v>
      </c>
      <c r="J106" t="s">
        <v>10</v>
      </c>
      <c r="K106" s="3">
        <v>87</v>
      </c>
    </row>
    <row r="107" spans="1:11" x14ac:dyDescent="0.35">
      <c r="A107" t="s">
        <v>135</v>
      </c>
      <c r="B107" s="1">
        <v>2.2719999999999998</v>
      </c>
      <c r="C107" s="2">
        <v>4.7</v>
      </c>
      <c r="D107" s="3">
        <v>6110492</v>
      </c>
      <c r="E107" s="2">
        <v>95.3</v>
      </c>
      <c r="F107" s="3">
        <v>130262000</v>
      </c>
      <c r="G107" s="1">
        <v>37</v>
      </c>
      <c r="H107" t="s">
        <v>273</v>
      </c>
      <c r="I107" s="2">
        <v>10.5</v>
      </c>
      <c r="J107" t="s">
        <v>10</v>
      </c>
      <c r="K107" s="3">
        <v>94</v>
      </c>
    </row>
    <row r="108" spans="1:11" x14ac:dyDescent="0.35">
      <c r="A108" t="s">
        <v>136</v>
      </c>
      <c r="B108" s="1">
        <v>2.2559999999999998</v>
      </c>
      <c r="C108" s="2">
        <v>67.5</v>
      </c>
      <c r="D108" s="3">
        <v>859756</v>
      </c>
      <c r="E108" s="2">
        <v>32.5</v>
      </c>
      <c r="F108" s="3">
        <v>1273000</v>
      </c>
      <c r="G108" s="1"/>
      <c r="H108" t="s">
        <v>273</v>
      </c>
      <c r="I108" s="2">
        <v>9.6999999999999993</v>
      </c>
      <c r="J108" t="s">
        <v>6</v>
      </c>
      <c r="K108" s="3">
        <v>92</v>
      </c>
    </row>
    <row r="109" spans="1:11" x14ac:dyDescent="0.35">
      <c r="A109" t="s">
        <v>137</v>
      </c>
      <c r="B109" s="1">
        <v>2.2509999999999999</v>
      </c>
      <c r="C109" s="2">
        <v>11.2</v>
      </c>
      <c r="D109" s="3">
        <v>290131</v>
      </c>
      <c r="E109" s="2">
        <v>88.8</v>
      </c>
      <c r="F109" s="3">
        <v>2587000</v>
      </c>
      <c r="G109" s="1"/>
      <c r="H109" t="s">
        <v>273</v>
      </c>
      <c r="I109" s="2">
        <v>12.5</v>
      </c>
      <c r="J109" t="s">
        <v>6</v>
      </c>
      <c r="K109" s="3">
        <v>91</v>
      </c>
    </row>
    <row r="110" spans="1:11" x14ac:dyDescent="0.35">
      <c r="A110" t="s">
        <v>138</v>
      </c>
      <c r="B110" s="1">
        <v>2.238</v>
      </c>
      <c r="C110" s="2">
        <v>98.2</v>
      </c>
      <c r="D110" s="3">
        <v>872029</v>
      </c>
      <c r="E110" s="2">
        <v>1.8</v>
      </c>
      <c r="F110" s="3">
        <v>888000</v>
      </c>
      <c r="G110" s="1">
        <v>50</v>
      </c>
      <c r="H110" t="s">
        <v>273</v>
      </c>
      <c r="I110" s="2">
        <v>0.7</v>
      </c>
      <c r="J110" t="s">
        <v>6</v>
      </c>
      <c r="K110" s="3">
        <v>76</v>
      </c>
    </row>
    <row r="111" spans="1:11" x14ac:dyDescent="0.35">
      <c r="A111" t="s">
        <v>139</v>
      </c>
      <c r="B111" s="1">
        <v>2.2240000000000002</v>
      </c>
      <c r="C111" s="2">
        <v>98.4</v>
      </c>
      <c r="D111" s="3">
        <v>24737083</v>
      </c>
      <c r="E111" s="2">
        <v>1.6</v>
      </c>
      <c r="F111" s="3">
        <v>25131000</v>
      </c>
      <c r="G111" s="1"/>
      <c r="H111" t="s">
        <v>272</v>
      </c>
      <c r="I111" s="2">
        <v>1</v>
      </c>
      <c r="J111" t="s">
        <v>6</v>
      </c>
      <c r="K111" s="3">
        <v>19</v>
      </c>
    </row>
    <row r="112" spans="1:11" x14ac:dyDescent="0.35">
      <c r="A112" t="s">
        <v>140</v>
      </c>
      <c r="B112" s="1">
        <v>2.2200000000000002</v>
      </c>
      <c r="C112" s="2">
        <v>5.5</v>
      </c>
      <c r="D112" s="3">
        <v>361500</v>
      </c>
      <c r="E112" s="2">
        <v>94.5</v>
      </c>
      <c r="F112" s="3">
        <v>6519000</v>
      </c>
      <c r="G112" s="1"/>
      <c r="H112" t="s">
        <v>273</v>
      </c>
      <c r="I112" s="2">
        <v>44.9</v>
      </c>
      <c r="J112" t="s">
        <v>10</v>
      </c>
      <c r="K112" s="3">
        <v>87</v>
      </c>
    </row>
    <row r="113" spans="1:11" x14ac:dyDescent="0.35">
      <c r="A113" t="s">
        <v>141</v>
      </c>
      <c r="B113" s="1">
        <v>2.1989999999999998</v>
      </c>
      <c r="C113" s="2">
        <v>10.4</v>
      </c>
      <c r="D113" s="3">
        <v>22153656</v>
      </c>
      <c r="E113" s="2">
        <v>89.6</v>
      </c>
      <c r="F113" s="3">
        <v>213993000</v>
      </c>
      <c r="G113" s="1"/>
      <c r="H113" t="s">
        <v>273</v>
      </c>
      <c r="I113" s="2">
        <v>24.4</v>
      </c>
      <c r="J113" t="s">
        <v>12</v>
      </c>
      <c r="K113" s="3">
        <v>98</v>
      </c>
    </row>
    <row r="114" spans="1:11" x14ac:dyDescent="0.35">
      <c r="A114" t="s">
        <v>142</v>
      </c>
      <c r="B114" s="1">
        <v>2.198</v>
      </c>
      <c r="C114" s="2">
        <v>14</v>
      </c>
      <c r="D114" s="3">
        <v>23135</v>
      </c>
      <c r="E114" s="2">
        <v>86</v>
      </c>
      <c r="F114" s="3">
        <v>165000</v>
      </c>
      <c r="G114" s="1"/>
      <c r="H114" t="s">
        <v>273</v>
      </c>
      <c r="I114" s="2">
        <v>6.9</v>
      </c>
      <c r="J114" t="s">
        <v>10</v>
      </c>
      <c r="K114" s="3">
        <v>99</v>
      </c>
    </row>
    <row r="115" spans="1:11" x14ac:dyDescent="0.35">
      <c r="A115" t="s">
        <v>143</v>
      </c>
      <c r="B115" s="1">
        <v>2.1850000000000001</v>
      </c>
      <c r="C115" s="2">
        <v>3.8</v>
      </c>
      <c r="D115" s="3">
        <v>3778</v>
      </c>
      <c r="E115" s="2">
        <v>96.2</v>
      </c>
      <c r="F115" s="3">
        <v>99000</v>
      </c>
      <c r="G115" s="1"/>
      <c r="H115" t="s">
        <v>273</v>
      </c>
      <c r="I115" s="2">
        <v>7</v>
      </c>
      <c r="J115" t="s">
        <v>6</v>
      </c>
      <c r="K115" s="3">
        <v>92</v>
      </c>
    </row>
    <row r="116" spans="1:11" x14ac:dyDescent="0.35">
      <c r="A116" t="s">
        <v>144</v>
      </c>
      <c r="B116" s="1">
        <v>2.1819999999999999</v>
      </c>
      <c r="C116" s="2">
        <v>11.8</v>
      </c>
      <c r="D116" s="3">
        <v>517987</v>
      </c>
      <c r="E116" s="2">
        <v>88.2</v>
      </c>
      <c r="F116" s="3">
        <v>4382000</v>
      </c>
      <c r="G116" s="1"/>
      <c r="H116" t="s">
        <v>273</v>
      </c>
      <c r="I116" s="2">
        <v>21.6</v>
      </c>
      <c r="J116" t="s">
        <v>10</v>
      </c>
      <c r="K116" s="3">
        <v>94</v>
      </c>
    </row>
    <row r="117" spans="1:11" x14ac:dyDescent="0.35">
      <c r="A117" t="s">
        <v>145</v>
      </c>
      <c r="B117" s="1">
        <v>2.1789999999999998</v>
      </c>
      <c r="C117" s="2">
        <v>10.5</v>
      </c>
      <c r="D117" s="3">
        <v>3970216</v>
      </c>
      <c r="E117" s="2">
        <v>89.5</v>
      </c>
      <c r="F117" s="3">
        <v>37797000</v>
      </c>
      <c r="G117" s="1"/>
      <c r="H117" t="s">
        <v>273</v>
      </c>
      <c r="I117" s="2">
        <v>0.3</v>
      </c>
      <c r="J117" t="s">
        <v>9</v>
      </c>
      <c r="K117" s="3">
        <v>100</v>
      </c>
    </row>
    <row r="118" spans="1:11" x14ac:dyDescent="0.35">
      <c r="A118" t="s">
        <v>146</v>
      </c>
      <c r="B118" s="1">
        <v>2.177</v>
      </c>
      <c r="C118" s="2">
        <v>91.7</v>
      </c>
      <c r="D118" s="3">
        <v>1603118</v>
      </c>
      <c r="E118" s="2">
        <v>8.3000000000000007</v>
      </c>
      <c r="F118" s="3">
        <v>1748000</v>
      </c>
      <c r="G118" s="1"/>
      <c r="H118" t="s">
        <v>272</v>
      </c>
      <c r="I118" s="2">
        <v>2.6</v>
      </c>
      <c r="J118" t="s">
        <v>7</v>
      </c>
      <c r="K118" s="3">
        <v>95</v>
      </c>
    </row>
    <row r="119" spans="1:11" x14ac:dyDescent="0.35">
      <c r="A119" t="s">
        <v>147</v>
      </c>
      <c r="B119" s="1">
        <v>2.1520000000000001</v>
      </c>
      <c r="C119" s="2">
        <v>24.8</v>
      </c>
      <c r="D119" s="3">
        <v>565573</v>
      </c>
      <c r="E119" s="2">
        <v>75.2</v>
      </c>
      <c r="F119" s="3">
        <v>2279000</v>
      </c>
      <c r="G119" s="1"/>
      <c r="H119" t="s">
        <v>273</v>
      </c>
      <c r="I119" s="2">
        <v>11.9</v>
      </c>
      <c r="J119" t="s">
        <v>6</v>
      </c>
      <c r="K119" s="3">
        <v>89</v>
      </c>
    </row>
    <row r="120" spans="1:11" x14ac:dyDescent="0.35">
      <c r="A120" t="s">
        <v>148</v>
      </c>
      <c r="B120" s="1">
        <v>2.1230000000000002</v>
      </c>
      <c r="C120" s="2">
        <v>97.2</v>
      </c>
      <c r="D120" s="3">
        <v>5074267</v>
      </c>
      <c r="E120" s="2">
        <v>2.8</v>
      </c>
      <c r="F120" s="3">
        <v>5223000</v>
      </c>
      <c r="G120" s="1">
        <v>44</v>
      </c>
      <c r="H120" t="s">
        <v>272</v>
      </c>
      <c r="I120" s="2">
        <v>0.7</v>
      </c>
      <c r="J120" t="s">
        <v>7</v>
      </c>
      <c r="K120" s="3">
        <v>99</v>
      </c>
    </row>
    <row r="121" spans="1:11" x14ac:dyDescent="0.35">
      <c r="A121" t="s">
        <v>149</v>
      </c>
      <c r="B121" s="1">
        <v>2.113</v>
      </c>
      <c r="C121" s="2">
        <v>35.799999999999997</v>
      </c>
      <c r="D121" s="3">
        <v>1255</v>
      </c>
      <c r="E121" s="2">
        <v>64.2</v>
      </c>
      <c r="F121" s="3">
        <v>3500</v>
      </c>
      <c r="G121" s="1"/>
      <c r="H121" t="s">
        <v>273</v>
      </c>
      <c r="I121" s="2">
        <v>9.1</v>
      </c>
      <c r="J121" t="s">
        <v>12</v>
      </c>
      <c r="K121" s="3"/>
    </row>
    <row r="122" spans="1:11" x14ac:dyDescent="0.35">
      <c r="A122" t="s">
        <v>150</v>
      </c>
      <c r="B122" s="1">
        <v>2.0880000000000001</v>
      </c>
      <c r="C122" s="2">
        <v>13.2</v>
      </c>
      <c r="D122" s="3">
        <v>1269917</v>
      </c>
      <c r="E122" s="2">
        <v>86.8</v>
      </c>
      <c r="F122" s="3">
        <v>9634000</v>
      </c>
      <c r="G122" s="1"/>
      <c r="H122" t="s">
        <v>273</v>
      </c>
      <c r="I122" s="2">
        <v>3</v>
      </c>
      <c r="J122" t="s">
        <v>9</v>
      </c>
      <c r="K122" s="3">
        <v>99</v>
      </c>
    </row>
    <row r="123" spans="1:11" x14ac:dyDescent="0.35">
      <c r="A123" t="s">
        <v>151</v>
      </c>
      <c r="B123" s="1">
        <v>2.0739999999999998</v>
      </c>
      <c r="C123" s="2">
        <v>96.2</v>
      </c>
      <c r="D123" s="3">
        <v>5883007</v>
      </c>
      <c r="E123" s="2">
        <v>3.8</v>
      </c>
      <c r="F123" s="3">
        <v>6118000</v>
      </c>
      <c r="G123" s="1">
        <v>23</v>
      </c>
      <c r="H123" t="s">
        <v>272</v>
      </c>
      <c r="I123" s="2">
        <v>0.1</v>
      </c>
      <c r="J123" t="s">
        <v>7</v>
      </c>
      <c r="K123" s="3">
        <v>100</v>
      </c>
    </row>
    <row r="124" spans="1:11" x14ac:dyDescent="0.35">
      <c r="A124" t="s">
        <v>152</v>
      </c>
      <c r="B124" s="1">
        <v>2.0470000000000002</v>
      </c>
      <c r="C124" s="2">
        <v>8.4</v>
      </c>
      <c r="D124" s="3">
        <v>7716245</v>
      </c>
      <c r="E124" s="2">
        <v>91.6</v>
      </c>
      <c r="F124" s="3">
        <v>92378000</v>
      </c>
      <c r="G124" s="1">
        <v>40</v>
      </c>
      <c r="H124" t="s">
        <v>273</v>
      </c>
      <c r="I124" s="2">
        <v>19.2</v>
      </c>
      <c r="J124" t="s">
        <v>6</v>
      </c>
      <c r="K124" s="3">
        <v>77</v>
      </c>
    </row>
    <row r="125" spans="1:11" x14ac:dyDescent="0.35">
      <c r="A125" t="s">
        <v>153</v>
      </c>
      <c r="B125" s="1">
        <v>2.0409999999999999</v>
      </c>
      <c r="C125" s="2">
        <v>14</v>
      </c>
      <c r="D125" s="3">
        <v>78938</v>
      </c>
      <c r="E125" s="2">
        <v>86</v>
      </c>
      <c r="F125" s="3">
        <v>562000</v>
      </c>
      <c r="G125" s="1"/>
      <c r="H125" t="s">
        <v>273</v>
      </c>
      <c r="I125" s="2">
        <v>8.4</v>
      </c>
      <c r="J125" t="s">
        <v>6</v>
      </c>
      <c r="K125" s="3">
        <v>87</v>
      </c>
    </row>
    <row r="126" spans="1:11" x14ac:dyDescent="0.35">
      <c r="A126" t="s">
        <v>154</v>
      </c>
      <c r="B126" s="1">
        <v>2</v>
      </c>
      <c r="C126" s="2">
        <v>29.5</v>
      </c>
      <c r="D126" s="3">
        <v>1453281</v>
      </c>
      <c r="E126" s="2">
        <v>70.5</v>
      </c>
      <c r="F126" s="3">
        <v>4920000</v>
      </c>
      <c r="G126" s="1">
        <v>35</v>
      </c>
      <c r="H126" t="s">
        <v>273</v>
      </c>
      <c r="I126" s="2">
        <v>31.6</v>
      </c>
      <c r="J126" t="s">
        <v>6</v>
      </c>
      <c r="K126" s="3">
        <v>57</v>
      </c>
    </row>
    <row r="127" spans="1:11" x14ac:dyDescent="0.35">
      <c r="A127" t="s">
        <v>155</v>
      </c>
      <c r="B127" s="1">
        <v>1.998</v>
      </c>
      <c r="C127" s="2">
        <v>13.8</v>
      </c>
      <c r="D127" s="3">
        <v>30801</v>
      </c>
      <c r="E127" s="2">
        <v>86.2</v>
      </c>
      <c r="F127" s="3">
        <v>223000</v>
      </c>
      <c r="G127" s="1"/>
      <c r="H127" t="s">
        <v>273</v>
      </c>
      <c r="I127" s="2">
        <v>6</v>
      </c>
      <c r="J127" t="s">
        <v>6</v>
      </c>
      <c r="K127" s="3">
        <v>75</v>
      </c>
    </row>
    <row r="128" spans="1:11" x14ac:dyDescent="0.35">
      <c r="A128" t="s">
        <v>156</v>
      </c>
      <c r="B128" s="1">
        <v>1.994</v>
      </c>
      <c r="C128" s="2">
        <v>6.3</v>
      </c>
      <c r="D128" s="3">
        <v>1127988</v>
      </c>
      <c r="E128" s="2">
        <v>93.7</v>
      </c>
      <c r="F128" s="3">
        <v>17888000</v>
      </c>
      <c r="G128" s="1"/>
      <c r="H128" t="s">
        <v>273</v>
      </c>
      <c r="I128" s="2">
        <v>10.6</v>
      </c>
      <c r="J128" t="s">
        <v>12</v>
      </c>
      <c r="K128" s="3">
        <v>94</v>
      </c>
    </row>
    <row r="129" spans="1:11" x14ac:dyDescent="0.35">
      <c r="A129" t="s">
        <v>157</v>
      </c>
      <c r="B129" s="1">
        <v>1.974</v>
      </c>
      <c r="C129" s="2">
        <v>100</v>
      </c>
      <c r="D129" s="3">
        <v>543833</v>
      </c>
      <c r="E129" s="2">
        <v>0</v>
      </c>
      <c r="F129" s="3">
        <v>544000</v>
      </c>
      <c r="G129" s="1">
        <v>15</v>
      </c>
      <c r="H129" t="s">
        <v>272</v>
      </c>
      <c r="I129" s="2">
        <v>0</v>
      </c>
      <c r="J129" t="s">
        <v>7</v>
      </c>
      <c r="K129" s="3">
        <v>98</v>
      </c>
    </row>
    <row r="130" spans="1:11" x14ac:dyDescent="0.35">
      <c r="A130" t="s">
        <v>158</v>
      </c>
      <c r="B130" s="1">
        <v>1.97</v>
      </c>
      <c r="C130" s="2">
        <v>7.7</v>
      </c>
      <c r="D130" s="3">
        <v>312485</v>
      </c>
      <c r="E130" s="2">
        <v>92.3</v>
      </c>
      <c r="F130" s="3">
        <v>4082000</v>
      </c>
      <c r="G130" s="1"/>
      <c r="H130" t="s">
        <v>273</v>
      </c>
      <c r="I130" s="2">
        <v>0.4</v>
      </c>
      <c r="J130" t="s">
        <v>9</v>
      </c>
      <c r="K130" s="3">
        <v>99</v>
      </c>
    </row>
    <row r="131" spans="1:11" x14ac:dyDescent="0.35">
      <c r="A131" t="s">
        <v>159</v>
      </c>
      <c r="B131" s="1">
        <v>1.9690000000000001</v>
      </c>
      <c r="C131" s="2">
        <v>93.8</v>
      </c>
      <c r="D131" s="3">
        <v>22364649</v>
      </c>
      <c r="E131" s="2">
        <v>6.2</v>
      </c>
      <c r="F131" s="3">
        <v>23855000</v>
      </c>
      <c r="G131" s="1"/>
      <c r="H131" t="s">
        <v>272</v>
      </c>
      <c r="I131" s="2">
        <v>3.3</v>
      </c>
      <c r="J131" t="s">
        <v>7</v>
      </c>
      <c r="K131" s="3">
        <v>99</v>
      </c>
    </row>
    <row r="132" spans="1:11" x14ac:dyDescent="0.35">
      <c r="A132" t="s">
        <v>160</v>
      </c>
      <c r="B132" s="1">
        <v>1.958</v>
      </c>
      <c r="C132" s="2">
        <v>18.600000000000001</v>
      </c>
      <c r="D132" s="3">
        <v>554290</v>
      </c>
      <c r="E132" s="2">
        <v>81.400000000000006</v>
      </c>
      <c r="F132" s="3">
        <v>2973000</v>
      </c>
      <c r="G132" s="1"/>
      <c r="H132" t="s">
        <v>273</v>
      </c>
      <c r="I132" s="2">
        <v>29.7</v>
      </c>
      <c r="J132" t="s">
        <v>10</v>
      </c>
      <c r="K132" s="3">
        <v>88</v>
      </c>
    </row>
    <row r="133" spans="1:11" x14ac:dyDescent="0.35">
      <c r="A133" t="s">
        <v>161</v>
      </c>
      <c r="B133" s="1">
        <v>1.9510000000000001</v>
      </c>
      <c r="C133" s="2">
        <v>5.9</v>
      </c>
      <c r="D133" s="3">
        <v>1981412</v>
      </c>
      <c r="E133" s="2">
        <v>94.1</v>
      </c>
      <c r="F133" s="3">
        <v>33359000</v>
      </c>
      <c r="G133" s="1"/>
      <c r="H133" t="s">
        <v>273</v>
      </c>
      <c r="I133" s="2">
        <v>14.4</v>
      </c>
      <c r="J133" t="s">
        <v>12</v>
      </c>
      <c r="K133" s="3">
        <v>94</v>
      </c>
    </row>
    <row r="134" spans="1:11" x14ac:dyDescent="0.35">
      <c r="A134" t="s">
        <v>162</v>
      </c>
      <c r="B134" s="1">
        <v>1.9490000000000001</v>
      </c>
      <c r="C134" s="2">
        <v>15.3</v>
      </c>
      <c r="D134" s="3">
        <v>411812</v>
      </c>
      <c r="E134" s="2">
        <v>84.7</v>
      </c>
      <c r="F134" s="3">
        <v>2690000</v>
      </c>
      <c r="G134" s="1"/>
      <c r="H134" t="s">
        <v>273</v>
      </c>
      <c r="I134" s="2">
        <v>1.4</v>
      </c>
      <c r="J134" t="s">
        <v>9</v>
      </c>
      <c r="K134" s="3">
        <v>99</v>
      </c>
    </row>
    <row r="135" spans="1:11" x14ac:dyDescent="0.35">
      <c r="A135" t="s">
        <v>163</v>
      </c>
      <c r="B135" s="1">
        <v>1.9339999999999999</v>
      </c>
      <c r="C135" s="2">
        <v>4.7</v>
      </c>
      <c r="D135" s="3">
        <v>857024</v>
      </c>
      <c r="E135" s="2">
        <v>95.3</v>
      </c>
      <c r="F135" s="3">
        <v>18250000</v>
      </c>
      <c r="G135" s="1"/>
      <c r="H135" t="s">
        <v>273</v>
      </c>
      <c r="I135" s="2">
        <v>25</v>
      </c>
      <c r="J135" t="s">
        <v>10</v>
      </c>
      <c r="K135" s="3">
        <v>81</v>
      </c>
    </row>
    <row r="136" spans="1:11" x14ac:dyDescent="0.35">
      <c r="A136" t="s">
        <v>164</v>
      </c>
      <c r="B136" s="1">
        <v>1.9159999999999999</v>
      </c>
      <c r="C136" s="2">
        <v>14.5</v>
      </c>
      <c r="D136" s="3">
        <v>821017</v>
      </c>
      <c r="E136" s="2">
        <v>85.5</v>
      </c>
      <c r="F136" s="3">
        <v>5657000</v>
      </c>
      <c r="G136" s="1"/>
      <c r="H136" t="s">
        <v>273</v>
      </c>
      <c r="I136" s="2">
        <v>14.6</v>
      </c>
      <c r="J136" t="s">
        <v>6</v>
      </c>
      <c r="K136" s="3">
        <v>79</v>
      </c>
    </row>
    <row r="137" spans="1:11" x14ac:dyDescent="0.35">
      <c r="A137" t="s">
        <v>165</v>
      </c>
      <c r="B137" s="1">
        <v>1.9139999999999999</v>
      </c>
      <c r="C137" s="2">
        <v>19.3</v>
      </c>
      <c r="D137" s="3">
        <v>6570</v>
      </c>
      <c r="E137" s="2">
        <v>80.7</v>
      </c>
      <c r="F137" s="3">
        <v>34000</v>
      </c>
      <c r="G137" s="1"/>
      <c r="H137" t="s">
        <v>273</v>
      </c>
      <c r="I137" s="2">
        <v>2.2000000000000002</v>
      </c>
      <c r="J137" t="s">
        <v>9</v>
      </c>
      <c r="K137" s="3">
        <v>80</v>
      </c>
    </row>
    <row r="138" spans="1:11" x14ac:dyDescent="0.35">
      <c r="A138" t="s">
        <v>166</v>
      </c>
      <c r="B138" s="1">
        <v>1.893</v>
      </c>
      <c r="C138" s="2">
        <v>23.2</v>
      </c>
      <c r="D138" s="3">
        <v>3497017</v>
      </c>
      <c r="E138" s="2">
        <v>76.8</v>
      </c>
      <c r="F138" s="3">
        <v>15092000</v>
      </c>
      <c r="G138" s="1"/>
      <c r="H138" t="s">
        <v>273</v>
      </c>
      <c r="I138" s="2">
        <v>25.2</v>
      </c>
      <c r="J138" t="s">
        <v>6</v>
      </c>
      <c r="K138" s="3">
        <v>87</v>
      </c>
    </row>
    <row r="139" spans="1:11" x14ac:dyDescent="0.35">
      <c r="A139" t="s">
        <v>167</v>
      </c>
      <c r="B139" s="1">
        <v>1.883</v>
      </c>
      <c r="C139" s="2">
        <v>89.9</v>
      </c>
      <c r="D139" s="3">
        <v>3893041</v>
      </c>
      <c r="E139" s="2">
        <v>10.1</v>
      </c>
      <c r="F139" s="3">
        <v>4329000</v>
      </c>
      <c r="G139" s="1">
        <v>48</v>
      </c>
      <c r="H139" t="s">
        <v>272</v>
      </c>
      <c r="I139" s="2">
        <v>1.5</v>
      </c>
      <c r="J139" t="s">
        <v>7</v>
      </c>
      <c r="K139" s="3">
        <v>94</v>
      </c>
    </row>
    <row r="140" spans="1:11" x14ac:dyDescent="0.35">
      <c r="A140" t="s">
        <v>168</v>
      </c>
      <c r="B140" s="1">
        <v>1.88</v>
      </c>
      <c r="C140" s="2">
        <v>9.1</v>
      </c>
      <c r="D140" s="3">
        <v>264</v>
      </c>
      <c r="E140" s="2">
        <v>90.9</v>
      </c>
      <c r="F140" s="3">
        <v>2900</v>
      </c>
      <c r="G140" s="1"/>
      <c r="H140" t="s">
        <v>273</v>
      </c>
      <c r="I140" s="2">
        <v>6.6</v>
      </c>
      <c r="J140" t="s">
        <v>9</v>
      </c>
      <c r="K140" s="3"/>
    </row>
    <row r="141" spans="1:11" x14ac:dyDescent="0.35">
      <c r="A141" t="s">
        <v>169</v>
      </c>
      <c r="B141" s="1">
        <v>1.837</v>
      </c>
      <c r="C141" s="2">
        <v>93.7</v>
      </c>
      <c r="D141" s="3">
        <v>9358562</v>
      </c>
      <c r="E141" s="2">
        <v>6.3</v>
      </c>
      <c r="F141" s="3">
        <v>9991000</v>
      </c>
      <c r="G141" s="1"/>
      <c r="H141" t="s">
        <v>272</v>
      </c>
      <c r="I141" s="2">
        <v>1.2</v>
      </c>
      <c r="J141" t="s">
        <v>7</v>
      </c>
      <c r="K141" s="3">
        <v>90</v>
      </c>
    </row>
    <row r="142" spans="1:11" x14ac:dyDescent="0.35">
      <c r="A142" t="s">
        <v>170</v>
      </c>
      <c r="B142" s="1">
        <v>1.823</v>
      </c>
      <c r="C142" s="2">
        <v>84.9</v>
      </c>
      <c r="D142" s="3">
        <v>1869</v>
      </c>
      <c r="E142" s="2">
        <v>15.1</v>
      </c>
      <c r="F142" s="3">
        <v>2200</v>
      </c>
      <c r="G142" s="1"/>
      <c r="H142" t="s">
        <v>273</v>
      </c>
      <c r="I142" s="2">
        <v>2.2999999999999998</v>
      </c>
      <c r="J142" t="s">
        <v>11</v>
      </c>
      <c r="K142" s="3"/>
    </row>
    <row r="143" spans="1:11" x14ac:dyDescent="0.35">
      <c r="A143" t="s">
        <v>171</v>
      </c>
      <c r="B143" s="1">
        <v>1.823</v>
      </c>
      <c r="C143" s="2">
        <v>81.2</v>
      </c>
      <c r="D143" s="3">
        <v>487</v>
      </c>
      <c r="E143" s="2">
        <v>18.8</v>
      </c>
      <c r="F143" s="3">
        <v>600</v>
      </c>
      <c r="G143" s="1"/>
      <c r="H143" t="s">
        <v>273</v>
      </c>
      <c r="I143" s="2">
        <v>2.7</v>
      </c>
      <c r="J143" t="s">
        <v>11</v>
      </c>
      <c r="K143" s="3"/>
    </row>
    <row r="144" spans="1:11" x14ac:dyDescent="0.35">
      <c r="A144" t="s">
        <v>172</v>
      </c>
      <c r="B144" s="1">
        <v>1.8029999999999999</v>
      </c>
      <c r="C144" s="2">
        <v>9.3000000000000007</v>
      </c>
      <c r="D144" s="3">
        <v>3634</v>
      </c>
      <c r="E144" s="2">
        <v>90.7</v>
      </c>
      <c r="F144" s="3">
        <v>39000</v>
      </c>
      <c r="G144" s="1"/>
      <c r="H144" t="s">
        <v>273</v>
      </c>
      <c r="I144" s="2">
        <v>32</v>
      </c>
      <c r="J144" t="s">
        <v>10</v>
      </c>
      <c r="K144" s="3">
        <v>99</v>
      </c>
    </row>
    <row r="145" spans="1:11" x14ac:dyDescent="0.35">
      <c r="A145" t="s">
        <v>173</v>
      </c>
      <c r="B145" s="1">
        <v>1.7989999999999999</v>
      </c>
      <c r="C145" s="2">
        <v>73.2</v>
      </c>
      <c r="D145" s="3">
        <v>7846870</v>
      </c>
      <c r="E145" s="2">
        <v>26.8</v>
      </c>
      <c r="F145" s="3">
        <v>10725000</v>
      </c>
      <c r="G145" s="1"/>
      <c r="H145" t="s">
        <v>273</v>
      </c>
      <c r="I145" s="2">
        <v>0.7</v>
      </c>
      <c r="J145" t="s">
        <v>9</v>
      </c>
      <c r="K145" s="3">
        <v>100</v>
      </c>
    </row>
    <row r="146" spans="1:11" x14ac:dyDescent="0.35">
      <c r="A146" t="s">
        <v>174</v>
      </c>
      <c r="B146" s="1">
        <v>1.7989999999999999</v>
      </c>
      <c r="C146" s="2">
        <v>12.9</v>
      </c>
      <c r="D146" s="3">
        <v>2475190</v>
      </c>
      <c r="E146" s="2">
        <v>87.1</v>
      </c>
      <c r="F146" s="3">
        <v>19212000</v>
      </c>
      <c r="G146" s="1"/>
      <c r="H146" t="s">
        <v>273</v>
      </c>
      <c r="I146" s="2">
        <v>23</v>
      </c>
      <c r="J146" t="s">
        <v>12</v>
      </c>
      <c r="K146" s="3">
        <v>99</v>
      </c>
    </row>
    <row r="147" spans="1:11" x14ac:dyDescent="0.35">
      <c r="A147" t="s">
        <v>175</v>
      </c>
      <c r="B147" s="1">
        <v>1.796</v>
      </c>
      <c r="C147" s="2">
        <v>97.5</v>
      </c>
      <c r="D147" s="3">
        <v>6786874</v>
      </c>
      <c r="E147" s="2">
        <v>2.5</v>
      </c>
      <c r="F147" s="3">
        <v>6959000</v>
      </c>
      <c r="G147" s="1">
        <v>4</v>
      </c>
      <c r="H147" t="s">
        <v>272</v>
      </c>
      <c r="I147" s="2">
        <v>0.2</v>
      </c>
      <c r="J147" t="s">
        <v>6</v>
      </c>
      <c r="K147" s="3">
        <v>91</v>
      </c>
    </row>
    <row r="148" spans="1:11" x14ac:dyDescent="0.35">
      <c r="A148" t="s">
        <v>176</v>
      </c>
      <c r="B148" s="1">
        <v>1.794</v>
      </c>
      <c r="C148" s="2">
        <v>40</v>
      </c>
      <c r="D148" s="3">
        <v>745892</v>
      </c>
      <c r="E148" s="2">
        <v>60</v>
      </c>
      <c r="F148" s="3">
        <v>1867000</v>
      </c>
      <c r="G148" s="1"/>
      <c r="H148" t="s">
        <v>273</v>
      </c>
      <c r="I148" s="2">
        <v>7.4</v>
      </c>
      <c r="J148" t="s">
        <v>9</v>
      </c>
      <c r="K148" s="3">
        <v>99</v>
      </c>
    </row>
    <row r="149" spans="1:11" x14ac:dyDescent="0.35">
      <c r="A149" t="s">
        <v>177</v>
      </c>
      <c r="B149" s="1">
        <v>1.7929999999999999</v>
      </c>
      <c r="C149" s="2">
        <v>93.8</v>
      </c>
      <c r="D149" s="3">
        <v>2749420</v>
      </c>
      <c r="E149" s="2">
        <v>6.2</v>
      </c>
      <c r="F149" s="3">
        <v>2931000</v>
      </c>
      <c r="G149" s="1">
        <v>29</v>
      </c>
      <c r="H149" t="s">
        <v>272</v>
      </c>
      <c r="I149" s="2">
        <v>0.8</v>
      </c>
      <c r="J149" t="s">
        <v>7</v>
      </c>
      <c r="K149" s="3">
        <v>98</v>
      </c>
    </row>
    <row r="150" spans="1:11" x14ac:dyDescent="0.35">
      <c r="A150" t="s">
        <v>178</v>
      </c>
      <c r="B150" s="1">
        <v>1.7709999999999999</v>
      </c>
      <c r="C150" s="2">
        <v>98.8</v>
      </c>
      <c r="D150" s="3">
        <v>5162234</v>
      </c>
      <c r="E150" s="2">
        <v>1.2</v>
      </c>
      <c r="F150" s="3">
        <v>5223000</v>
      </c>
      <c r="G150" s="1"/>
      <c r="H150" t="s">
        <v>272</v>
      </c>
      <c r="I150" s="2">
        <v>0.1</v>
      </c>
      <c r="J150" t="s">
        <v>7</v>
      </c>
      <c r="K150" s="3">
        <v>97</v>
      </c>
    </row>
    <row r="151" spans="1:11" x14ac:dyDescent="0.35">
      <c r="A151" t="s">
        <v>179</v>
      </c>
      <c r="B151" s="1">
        <v>1.7709999999999999</v>
      </c>
      <c r="C151" s="2">
        <v>11.2</v>
      </c>
      <c r="D151" s="3">
        <v>12448</v>
      </c>
      <c r="E151" s="2">
        <v>88.8</v>
      </c>
      <c r="F151" s="3">
        <v>111000</v>
      </c>
      <c r="G151" s="1"/>
      <c r="H151" t="s">
        <v>273</v>
      </c>
      <c r="I151" s="2">
        <v>41</v>
      </c>
      <c r="J151" t="s">
        <v>10</v>
      </c>
      <c r="K151" s="3">
        <v>88</v>
      </c>
    </row>
    <row r="152" spans="1:11" x14ac:dyDescent="0.35">
      <c r="A152" t="s">
        <v>180</v>
      </c>
      <c r="B152" s="1">
        <v>1.7310000000000001</v>
      </c>
      <c r="C152" s="2">
        <v>98.1</v>
      </c>
      <c r="D152" s="3">
        <v>83440352</v>
      </c>
      <c r="E152" s="2">
        <v>1.9</v>
      </c>
      <c r="F152" s="3">
        <v>85029000</v>
      </c>
      <c r="G152" s="1">
        <v>8</v>
      </c>
      <c r="H152" t="s">
        <v>272</v>
      </c>
      <c r="I152" s="2">
        <v>0.5</v>
      </c>
      <c r="J152" t="s">
        <v>7</v>
      </c>
      <c r="K152" s="3">
        <v>85</v>
      </c>
    </row>
    <row r="153" spans="1:11" x14ac:dyDescent="0.35">
      <c r="A153" t="s">
        <v>181</v>
      </c>
      <c r="B153" s="1">
        <v>1.7150000000000001</v>
      </c>
      <c r="C153" s="2">
        <v>7.3</v>
      </c>
      <c r="D153" s="3">
        <v>399738</v>
      </c>
      <c r="E153" s="2">
        <v>92.7</v>
      </c>
      <c r="F153" s="3">
        <v>5461000</v>
      </c>
      <c r="G153" s="1"/>
      <c r="H153" t="s">
        <v>273</v>
      </c>
      <c r="I153" s="2">
        <v>1.4</v>
      </c>
      <c r="J153" t="s">
        <v>9</v>
      </c>
      <c r="K153" s="3">
        <v>99</v>
      </c>
    </row>
    <row r="154" spans="1:11" x14ac:dyDescent="0.35">
      <c r="A154" t="s">
        <v>182</v>
      </c>
      <c r="B154" s="1">
        <v>1.68</v>
      </c>
      <c r="C154" s="2">
        <v>7.6</v>
      </c>
      <c r="D154" s="3">
        <v>8605</v>
      </c>
      <c r="E154" s="2">
        <v>92.4</v>
      </c>
      <c r="F154" s="3">
        <v>113000</v>
      </c>
      <c r="G154" s="1"/>
      <c r="H154" t="s">
        <v>273</v>
      </c>
      <c r="I154" s="2">
        <v>18.8</v>
      </c>
      <c r="J154" t="s">
        <v>10</v>
      </c>
      <c r="K154" s="3">
        <v>96</v>
      </c>
    </row>
    <row r="155" spans="1:11" x14ac:dyDescent="0.35">
      <c r="A155" t="s">
        <v>183</v>
      </c>
      <c r="B155" s="1">
        <v>1.6679999999999999</v>
      </c>
      <c r="C155" s="2">
        <v>4.4000000000000004</v>
      </c>
      <c r="D155" s="3">
        <v>224191</v>
      </c>
      <c r="E155" s="2">
        <v>95.6</v>
      </c>
      <c r="F155" s="3">
        <v>5139000</v>
      </c>
      <c r="G155" s="1"/>
      <c r="H155" t="s">
        <v>273</v>
      </c>
      <c r="I155" s="2">
        <v>18.3</v>
      </c>
      <c r="J155" t="s">
        <v>10</v>
      </c>
      <c r="K155" s="3">
        <v>94</v>
      </c>
    </row>
    <row r="156" spans="1:11" x14ac:dyDescent="0.35">
      <c r="A156" t="s">
        <v>184</v>
      </c>
      <c r="B156" s="1">
        <v>1.6579999999999999</v>
      </c>
      <c r="C156" s="2">
        <v>97.8</v>
      </c>
      <c r="D156" s="3">
        <v>980199</v>
      </c>
      <c r="E156" s="2">
        <v>2.2000000000000002</v>
      </c>
      <c r="F156" s="3">
        <v>1002000</v>
      </c>
      <c r="G156" s="1"/>
      <c r="H156" t="s">
        <v>272</v>
      </c>
      <c r="I156" s="2">
        <v>0.1</v>
      </c>
      <c r="J156" t="s">
        <v>6</v>
      </c>
      <c r="K156" s="3">
        <v>68</v>
      </c>
    </row>
    <row r="157" spans="1:11" x14ac:dyDescent="0.35">
      <c r="A157" t="s">
        <v>185</v>
      </c>
      <c r="B157" s="1">
        <v>1.655</v>
      </c>
      <c r="C157" s="2">
        <v>21.6</v>
      </c>
      <c r="D157" s="3">
        <v>62083</v>
      </c>
      <c r="E157" s="2">
        <v>78.400000000000006</v>
      </c>
      <c r="F157" s="3">
        <v>288000</v>
      </c>
      <c r="G157" s="1"/>
      <c r="H157" t="s">
        <v>273</v>
      </c>
      <c r="I157" s="2">
        <v>6.2</v>
      </c>
      <c r="J157" t="s">
        <v>11</v>
      </c>
      <c r="K157" s="3">
        <v>99</v>
      </c>
    </row>
    <row r="158" spans="1:11" x14ac:dyDescent="0.35">
      <c r="A158" t="s">
        <v>186</v>
      </c>
      <c r="B158" s="1">
        <v>1.6479999999999999</v>
      </c>
      <c r="C158" s="2">
        <v>87.1</v>
      </c>
      <c r="D158" s="3">
        <v>5134085</v>
      </c>
      <c r="E158" s="2">
        <v>12.9</v>
      </c>
      <c r="F158" s="3">
        <v>5897000</v>
      </c>
      <c r="G158" s="1"/>
      <c r="H158" t="s">
        <v>273</v>
      </c>
      <c r="I158" s="2">
        <v>7.1</v>
      </c>
      <c r="J158" t="s">
        <v>7</v>
      </c>
      <c r="K158" s="3">
        <v>97</v>
      </c>
    </row>
    <row r="159" spans="1:11" x14ac:dyDescent="0.35">
      <c r="A159" t="s">
        <v>23</v>
      </c>
      <c r="B159" s="1">
        <v>1.64</v>
      </c>
      <c r="C159" s="2">
        <v>90.8</v>
      </c>
      <c r="D159" s="3">
        <v>1311228493</v>
      </c>
      <c r="E159" s="2">
        <v>9.1999999999999993</v>
      </c>
      <c r="F159" s="3">
        <v>1444216000</v>
      </c>
      <c r="G159" s="1">
        <v>17</v>
      </c>
      <c r="H159" t="s">
        <v>272</v>
      </c>
      <c r="I159" s="2">
        <v>7.5</v>
      </c>
      <c r="J159" t="s">
        <v>7</v>
      </c>
      <c r="K159" s="3">
        <v>95</v>
      </c>
    </row>
    <row r="160" spans="1:11" x14ac:dyDescent="0.35">
      <c r="A160" t="s">
        <v>187</v>
      </c>
      <c r="B160" s="1">
        <v>1.627</v>
      </c>
      <c r="C160" s="2">
        <v>11.7</v>
      </c>
      <c r="D160" s="3">
        <v>1210078</v>
      </c>
      <c r="E160" s="2">
        <v>88.3</v>
      </c>
      <c r="F160" s="3">
        <v>10371000</v>
      </c>
      <c r="G160" s="1"/>
      <c r="H160" t="s">
        <v>273</v>
      </c>
      <c r="I160" s="2">
        <v>0.5</v>
      </c>
      <c r="J160" t="s">
        <v>9</v>
      </c>
      <c r="K160" s="3">
        <v>98</v>
      </c>
    </row>
    <row r="161" spans="1:11" x14ac:dyDescent="0.35">
      <c r="A161" t="s">
        <v>188</v>
      </c>
      <c r="B161" s="1">
        <v>1.627</v>
      </c>
      <c r="C161" s="2">
        <v>33.200000000000003</v>
      </c>
      <c r="D161" s="3">
        <v>465245</v>
      </c>
      <c r="E161" s="2">
        <v>66.8</v>
      </c>
      <c r="F161" s="3">
        <v>1403000</v>
      </c>
      <c r="G161" s="1"/>
      <c r="H161" t="s">
        <v>273</v>
      </c>
      <c r="I161" s="2">
        <v>23.6</v>
      </c>
      <c r="J161" t="s">
        <v>10</v>
      </c>
      <c r="K161" s="3">
        <v>99</v>
      </c>
    </row>
    <row r="162" spans="1:11" x14ac:dyDescent="0.35">
      <c r="A162" t="s">
        <v>189</v>
      </c>
      <c r="B162" s="1">
        <v>1.6180000000000001</v>
      </c>
      <c r="C162" s="2">
        <v>51.1</v>
      </c>
      <c r="D162" s="3">
        <v>677520</v>
      </c>
      <c r="E162" s="2">
        <v>48.9</v>
      </c>
      <c r="F162" s="3">
        <v>1325000</v>
      </c>
      <c r="G162" s="1"/>
      <c r="H162" t="s">
        <v>273</v>
      </c>
      <c r="I162" s="2">
        <v>4.4000000000000004</v>
      </c>
      <c r="J162" t="s">
        <v>9</v>
      </c>
      <c r="K162" s="3">
        <v>99</v>
      </c>
    </row>
    <row r="163" spans="1:11" x14ac:dyDescent="0.35">
      <c r="A163" t="s">
        <v>190</v>
      </c>
      <c r="B163" s="1">
        <v>1.6040000000000001</v>
      </c>
      <c r="C163" s="2">
        <v>7.9</v>
      </c>
      <c r="D163" s="3">
        <v>5694</v>
      </c>
      <c r="E163" s="2">
        <v>92.1</v>
      </c>
      <c r="F163" s="3">
        <v>72000</v>
      </c>
      <c r="G163" s="1"/>
      <c r="H163" t="s">
        <v>273</v>
      </c>
      <c r="I163" s="2">
        <v>18</v>
      </c>
      <c r="J163" t="s">
        <v>10</v>
      </c>
      <c r="K163" s="3">
        <v>94</v>
      </c>
    </row>
    <row r="164" spans="1:11" x14ac:dyDescent="0.35">
      <c r="A164" t="s">
        <v>191</v>
      </c>
      <c r="B164" s="1">
        <v>1.5429999999999999</v>
      </c>
      <c r="C164" s="2">
        <v>94.7</v>
      </c>
      <c r="D164" s="3">
        <v>622927</v>
      </c>
      <c r="E164" s="2">
        <v>5.3</v>
      </c>
      <c r="F164" s="3">
        <v>658000</v>
      </c>
      <c r="G164" s="1"/>
      <c r="H164" t="s">
        <v>272</v>
      </c>
      <c r="I164" s="2">
        <v>1.8</v>
      </c>
      <c r="J164" t="s">
        <v>7</v>
      </c>
      <c r="K164" s="3">
        <v>97</v>
      </c>
    </row>
    <row r="165" spans="1:11" x14ac:dyDescent="0.35">
      <c r="A165" t="s">
        <v>192</v>
      </c>
      <c r="B165" s="1">
        <v>1.5389999999999999</v>
      </c>
      <c r="C165" s="2">
        <v>45.9</v>
      </c>
      <c r="D165" s="3">
        <v>955051</v>
      </c>
      <c r="E165" s="2">
        <v>54.1</v>
      </c>
      <c r="F165" s="3">
        <v>2079000</v>
      </c>
      <c r="G165" s="1"/>
      <c r="H165" t="s">
        <v>273</v>
      </c>
      <c r="I165" s="2">
        <v>0.2</v>
      </c>
      <c r="J165" t="s">
        <v>9</v>
      </c>
      <c r="K165" s="3">
        <v>99</v>
      </c>
    </row>
    <row r="166" spans="1:11" x14ac:dyDescent="0.35">
      <c r="A166" t="s">
        <v>193</v>
      </c>
      <c r="B166" s="1">
        <v>1.5329999999999999</v>
      </c>
      <c r="C166" s="2">
        <v>13.4</v>
      </c>
      <c r="D166" s="3">
        <v>54453</v>
      </c>
      <c r="E166" s="2">
        <v>86.6</v>
      </c>
      <c r="F166" s="3">
        <v>405000</v>
      </c>
      <c r="G166" s="1"/>
      <c r="H166" t="s">
        <v>273</v>
      </c>
      <c r="I166" s="2">
        <v>23.5</v>
      </c>
      <c r="J166" t="s">
        <v>10</v>
      </c>
      <c r="K166" s="3">
        <v>89</v>
      </c>
    </row>
    <row r="167" spans="1:11" x14ac:dyDescent="0.35">
      <c r="A167" t="s">
        <v>194</v>
      </c>
      <c r="B167" s="1">
        <v>1.5169999999999999</v>
      </c>
      <c r="C167" s="2">
        <v>5.0999999999999996</v>
      </c>
      <c r="D167" s="3">
        <v>19275</v>
      </c>
      <c r="E167" s="2">
        <v>94.9</v>
      </c>
      <c r="F167" s="3">
        <v>375000</v>
      </c>
      <c r="G167" s="1"/>
      <c r="H167" t="s">
        <v>273</v>
      </c>
      <c r="I167" s="2">
        <v>6.9</v>
      </c>
      <c r="J167" t="s">
        <v>10</v>
      </c>
      <c r="K167" s="3">
        <v>87</v>
      </c>
    </row>
    <row r="168" spans="1:11" x14ac:dyDescent="0.35">
      <c r="A168" t="s">
        <v>195</v>
      </c>
      <c r="B168" s="1">
        <v>1.5149999999999999</v>
      </c>
      <c r="C168" s="2">
        <v>3.7</v>
      </c>
      <c r="D168" s="3">
        <v>16607</v>
      </c>
      <c r="E168" s="2">
        <v>96.3</v>
      </c>
      <c r="F168" s="3">
        <v>443000</v>
      </c>
      <c r="G168" s="1"/>
      <c r="H168" t="s">
        <v>273</v>
      </c>
      <c r="I168" s="2">
        <v>1.5</v>
      </c>
      <c r="J168" t="s">
        <v>9</v>
      </c>
      <c r="K168" s="3">
        <v>94</v>
      </c>
    </row>
    <row r="169" spans="1:11" x14ac:dyDescent="0.35">
      <c r="A169" t="s">
        <v>196</v>
      </c>
      <c r="B169" s="1">
        <v>1.514</v>
      </c>
      <c r="C169" s="2">
        <v>6.7</v>
      </c>
      <c r="D169" s="3">
        <v>685895</v>
      </c>
      <c r="E169" s="2">
        <v>93.3</v>
      </c>
      <c r="F169" s="3">
        <v>10168000</v>
      </c>
      <c r="G169" s="1"/>
      <c r="H169" t="s">
        <v>273</v>
      </c>
      <c r="I169" s="2">
        <v>3.4</v>
      </c>
      <c r="J169" t="s">
        <v>9</v>
      </c>
      <c r="K169" s="3">
        <v>96</v>
      </c>
    </row>
    <row r="170" spans="1:11" x14ac:dyDescent="0.35">
      <c r="A170" t="s">
        <v>197</v>
      </c>
      <c r="B170" s="1">
        <v>1.4830000000000001</v>
      </c>
      <c r="C170" s="2">
        <v>28.1</v>
      </c>
      <c r="D170" s="3">
        <v>341506</v>
      </c>
      <c r="E170" s="2">
        <v>71.900000000000006</v>
      </c>
      <c r="F170" s="3">
        <v>1216000</v>
      </c>
      <c r="G170" s="1"/>
      <c r="H170" t="s">
        <v>273</v>
      </c>
      <c r="I170" s="2">
        <v>1.3</v>
      </c>
      <c r="J170" t="s">
        <v>9</v>
      </c>
      <c r="K170" s="3">
        <v>99</v>
      </c>
    </row>
    <row r="171" spans="1:11" x14ac:dyDescent="0.35">
      <c r="A171" t="s">
        <v>198</v>
      </c>
      <c r="B171" s="1">
        <v>1.4790000000000001</v>
      </c>
      <c r="C171" s="2">
        <v>18.100000000000001</v>
      </c>
      <c r="D171" s="3">
        <v>11947</v>
      </c>
      <c r="E171" s="2">
        <v>81.900000000000006</v>
      </c>
      <c r="F171" s="3">
        <v>66000</v>
      </c>
      <c r="G171" s="1"/>
      <c r="H171" t="s">
        <v>273</v>
      </c>
      <c r="I171" s="2">
        <v>21.2</v>
      </c>
      <c r="J171" t="s">
        <v>10</v>
      </c>
      <c r="K171" s="3">
        <v>99</v>
      </c>
    </row>
    <row r="172" spans="1:11" x14ac:dyDescent="0.35">
      <c r="A172" t="s">
        <v>199</v>
      </c>
      <c r="B172" s="1">
        <v>1.4750000000000001</v>
      </c>
      <c r="C172" s="2">
        <v>9.4</v>
      </c>
      <c r="D172" s="3">
        <v>2812</v>
      </c>
      <c r="E172" s="2">
        <v>90.6</v>
      </c>
      <c r="F172" s="3">
        <v>30000</v>
      </c>
      <c r="G172" s="1"/>
      <c r="H172" t="s">
        <v>273</v>
      </c>
      <c r="I172" s="2">
        <v>28.6</v>
      </c>
      <c r="J172" t="s">
        <v>10</v>
      </c>
      <c r="K172" s="3">
        <v>98</v>
      </c>
    </row>
    <row r="173" spans="1:11" x14ac:dyDescent="0.35">
      <c r="A173" t="s">
        <v>200</v>
      </c>
      <c r="B173" s="1">
        <v>1.4590000000000001</v>
      </c>
      <c r="C173" s="2">
        <v>9.4</v>
      </c>
      <c r="D173" s="3">
        <v>1409</v>
      </c>
      <c r="E173" s="2">
        <v>90.6</v>
      </c>
      <c r="F173" s="3">
        <v>15000</v>
      </c>
      <c r="G173" s="1"/>
      <c r="H173" t="s">
        <v>273</v>
      </c>
      <c r="I173" s="2">
        <v>34.6</v>
      </c>
      <c r="J173" t="s">
        <v>10</v>
      </c>
      <c r="K173" s="3">
        <v>95</v>
      </c>
    </row>
    <row r="174" spans="1:11" x14ac:dyDescent="0.35">
      <c r="A174" t="s">
        <v>201</v>
      </c>
      <c r="B174" s="1">
        <v>1.4590000000000001</v>
      </c>
      <c r="C174" s="2">
        <v>4.8</v>
      </c>
      <c r="D174" s="3">
        <v>19219</v>
      </c>
      <c r="E174" s="2">
        <v>95.2</v>
      </c>
      <c r="F174" s="3">
        <v>400000</v>
      </c>
      <c r="G174" s="1"/>
      <c r="H174" t="s">
        <v>273</v>
      </c>
      <c r="I174" s="2">
        <v>4.8</v>
      </c>
      <c r="J174" t="s">
        <v>10</v>
      </c>
      <c r="K174" s="3">
        <v>100</v>
      </c>
    </row>
    <row r="175" spans="1:11" x14ac:dyDescent="0.35">
      <c r="A175" t="s">
        <v>202</v>
      </c>
      <c r="B175" s="1">
        <v>1.429</v>
      </c>
      <c r="C175" s="2">
        <v>5.0999999999999996</v>
      </c>
      <c r="D175" s="3">
        <v>9378</v>
      </c>
      <c r="E175" s="2">
        <v>94.9</v>
      </c>
      <c r="F175" s="3">
        <v>184000</v>
      </c>
      <c r="G175" s="1"/>
      <c r="H175" t="s">
        <v>273</v>
      </c>
      <c r="I175" s="2">
        <v>18.3</v>
      </c>
      <c r="J175" t="s">
        <v>10</v>
      </c>
      <c r="K175" s="3">
        <v>95</v>
      </c>
    </row>
    <row r="176" spans="1:11" x14ac:dyDescent="0.35">
      <c r="A176" t="s">
        <v>203</v>
      </c>
      <c r="B176" s="1">
        <v>1.4279999999999999</v>
      </c>
      <c r="C176" s="2">
        <v>5.6</v>
      </c>
      <c r="D176" s="3">
        <v>507736</v>
      </c>
      <c r="E176" s="2">
        <v>94.4</v>
      </c>
      <c r="F176" s="3">
        <v>9119000</v>
      </c>
      <c r="G176" s="1"/>
      <c r="H176" t="s">
        <v>273</v>
      </c>
      <c r="I176" s="2">
        <v>22.8</v>
      </c>
      <c r="J176" t="s">
        <v>8</v>
      </c>
      <c r="K176" s="3">
        <v>72</v>
      </c>
    </row>
    <row r="177" spans="1:11" x14ac:dyDescent="0.35">
      <c r="A177" t="s">
        <v>204</v>
      </c>
      <c r="B177" s="1">
        <v>1.427</v>
      </c>
      <c r="C177" s="2">
        <v>3.8</v>
      </c>
      <c r="D177" s="3">
        <v>7673</v>
      </c>
      <c r="E177" s="2">
        <v>96.2</v>
      </c>
      <c r="F177" s="3">
        <v>200000</v>
      </c>
      <c r="G177" s="1"/>
      <c r="H177" t="s">
        <v>273</v>
      </c>
      <c r="I177" s="2">
        <v>18.600000000000001</v>
      </c>
      <c r="J177" t="s">
        <v>11</v>
      </c>
      <c r="K177" s="3">
        <v>99</v>
      </c>
    </row>
    <row r="178" spans="1:11" x14ac:dyDescent="0.35">
      <c r="A178" t="s">
        <v>205</v>
      </c>
      <c r="B178" s="1">
        <v>1.4239999999999999</v>
      </c>
      <c r="C178" s="2">
        <v>33.5</v>
      </c>
      <c r="D178" s="3">
        <v>1167047</v>
      </c>
      <c r="E178" s="2">
        <v>66.5</v>
      </c>
      <c r="F178" s="3">
        <v>3485000</v>
      </c>
      <c r="G178" s="1"/>
      <c r="H178" t="s">
        <v>273</v>
      </c>
      <c r="I178" s="2">
        <v>7.3</v>
      </c>
      <c r="J178" t="s">
        <v>12</v>
      </c>
      <c r="K178" s="3">
        <v>99</v>
      </c>
    </row>
    <row r="179" spans="1:11" x14ac:dyDescent="0.35">
      <c r="A179" t="s">
        <v>206</v>
      </c>
      <c r="B179" s="1">
        <v>1.417</v>
      </c>
      <c r="C179" s="2">
        <v>69.900000000000006</v>
      </c>
      <c r="D179" s="3">
        <v>35861400</v>
      </c>
      <c r="E179" s="2">
        <v>30.1</v>
      </c>
      <c r="F179" s="3">
        <v>51305000</v>
      </c>
      <c r="G179" s="1"/>
      <c r="H179" t="s">
        <v>273</v>
      </c>
      <c r="I179" s="2">
        <v>16.399999999999999</v>
      </c>
      <c r="J179" t="s">
        <v>7</v>
      </c>
      <c r="K179" s="3">
        <v>99</v>
      </c>
    </row>
    <row r="180" spans="1:11" x14ac:dyDescent="0.35">
      <c r="A180" t="s">
        <v>207</v>
      </c>
      <c r="B180" s="1">
        <v>1.415</v>
      </c>
      <c r="C180" s="2">
        <v>22.5</v>
      </c>
      <c r="D180" s="3">
        <v>10495163</v>
      </c>
      <c r="E180" s="2">
        <v>77.5</v>
      </c>
      <c r="F180" s="3">
        <v>46745000</v>
      </c>
      <c r="G180" s="1"/>
      <c r="H180" t="s">
        <v>273</v>
      </c>
      <c r="I180" s="2">
        <v>1.6</v>
      </c>
      <c r="J180" t="s">
        <v>9</v>
      </c>
      <c r="K180" s="3">
        <v>98</v>
      </c>
    </row>
    <row r="181" spans="1:11" x14ac:dyDescent="0.35">
      <c r="A181" t="s">
        <v>208</v>
      </c>
      <c r="B181" s="1">
        <v>1.407</v>
      </c>
      <c r="C181" s="2">
        <v>7.5</v>
      </c>
      <c r="D181" s="3">
        <v>4034</v>
      </c>
      <c r="E181" s="2">
        <v>92.5</v>
      </c>
      <c r="F181" s="3">
        <v>54000</v>
      </c>
      <c r="G181" s="1"/>
      <c r="H181" t="s">
        <v>273</v>
      </c>
      <c r="I181" s="2">
        <v>22</v>
      </c>
      <c r="J181" t="s">
        <v>10</v>
      </c>
      <c r="K181" s="3">
        <v>98</v>
      </c>
    </row>
    <row r="182" spans="1:11" x14ac:dyDescent="0.35">
      <c r="A182" t="s">
        <v>209</v>
      </c>
      <c r="B182" s="1">
        <v>1.361</v>
      </c>
      <c r="C182" s="2">
        <v>5.0999999999999996</v>
      </c>
      <c r="D182" s="3">
        <v>254</v>
      </c>
      <c r="E182" s="2">
        <v>94.9</v>
      </c>
      <c r="F182" s="3">
        <v>5000</v>
      </c>
      <c r="G182" s="1"/>
      <c r="H182" t="s">
        <v>273</v>
      </c>
      <c r="I182" s="2">
        <v>27.5</v>
      </c>
      <c r="J182" t="s">
        <v>10</v>
      </c>
      <c r="K182" s="3">
        <v>94</v>
      </c>
    </row>
    <row r="183" spans="1:11" x14ac:dyDescent="0.35">
      <c r="A183" t="s">
        <v>210</v>
      </c>
      <c r="B183" s="1">
        <v>1.3320000000000001</v>
      </c>
      <c r="C183" s="2">
        <v>4.5</v>
      </c>
      <c r="D183" s="3">
        <v>4839</v>
      </c>
      <c r="E183" s="2">
        <v>95.5</v>
      </c>
      <c r="F183" s="3">
        <v>107000</v>
      </c>
      <c r="G183" s="1"/>
      <c r="H183" t="s">
        <v>273</v>
      </c>
      <c r="I183" s="2">
        <v>9.9</v>
      </c>
      <c r="J183" t="s">
        <v>10</v>
      </c>
      <c r="K183" s="3">
        <v>98</v>
      </c>
    </row>
    <row r="184" spans="1:11" x14ac:dyDescent="0.35">
      <c r="A184" t="s">
        <v>211</v>
      </c>
      <c r="B184" s="1">
        <v>1.3140000000000001</v>
      </c>
      <c r="C184" s="2">
        <v>7.1</v>
      </c>
      <c r="D184" s="3">
        <v>7001</v>
      </c>
      <c r="E184" s="2">
        <v>92.9</v>
      </c>
      <c r="F184" s="3">
        <v>99000</v>
      </c>
      <c r="G184" s="1"/>
      <c r="H184" t="s">
        <v>273</v>
      </c>
      <c r="I184" s="2">
        <v>24.8</v>
      </c>
      <c r="J184" t="s">
        <v>10</v>
      </c>
      <c r="K184" s="3">
        <v>97</v>
      </c>
    </row>
    <row r="185" spans="1:11" x14ac:dyDescent="0.35">
      <c r="A185" t="s">
        <v>212</v>
      </c>
      <c r="B185" s="1">
        <v>1.306</v>
      </c>
      <c r="C185" s="2">
        <v>18.7</v>
      </c>
      <c r="D185" s="3">
        <v>11269067</v>
      </c>
      <c r="E185" s="2">
        <v>81.3</v>
      </c>
      <c r="F185" s="3">
        <v>60367000</v>
      </c>
      <c r="G185" s="1"/>
      <c r="H185" t="s">
        <v>273</v>
      </c>
      <c r="I185" s="2">
        <v>1.5</v>
      </c>
      <c r="J185" t="s">
        <v>9</v>
      </c>
      <c r="K185" s="3">
        <v>99</v>
      </c>
    </row>
    <row r="186" spans="1:11" x14ac:dyDescent="0.35">
      <c r="A186" t="s">
        <v>213</v>
      </c>
      <c r="B186" s="1">
        <v>1.306</v>
      </c>
      <c r="C186" s="2">
        <v>0</v>
      </c>
      <c r="D186" s="3" t="s">
        <v>274</v>
      </c>
      <c r="E186" s="2">
        <v>100</v>
      </c>
      <c r="F186" s="3">
        <v>800</v>
      </c>
      <c r="G186" s="1"/>
      <c r="H186" t="s">
        <v>273</v>
      </c>
      <c r="I186" s="2">
        <v>2.5</v>
      </c>
      <c r="J186" t="s">
        <v>9</v>
      </c>
      <c r="K186" s="3">
        <v>100</v>
      </c>
    </row>
    <row r="187" spans="1:11" x14ac:dyDescent="0.35">
      <c r="A187" t="s">
        <v>214</v>
      </c>
      <c r="B187" s="1">
        <v>1.3049999999999999</v>
      </c>
      <c r="C187" s="2">
        <v>1.6</v>
      </c>
      <c r="D187" s="3">
        <v>1908</v>
      </c>
      <c r="E187" s="2">
        <v>98.4</v>
      </c>
      <c r="F187" s="3">
        <v>121000</v>
      </c>
      <c r="G187" s="1"/>
      <c r="H187" t="s">
        <v>273</v>
      </c>
      <c r="I187" s="2">
        <v>8.5</v>
      </c>
      <c r="J187" t="s">
        <v>11</v>
      </c>
      <c r="K187" s="3">
        <v>93</v>
      </c>
    </row>
    <row r="188" spans="1:11" x14ac:dyDescent="0.35">
      <c r="A188" t="s">
        <v>215</v>
      </c>
      <c r="B188" s="1">
        <v>1.304</v>
      </c>
      <c r="C188" s="2">
        <v>15.8</v>
      </c>
      <c r="D188" s="3">
        <v>5371</v>
      </c>
      <c r="E188" s="2">
        <v>84.2</v>
      </c>
      <c r="F188" s="3">
        <v>34000</v>
      </c>
      <c r="G188" s="1"/>
      <c r="H188" t="s">
        <v>273</v>
      </c>
      <c r="I188" s="2">
        <v>0.1</v>
      </c>
      <c r="J188" t="s">
        <v>9</v>
      </c>
      <c r="K188" s="3">
        <v>96</v>
      </c>
    </row>
    <row r="189" spans="1:11" x14ac:dyDescent="0.35">
      <c r="A189" t="s">
        <v>216</v>
      </c>
      <c r="B189" s="1">
        <v>1.3</v>
      </c>
      <c r="C189" s="2">
        <v>43.8</v>
      </c>
      <c r="D189" s="3">
        <v>4955515</v>
      </c>
      <c r="E189" s="2">
        <v>56.2</v>
      </c>
      <c r="F189" s="3">
        <v>11317000</v>
      </c>
      <c r="G189" s="1"/>
      <c r="H189" t="s">
        <v>273</v>
      </c>
      <c r="I189" s="2">
        <v>11.3</v>
      </c>
      <c r="J189" t="s">
        <v>10</v>
      </c>
      <c r="K189" s="3">
        <v>100</v>
      </c>
    </row>
    <row r="190" spans="1:11" x14ac:dyDescent="0.35">
      <c r="A190" t="s">
        <v>217</v>
      </c>
      <c r="B190" s="1">
        <v>1.2849999999999999</v>
      </c>
      <c r="C190" s="2">
        <v>9.4</v>
      </c>
      <c r="D190" s="3">
        <v>7234</v>
      </c>
      <c r="E190" s="2">
        <v>90.6</v>
      </c>
      <c r="F190" s="3">
        <v>77000</v>
      </c>
      <c r="G190" s="1"/>
      <c r="H190" t="s">
        <v>273</v>
      </c>
      <c r="I190" s="2">
        <v>1.4</v>
      </c>
      <c r="J190" t="s">
        <v>9</v>
      </c>
      <c r="K190" s="3">
        <v>99</v>
      </c>
    </row>
    <row r="191" spans="1:11" x14ac:dyDescent="0.35">
      <c r="A191" t="s">
        <v>218</v>
      </c>
      <c r="B191" s="1">
        <v>1.2729999999999999</v>
      </c>
      <c r="C191" s="2">
        <v>86.9</v>
      </c>
      <c r="D191" s="3">
        <v>6564657</v>
      </c>
      <c r="E191" s="2">
        <v>13.1</v>
      </c>
      <c r="F191" s="3">
        <v>7553000</v>
      </c>
      <c r="G191" s="1"/>
      <c r="H191" t="s">
        <v>272</v>
      </c>
      <c r="I191" s="2">
        <v>6.1</v>
      </c>
      <c r="J191" t="s">
        <v>7</v>
      </c>
      <c r="K191" s="3">
        <v>97</v>
      </c>
    </row>
    <row r="192" spans="1:11" x14ac:dyDescent="0.35">
      <c r="A192" t="s">
        <v>219</v>
      </c>
      <c r="B192" s="1">
        <v>1.2649999999999999</v>
      </c>
      <c r="C192" s="2">
        <v>11.4</v>
      </c>
      <c r="D192" s="3">
        <v>4887</v>
      </c>
      <c r="E192" s="2">
        <v>88.6</v>
      </c>
      <c r="F192" s="3">
        <v>43000</v>
      </c>
      <c r="G192" s="1"/>
      <c r="H192" t="s">
        <v>273</v>
      </c>
      <c r="I192" s="2">
        <v>7.9</v>
      </c>
      <c r="J192" t="s">
        <v>10</v>
      </c>
      <c r="K192" s="3">
        <v>87</v>
      </c>
    </row>
    <row r="193" spans="1:11" x14ac:dyDescent="0.35">
      <c r="A193" t="s">
        <v>220</v>
      </c>
      <c r="B193" s="1">
        <v>1.2649999999999999</v>
      </c>
      <c r="C193" s="2">
        <v>5.8</v>
      </c>
      <c r="D193" s="3">
        <v>6019</v>
      </c>
      <c r="E193" s="2">
        <v>94.2</v>
      </c>
      <c r="F193" s="3">
        <v>104000</v>
      </c>
      <c r="G193" s="1"/>
      <c r="H193" t="s">
        <v>273</v>
      </c>
      <c r="I193" s="2">
        <v>24.4</v>
      </c>
      <c r="J193" t="s">
        <v>10</v>
      </c>
      <c r="K193" s="3">
        <v>92</v>
      </c>
    </row>
    <row r="194" spans="1:11" x14ac:dyDescent="0.35">
      <c r="A194" t="s">
        <v>221</v>
      </c>
      <c r="B194" s="1">
        <v>1.23</v>
      </c>
      <c r="C194" s="2">
        <v>17.399999999999999</v>
      </c>
      <c r="D194" s="3">
        <v>6972</v>
      </c>
      <c r="E194" s="2">
        <v>82.6</v>
      </c>
      <c r="F194" s="3">
        <v>40000</v>
      </c>
      <c r="G194" s="1"/>
      <c r="H194" t="s">
        <v>273</v>
      </c>
      <c r="I194" s="2">
        <v>1.3</v>
      </c>
      <c r="J194" t="s">
        <v>9</v>
      </c>
      <c r="K194" s="3">
        <v>99</v>
      </c>
    </row>
    <row r="195" spans="1:11" x14ac:dyDescent="0.35">
      <c r="A195" t="s">
        <v>222</v>
      </c>
      <c r="B195" s="1">
        <v>1.2250000000000001</v>
      </c>
      <c r="C195" s="2">
        <v>4.5999999999999996</v>
      </c>
      <c r="D195" s="3">
        <v>2519</v>
      </c>
      <c r="E195" s="2">
        <v>95.4</v>
      </c>
      <c r="F195" s="3">
        <v>55000</v>
      </c>
      <c r="G195" s="1"/>
      <c r="H195" t="s">
        <v>273</v>
      </c>
      <c r="I195" s="2">
        <v>24.8</v>
      </c>
      <c r="J195" t="s">
        <v>11</v>
      </c>
      <c r="K195" s="3">
        <v>97</v>
      </c>
    </row>
    <row r="196" spans="1:11" x14ac:dyDescent="0.35">
      <c r="A196" t="s">
        <v>223</v>
      </c>
      <c r="B196" s="1">
        <v>1.2250000000000001</v>
      </c>
      <c r="C196" s="2">
        <v>2.2999999999999998</v>
      </c>
      <c r="D196" s="3">
        <v>420</v>
      </c>
      <c r="E196" s="2">
        <v>97.7</v>
      </c>
      <c r="F196" s="3">
        <v>18000</v>
      </c>
      <c r="G196" s="1"/>
      <c r="H196" t="s">
        <v>273</v>
      </c>
      <c r="I196" s="2">
        <v>13.6</v>
      </c>
      <c r="J196" t="s">
        <v>11</v>
      </c>
      <c r="K196" s="3">
        <v>95</v>
      </c>
    </row>
    <row r="197" spans="1:11" x14ac:dyDescent="0.35">
      <c r="A197" t="s">
        <v>224</v>
      </c>
      <c r="B197" s="1">
        <v>1.2250000000000001</v>
      </c>
      <c r="C197" s="2">
        <v>16.2</v>
      </c>
      <c r="D197" s="3">
        <v>45984</v>
      </c>
      <c r="E197" s="2">
        <v>83.8</v>
      </c>
      <c r="F197" s="3">
        <v>283000</v>
      </c>
      <c r="G197" s="1"/>
      <c r="H197" t="s">
        <v>273</v>
      </c>
      <c r="I197" s="2">
        <v>6.1</v>
      </c>
      <c r="J197" t="s">
        <v>11</v>
      </c>
      <c r="K197" s="3">
        <v>98</v>
      </c>
    </row>
    <row r="198" spans="1:11" x14ac:dyDescent="0.35">
      <c r="A198" t="s">
        <v>225</v>
      </c>
      <c r="B198" s="1">
        <v>1.2250000000000001</v>
      </c>
      <c r="C198" s="2">
        <v>4</v>
      </c>
      <c r="D198" s="3">
        <v>64</v>
      </c>
      <c r="E198" s="2">
        <v>96</v>
      </c>
      <c r="F198" s="3">
        <v>1600</v>
      </c>
      <c r="G198" s="1"/>
      <c r="H198" t="s">
        <v>273</v>
      </c>
      <c r="I198" s="2">
        <v>5.5</v>
      </c>
      <c r="J198" t="s">
        <v>11</v>
      </c>
      <c r="K198" s="3">
        <v>99</v>
      </c>
    </row>
    <row r="199" spans="1:11" x14ac:dyDescent="0.35">
      <c r="A199" t="s">
        <v>226</v>
      </c>
      <c r="B199" s="1">
        <v>1.2250000000000001</v>
      </c>
      <c r="C199" s="2">
        <v>0</v>
      </c>
      <c r="D199" s="3" t="s">
        <v>274</v>
      </c>
      <c r="E199" s="2">
        <v>100</v>
      </c>
      <c r="F199" s="3">
        <v>1400</v>
      </c>
      <c r="G199" s="1"/>
      <c r="H199" t="s">
        <v>273</v>
      </c>
      <c r="I199" s="2">
        <v>3.4</v>
      </c>
      <c r="J199" t="s">
        <v>11</v>
      </c>
      <c r="K199" s="3">
        <v>94</v>
      </c>
    </row>
    <row r="200" spans="1:11" x14ac:dyDescent="0.35">
      <c r="A200" t="s">
        <v>227</v>
      </c>
      <c r="B200" s="1">
        <v>1.2250000000000001</v>
      </c>
      <c r="C200" s="2">
        <v>1.5</v>
      </c>
      <c r="D200" s="3">
        <v>168</v>
      </c>
      <c r="E200" s="2">
        <v>98.5</v>
      </c>
      <c r="F200" s="3">
        <v>11000</v>
      </c>
      <c r="G200" s="1"/>
      <c r="H200" t="s">
        <v>273</v>
      </c>
      <c r="I200" s="2">
        <v>1.8</v>
      </c>
      <c r="J200" t="s">
        <v>11</v>
      </c>
      <c r="K200" s="3">
        <v>50</v>
      </c>
    </row>
    <row r="201" spans="1:11" x14ac:dyDescent="0.35">
      <c r="A201" t="s">
        <v>228</v>
      </c>
      <c r="B201" s="1">
        <v>1.22</v>
      </c>
      <c r="C201" s="2">
        <v>3.5</v>
      </c>
      <c r="D201" s="3">
        <v>202</v>
      </c>
      <c r="E201" s="2">
        <v>96.5</v>
      </c>
      <c r="F201" s="3">
        <v>5800</v>
      </c>
      <c r="G201" s="1"/>
      <c r="H201" t="s">
        <v>273</v>
      </c>
      <c r="I201" s="2">
        <v>0.6</v>
      </c>
      <c r="J201" t="s">
        <v>10</v>
      </c>
      <c r="K201" s="3">
        <v>99</v>
      </c>
    </row>
    <row r="202" spans="1:11" x14ac:dyDescent="0.35">
      <c r="A202" t="s">
        <v>229</v>
      </c>
      <c r="B202" s="1">
        <v>1.206</v>
      </c>
      <c r="C202" s="2">
        <v>4.0999999999999996</v>
      </c>
      <c r="D202" s="3">
        <v>4430</v>
      </c>
      <c r="E202" s="2">
        <v>95.9</v>
      </c>
      <c r="F202" s="3">
        <v>107000</v>
      </c>
      <c r="G202" s="1"/>
      <c r="H202" t="s">
        <v>273</v>
      </c>
      <c r="I202" s="2">
        <v>15.7</v>
      </c>
      <c r="J202" t="s">
        <v>11</v>
      </c>
      <c r="K202" s="3">
        <v>99</v>
      </c>
    </row>
    <row r="203" spans="1:11" x14ac:dyDescent="0.35">
      <c r="A203" t="s">
        <v>230</v>
      </c>
      <c r="B203" s="1">
        <v>1.1819999999999999</v>
      </c>
      <c r="C203" s="2">
        <v>34.5</v>
      </c>
      <c r="D203" s="3">
        <v>28970938</v>
      </c>
      <c r="E203" s="2">
        <v>65.5</v>
      </c>
      <c r="F203" s="3">
        <v>83900000</v>
      </c>
      <c r="G203" s="1"/>
      <c r="H203" t="s">
        <v>273</v>
      </c>
      <c r="I203" s="2">
        <v>2</v>
      </c>
      <c r="J203" t="s">
        <v>9</v>
      </c>
      <c r="K203" s="3">
        <v>99</v>
      </c>
    </row>
    <row r="204" spans="1:11" x14ac:dyDescent="0.35">
      <c r="A204" t="s">
        <v>231</v>
      </c>
      <c r="B204" s="1">
        <v>1.1539999999999999</v>
      </c>
      <c r="C204" s="2">
        <v>37.6</v>
      </c>
      <c r="D204" s="3">
        <v>24618332</v>
      </c>
      <c r="E204" s="2">
        <v>62.4</v>
      </c>
      <c r="F204" s="3">
        <v>65426000</v>
      </c>
      <c r="G204" s="1"/>
      <c r="H204" t="s">
        <v>273</v>
      </c>
      <c r="I204" s="2">
        <v>1.2</v>
      </c>
      <c r="J204" t="s">
        <v>9</v>
      </c>
      <c r="K204" s="3">
        <v>99</v>
      </c>
    </row>
    <row r="205" spans="1:11" x14ac:dyDescent="0.35">
      <c r="A205" t="s">
        <v>232</v>
      </c>
      <c r="B205" s="1">
        <v>1.1479999999999999</v>
      </c>
      <c r="C205" s="2">
        <v>35.6</v>
      </c>
      <c r="D205" s="3">
        <v>4143958</v>
      </c>
      <c r="E205" s="2">
        <v>64.400000000000006</v>
      </c>
      <c r="F205" s="3">
        <v>11632000</v>
      </c>
      <c r="G205" s="1"/>
      <c r="H205" t="s">
        <v>273</v>
      </c>
      <c r="I205" s="2">
        <v>1.5</v>
      </c>
      <c r="J205" t="s">
        <v>9</v>
      </c>
      <c r="K205" s="3">
        <v>100</v>
      </c>
    </row>
    <row r="206" spans="1:11" x14ac:dyDescent="0.35">
      <c r="A206" t="s">
        <v>233</v>
      </c>
      <c r="B206" s="1">
        <v>1.147</v>
      </c>
      <c r="C206" s="2">
        <v>32.299999999999997</v>
      </c>
      <c r="D206" s="3">
        <v>2917894</v>
      </c>
      <c r="E206" s="2">
        <v>67.7</v>
      </c>
      <c r="F206" s="3">
        <v>9043000</v>
      </c>
      <c r="G206" s="1"/>
      <c r="H206" t="s">
        <v>273</v>
      </c>
      <c r="I206" s="2">
        <v>0.6</v>
      </c>
      <c r="J206" t="s">
        <v>9</v>
      </c>
      <c r="K206" s="3">
        <v>98</v>
      </c>
    </row>
    <row r="207" spans="1:11" x14ac:dyDescent="0.35">
      <c r="A207" t="s">
        <v>234</v>
      </c>
      <c r="B207" s="1">
        <v>1.1339999999999999</v>
      </c>
      <c r="C207" s="2">
        <v>5.5</v>
      </c>
      <c r="D207" s="3">
        <v>21996</v>
      </c>
      <c r="E207" s="2">
        <v>94.5</v>
      </c>
      <c r="F207" s="3">
        <v>397000</v>
      </c>
      <c r="G207" s="1"/>
      <c r="H207" t="s">
        <v>273</v>
      </c>
      <c r="I207" s="2">
        <v>39.6</v>
      </c>
      <c r="J207" t="s">
        <v>10</v>
      </c>
      <c r="K207" s="3">
        <v>97</v>
      </c>
    </row>
    <row r="208" spans="1:11" x14ac:dyDescent="0.35">
      <c r="A208" t="s">
        <v>235</v>
      </c>
      <c r="B208" s="1">
        <v>1.1259999999999999</v>
      </c>
      <c r="C208" s="2">
        <v>8.6</v>
      </c>
      <c r="D208" s="3">
        <v>428141</v>
      </c>
      <c r="E208" s="2">
        <v>91.4</v>
      </c>
      <c r="F208" s="3">
        <v>4983000</v>
      </c>
      <c r="G208" s="1"/>
      <c r="H208" t="s">
        <v>273</v>
      </c>
      <c r="I208" s="2">
        <v>1.6</v>
      </c>
      <c r="J208" t="s">
        <v>9</v>
      </c>
      <c r="K208" s="3">
        <v>99</v>
      </c>
    </row>
    <row r="209" spans="1:11" x14ac:dyDescent="0.35">
      <c r="A209" t="s">
        <v>236</v>
      </c>
      <c r="B209" s="1">
        <v>1.1259999999999999</v>
      </c>
      <c r="C209" s="2">
        <v>28.9</v>
      </c>
      <c r="D209" s="3">
        <v>11012925</v>
      </c>
      <c r="E209" s="2">
        <v>71.099999999999994</v>
      </c>
      <c r="F209" s="3">
        <v>38068000</v>
      </c>
      <c r="G209" s="1"/>
      <c r="H209" t="s">
        <v>273</v>
      </c>
      <c r="I209" s="2">
        <v>7.8</v>
      </c>
      <c r="J209" t="s">
        <v>10</v>
      </c>
      <c r="K209" s="3">
        <v>99</v>
      </c>
    </row>
    <row r="210" spans="1:11" x14ac:dyDescent="0.35">
      <c r="A210" t="s">
        <v>25</v>
      </c>
      <c r="B210" s="1">
        <v>1.1220000000000001</v>
      </c>
      <c r="C210" s="2">
        <v>5.4</v>
      </c>
      <c r="D210" s="3">
        <v>153794</v>
      </c>
      <c r="E210" s="2">
        <v>94.6</v>
      </c>
      <c r="F210" s="3">
        <v>2828000</v>
      </c>
      <c r="G210" s="1"/>
      <c r="H210" t="s">
        <v>273</v>
      </c>
      <c r="I210" s="2">
        <v>32.5</v>
      </c>
      <c r="J210" t="s">
        <v>10</v>
      </c>
      <c r="K210" s="3">
        <v>99</v>
      </c>
    </row>
    <row r="211" spans="1:11" x14ac:dyDescent="0.35">
      <c r="A211" t="s">
        <v>237</v>
      </c>
      <c r="B211" s="1">
        <v>1.1140000000000001</v>
      </c>
      <c r="C211" s="2">
        <v>14.4</v>
      </c>
      <c r="D211" s="3">
        <v>1585</v>
      </c>
      <c r="E211" s="2">
        <v>85.6</v>
      </c>
      <c r="F211" s="3">
        <v>11000</v>
      </c>
      <c r="G211" s="1"/>
      <c r="H211" t="s">
        <v>273</v>
      </c>
      <c r="I211" s="2">
        <v>12.6</v>
      </c>
      <c r="J211" t="s">
        <v>11</v>
      </c>
      <c r="K211" s="3">
        <v>97</v>
      </c>
    </row>
    <row r="212" spans="1:11" x14ac:dyDescent="0.35">
      <c r="A212" t="s">
        <v>238</v>
      </c>
      <c r="B212" s="1">
        <v>1.109</v>
      </c>
      <c r="C212" s="2">
        <v>35</v>
      </c>
      <c r="D212" s="3">
        <v>29713</v>
      </c>
      <c r="E212" s="2">
        <v>65</v>
      </c>
      <c r="F212" s="3">
        <v>85000</v>
      </c>
      <c r="G212" s="1"/>
      <c r="H212" t="s">
        <v>273</v>
      </c>
      <c r="I212" s="2">
        <v>8.5</v>
      </c>
      <c r="J212" t="s">
        <v>9</v>
      </c>
      <c r="K212" s="3"/>
    </row>
    <row r="213" spans="1:11" x14ac:dyDescent="0.35">
      <c r="A213" t="s">
        <v>239</v>
      </c>
      <c r="B213" s="1">
        <v>1.101</v>
      </c>
      <c r="C213" s="2">
        <v>52.9</v>
      </c>
      <c r="D213" s="3">
        <v>9083369</v>
      </c>
      <c r="E213" s="2">
        <v>47.1</v>
      </c>
      <c r="F213" s="3">
        <v>17173000</v>
      </c>
      <c r="G213" s="1"/>
      <c r="H213" t="s">
        <v>273</v>
      </c>
      <c r="I213" s="2">
        <v>4.2</v>
      </c>
      <c r="J213" t="s">
        <v>9</v>
      </c>
      <c r="K213" s="3">
        <v>98</v>
      </c>
    </row>
    <row r="214" spans="1:11" x14ac:dyDescent="0.35">
      <c r="A214" t="s">
        <v>240</v>
      </c>
      <c r="B214" s="1">
        <v>1.0920000000000001</v>
      </c>
      <c r="C214" s="2">
        <v>43.7</v>
      </c>
      <c r="D214" s="3">
        <v>29806286</v>
      </c>
      <c r="E214" s="2">
        <v>56.3</v>
      </c>
      <c r="F214" s="3">
        <v>68207000</v>
      </c>
      <c r="G214" s="1"/>
      <c r="H214" t="s">
        <v>273</v>
      </c>
      <c r="I214" s="2">
        <v>7.5</v>
      </c>
      <c r="J214" t="s">
        <v>9</v>
      </c>
      <c r="K214" s="3">
        <v>99</v>
      </c>
    </row>
    <row r="215" spans="1:11" x14ac:dyDescent="0.35">
      <c r="A215" t="s">
        <v>241</v>
      </c>
      <c r="B215" s="1">
        <v>1.052</v>
      </c>
      <c r="C215" s="2">
        <v>97.8</v>
      </c>
      <c r="D215" s="3">
        <v>123322312</v>
      </c>
      <c r="E215" s="2">
        <v>2.2000000000000002</v>
      </c>
      <c r="F215" s="3">
        <v>126051000</v>
      </c>
      <c r="G215" s="1"/>
      <c r="H215" t="s">
        <v>272</v>
      </c>
      <c r="I215" s="2">
        <v>0.6</v>
      </c>
      <c r="J215" t="s">
        <v>7</v>
      </c>
      <c r="K215" s="3">
        <v>99</v>
      </c>
    </row>
    <row r="216" spans="1:11" x14ac:dyDescent="0.35">
      <c r="A216" t="s">
        <v>242</v>
      </c>
      <c r="B216" s="1">
        <v>1.0449999999999999</v>
      </c>
      <c r="C216" s="2">
        <v>44.2</v>
      </c>
      <c r="D216" s="3">
        <v>4493575</v>
      </c>
      <c r="E216" s="2">
        <v>55.8</v>
      </c>
      <c r="F216" s="3">
        <v>10160000</v>
      </c>
      <c r="G216" s="1"/>
      <c r="H216" t="s">
        <v>273</v>
      </c>
      <c r="I216" s="2">
        <v>5.8</v>
      </c>
      <c r="J216" t="s">
        <v>9</v>
      </c>
      <c r="K216" s="3">
        <v>99</v>
      </c>
    </row>
    <row r="217" spans="1:11" x14ac:dyDescent="0.35">
      <c r="A217" t="s">
        <v>243</v>
      </c>
      <c r="B217" s="1">
        <v>1.042</v>
      </c>
      <c r="C217" s="2">
        <v>1.2</v>
      </c>
      <c r="D217" s="3">
        <v>138</v>
      </c>
      <c r="E217" s="2">
        <v>98.8</v>
      </c>
      <c r="F217" s="3">
        <v>12000</v>
      </c>
      <c r="G217" s="1"/>
      <c r="H217" t="s">
        <v>273</v>
      </c>
      <c r="I217" s="2">
        <v>23.1</v>
      </c>
      <c r="J217" t="s">
        <v>11</v>
      </c>
      <c r="K217" s="3">
        <v>95</v>
      </c>
    </row>
    <row r="218" spans="1:11" x14ac:dyDescent="0.35">
      <c r="A218" t="s">
        <v>244</v>
      </c>
      <c r="B218" s="1">
        <v>1.0329999999999999</v>
      </c>
      <c r="C218" s="2">
        <v>4.7</v>
      </c>
      <c r="D218" s="3">
        <v>2677</v>
      </c>
      <c r="E218" s="2">
        <v>95.3</v>
      </c>
      <c r="F218" s="3">
        <v>57000</v>
      </c>
      <c r="G218" s="1"/>
      <c r="H218" t="s">
        <v>273</v>
      </c>
      <c r="I218" s="2">
        <v>7.6</v>
      </c>
      <c r="J218" t="s">
        <v>10</v>
      </c>
      <c r="K218" s="3">
        <v>99</v>
      </c>
    </row>
    <row r="219" spans="1:11" x14ac:dyDescent="0.35">
      <c r="A219" t="s">
        <v>245</v>
      </c>
      <c r="B219" s="1">
        <v>1.026</v>
      </c>
      <c r="C219" s="2">
        <v>4.2</v>
      </c>
      <c r="D219" s="3">
        <v>29908</v>
      </c>
      <c r="E219" s="2">
        <v>95.8</v>
      </c>
      <c r="F219" s="3">
        <v>704000</v>
      </c>
      <c r="G219" s="1"/>
      <c r="H219" t="s">
        <v>273</v>
      </c>
      <c r="I219" s="2">
        <v>31.2</v>
      </c>
      <c r="J219" t="s">
        <v>11</v>
      </c>
      <c r="K219" s="3">
        <v>97</v>
      </c>
    </row>
    <row r="220" spans="1:11" x14ac:dyDescent="0.35">
      <c r="A220" t="s">
        <v>246</v>
      </c>
      <c r="B220" s="1">
        <v>1.022</v>
      </c>
      <c r="C220" s="2">
        <v>49</v>
      </c>
      <c r="D220" s="3">
        <v>2379876</v>
      </c>
      <c r="E220" s="2">
        <v>51</v>
      </c>
      <c r="F220" s="3">
        <v>4861000</v>
      </c>
      <c r="G220" s="1"/>
      <c r="H220" t="s">
        <v>273</v>
      </c>
      <c r="I220" s="2">
        <v>17.7</v>
      </c>
      <c r="J220" t="s">
        <v>11</v>
      </c>
      <c r="K220" s="3">
        <v>99</v>
      </c>
    </row>
    <row r="221" spans="1:11" x14ac:dyDescent="0.35">
      <c r="A221" t="s">
        <v>247</v>
      </c>
      <c r="B221" s="1">
        <v>1.022</v>
      </c>
      <c r="C221" s="2">
        <v>4</v>
      </c>
      <c r="D221" s="3">
        <v>2</v>
      </c>
      <c r="E221" s="2">
        <v>96</v>
      </c>
      <c r="F221" s="3">
        <v>50</v>
      </c>
      <c r="G221" s="1"/>
      <c r="H221" t="s">
        <v>273</v>
      </c>
      <c r="I221" s="2">
        <v>10</v>
      </c>
      <c r="J221" t="s">
        <v>11</v>
      </c>
      <c r="K221" s="3"/>
    </row>
    <row r="222" spans="1:11" x14ac:dyDescent="0.35">
      <c r="A222" t="s">
        <v>248</v>
      </c>
      <c r="B222" s="1">
        <v>1.018</v>
      </c>
      <c r="C222" s="2">
        <v>19.7</v>
      </c>
      <c r="D222" s="3">
        <v>1090297</v>
      </c>
      <c r="E222" s="2">
        <v>80.3</v>
      </c>
      <c r="F222" s="3">
        <v>5548000</v>
      </c>
      <c r="G222" s="1"/>
      <c r="H222" t="s">
        <v>273</v>
      </c>
      <c r="I222" s="2">
        <v>10.199999999999999</v>
      </c>
      <c r="J222" t="s">
        <v>9</v>
      </c>
      <c r="K222" s="3">
        <v>100</v>
      </c>
    </row>
    <row r="223" spans="1:11" x14ac:dyDescent="0.35">
      <c r="A223" t="s">
        <v>249</v>
      </c>
      <c r="B223" s="1">
        <v>1.016</v>
      </c>
      <c r="C223" s="2">
        <v>9.1</v>
      </c>
      <c r="D223" s="3">
        <v>4455</v>
      </c>
      <c r="E223" s="2">
        <v>90.9</v>
      </c>
      <c r="F223" s="3">
        <v>49000</v>
      </c>
      <c r="G223" s="1"/>
      <c r="H223" t="s">
        <v>273</v>
      </c>
      <c r="I223" s="2">
        <v>33</v>
      </c>
      <c r="J223" t="s">
        <v>9</v>
      </c>
      <c r="K223" s="3"/>
    </row>
    <row r="224" spans="1:11" x14ac:dyDescent="0.35">
      <c r="A224" t="s">
        <v>250</v>
      </c>
      <c r="B224" s="1">
        <v>1.0089999999999999</v>
      </c>
      <c r="C224" s="2">
        <v>19.7</v>
      </c>
      <c r="D224" s="3">
        <v>125113</v>
      </c>
      <c r="E224" s="2">
        <v>80.3</v>
      </c>
      <c r="F224" s="3">
        <v>635000</v>
      </c>
      <c r="G224" s="1"/>
      <c r="H224" t="s">
        <v>273</v>
      </c>
      <c r="I224" s="2">
        <v>1</v>
      </c>
      <c r="J224" t="s">
        <v>9</v>
      </c>
      <c r="K224" s="3">
        <v>99</v>
      </c>
    </row>
    <row r="225" spans="1:11" x14ac:dyDescent="0.35">
      <c r="A225" t="s">
        <v>27</v>
      </c>
      <c r="B225" s="1">
        <v>1</v>
      </c>
      <c r="C225" s="2">
        <v>23.6</v>
      </c>
      <c r="D225" s="3">
        <v>78494864</v>
      </c>
      <c r="E225" s="2">
        <v>76.400000000000006</v>
      </c>
      <c r="F225" s="3">
        <v>332915000</v>
      </c>
      <c r="G225" s="1"/>
      <c r="H225" t="s">
        <v>273</v>
      </c>
      <c r="I225" s="2">
        <v>26.4</v>
      </c>
      <c r="J225" t="s">
        <v>10</v>
      </c>
      <c r="K225" s="3">
        <v>99</v>
      </c>
    </row>
    <row r="226" spans="1:11" x14ac:dyDescent="0.35">
      <c r="A226" t="s">
        <v>251</v>
      </c>
      <c r="B226" s="1">
        <v>1</v>
      </c>
      <c r="C226" s="2">
        <v>8.3000000000000007</v>
      </c>
      <c r="D226" s="3">
        <v>5170</v>
      </c>
      <c r="E226" s="2">
        <v>91.7</v>
      </c>
      <c r="F226" s="3">
        <v>62000</v>
      </c>
      <c r="G226" s="1"/>
      <c r="H226" t="s">
        <v>273</v>
      </c>
      <c r="I226" s="2">
        <v>26.2</v>
      </c>
      <c r="J226" t="s">
        <v>10</v>
      </c>
      <c r="K226" s="3">
        <v>98</v>
      </c>
    </row>
    <row r="227" spans="1:11" x14ac:dyDescent="0.35">
      <c r="A227" t="s">
        <v>252</v>
      </c>
      <c r="B227" s="1">
        <v>1</v>
      </c>
      <c r="C227" s="2">
        <v>27.7</v>
      </c>
      <c r="D227" s="3">
        <v>471</v>
      </c>
      <c r="E227" s="2">
        <v>72.3</v>
      </c>
      <c r="F227" s="3">
        <v>1700</v>
      </c>
      <c r="G227" s="1"/>
      <c r="H227" t="s">
        <v>273</v>
      </c>
      <c r="I227" s="2">
        <v>20.5</v>
      </c>
      <c r="J227" t="s">
        <v>11</v>
      </c>
      <c r="K227" s="3"/>
    </row>
    <row r="228" spans="1:11" x14ac:dyDescent="0.35">
      <c r="A228" t="s">
        <v>253</v>
      </c>
      <c r="B228" s="1">
        <v>0.99299999999999999</v>
      </c>
      <c r="C228" s="2">
        <v>21.8</v>
      </c>
      <c r="D228" s="3">
        <v>8292</v>
      </c>
      <c r="E228" s="2">
        <v>78.2</v>
      </c>
      <c r="F228" s="3">
        <v>38000</v>
      </c>
      <c r="G228" s="1"/>
      <c r="H228" t="s">
        <v>273</v>
      </c>
      <c r="I228" s="2">
        <v>0.6</v>
      </c>
      <c r="J228" t="s">
        <v>9</v>
      </c>
      <c r="K228" s="3">
        <v>100</v>
      </c>
    </row>
    <row r="229" spans="1:11" x14ac:dyDescent="0.35">
      <c r="A229" t="s">
        <v>254</v>
      </c>
      <c r="B229" s="1">
        <v>0.99199999999999999</v>
      </c>
      <c r="C229" s="2">
        <v>4.3</v>
      </c>
      <c r="D229" s="3">
        <v>780</v>
      </c>
      <c r="E229" s="2">
        <v>95.7</v>
      </c>
      <c r="F229" s="3">
        <v>18000</v>
      </c>
      <c r="G229" s="1"/>
      <c r="H229" t="s">
        <v>273</v>
      </c>
      <c r="I229" s="2">
        <v>22.1</v>
      </c>
      <c r="J229" t="s">
        <v>11</v>
      </c>
      <c r="K229" s="3">
        <v>97</v>
      </c>
    </row>
    <row r="230" spans="1:11" x14ac:dyDescent="0.35">
      <c r="A230" t="s">
        <v>255</v>
      </c>
      <c r="B230" s="1">
        <v>0.98</v>
      </c>
      <c r="C230" s="2">
        <v>12.6</v>
      </c>
      <c r="D230" s="3">
        <v>691064</v>
      </c>
      <c r="E230" s="2">
        <v>87.4</v>
      </c>
      <c r="F230" s="3">
        <v>5466000</v>
      </c>
      <c r="G230" s="1"/>
      <c r="H230" t="s">
        <v>273</v>
      </c>
      <c r="I230" s="2">
        <v>8</v>
      </c>
      <c r="J230" t="s">
        <v>9</v>
      </c>
      <c r="K230" s="3">
        <v>100</v>
      </c>
    </row>
    <row r="231" spans="1:11" x14ac:dyDescent="0.35">
      <c r="A231" t="s">
        <v>8</v>
      </c>
      <c r="B231" s="1">
        <v>0.97799999999999998</v>
      </c>
      <c r="C231" s="2">
        <v>36.299999999999997</v>
      </c>
      <c r="D231" s="3">
        <v>9361272</v>
      </c>
      <c r="E231" s="2">
        <v>63.7</v>
      </c>
      <c r="F231" s="3">
        <v>25788000</v>
      </c>
      <c r="G231" s="1"/>
      <c r="H231" t="s">
        <v>273</v>
      </c>
      <c r="I231" s="2">
        <v>14.1</v>
      </c>
      <c r="J231" t="s">
        <v>8</v>
      </c>
      <c r="K231" s="3">
        <v>99</v>
      </c>
    </row>
    <row r="232" spans="1:11" x14ac:dyDescent="0.35">
      <c r="A232" t="s">
        <v>256</v>
      </c>
      <c r="B232" s="1">
        <v>0.97399999999999998</v>
      </c>
      <c r="C232" s="2">
        <v>19.3</v>
      </c>
      <c r="D232" s="3">
        <v>1121691</v>
      </c>
      <c r="E232" s="2">
        <v>80.7</v>
      </c>
      <c r="F232" s="3">
        <v>5813000</v>
      </c>
      <c r="G232" s="1"/>
      <c r="H232" t="s">
        <v>273</v>
      </c>
      <c r="I232" s="2">
        <v>3.6</v>
      </c>
      <c r="J232" t="s">
        <v>9</v>
      </c>
      <c r="K232" s="3">
        <v>99</v>
      </c>
    </row>
    <row r="233" spans="1:11" x14ac:dyDescent="0.35">
      <c r="A233" t="s">
        <v>257</v>
      </c>
      <c r="B233" s="1">
        <v>0.93899999999999995</v>
      </c>
      <c r="C233" s="2">
        <v>9.6999999999999993</v>
      </c>
      <c r="D233" s="3">
        <v>33326</v>
      </c>
      <c r="E233" s="2">
        <v>90.3</v>
      </c>
      <c r="F233" s="3">
        <v>343000</v>
      </c>
      <c r="G233" s="1"/>
      <c r="H233" t="s">
        <v>273</v>
      </c>
      <c r="I233" s="2">
        <v>4.4000000000000004</v>
      </c>
      <c r="J233" t="s">
        <v>9</v>
      </c>
      <c r="K233" s="3">
        <v>100</v>
      </c>
    </row>
    <row r="234" spans="1:11" x14ac:dyDescent="0.35">
      <c r="A234" t="s">
        <v>258</v>
      </c>
      <c r="B234" s="1">
        <v>0.92800000000000005</v>
      </c>
      <c r="C234" s="2">
        <v>98.3</v>
      </c>
      <c r="D234" s="3">
        <v>8638200</v>
      </c>
      <c r="E234" s="2">
        <v>1.7</v>
      </c>
      <c r="F234" s="3">
        <v>8790000</v>
      </c>
      <c r="G234" s="1"/>
      <c r="H234" t="s">
        <v>272</v>
      </c>
      <c r="I234" s="2">
        <v>0.7</v>
      </c>
      <c r="J234" t="s">
        <v>7</v>
      </c>
      <c r="K234" s="3">
        <v>98</v>
      </c>
    </row>
    <row r="235" spans="1:11" x14ac:dyDescent="0.35">
      <c r="A235" t="s">
        <v>259</v>
      </c>
      <c r="B235" s="1">
        <v>0.89900000000000002</v>
      </c>
      <c r="C235" s="2">
        <v>8.9</v>
      </c>
      <c r="D235" s="3">
        <v>28000</v>
      </c>
      <c r="E235" s="2">
        <v>91.1</v>
      </c>
      <c r="F235" s="3">
        <v>314000</v>
      </c>
      <c r="G235" s="1"/>
      <c r="H235" t="s">
        <v>273</v>
      </c>
      <c r="I235" s="2">
        <v>41.3</v>
      </c>
      <c r="J235" t="s">
        <v>11</v>
      </c>
      <c r="K235" s="3">
        <v>83</v>
      </c>
    </row>
    <row r="236" spans="1:11" x14ac:dyDescent="0.35">
      <c r="A236" t="s">
        <v>260</v>
      </c>
      <c r="B236" s="1">
        <v>0.89400000000000002</v>
      </c>
      <c r="C236" s="2">
        <v>7.4</v>
      </c>
      <c r="D236" s="3">
        <v>21289</v>
      </c>
      <c r="E236" s="2">
        <v>92.6</v>
      </c>
      <c r="F236" s="3">
        <v>288000</v>
      </c>
      <c r="G236" s="1"/>
      <c r="H236" t="s">
        <v>273</v>
      </c>
      <c r="I236" s="2">
        <v>33.700000000000003</v>
      </c>
      <c r="J236" t="s">
        <v>10</v>
      </c>
      <c r="K236" s="3">
        <v>99</v>
      </c>
    </row>
    <row r="237" spans="1:11" x14ac:dyDescent="0.35">
      <c r="A237" t="s">
        <v>261</v>
      </c>
      <c r="B237" s="1">
        <v>0.89300000000000002</v>
      </c>
      <c r="C237" s="2">
        <v>4.7</v>
      </c>
      <c r="D237" s="3">
        <v>2843</v>
      </c>
      <c r="E237" s="2">
        <v>95.3</v>
      </c>
      <c r="F237" s="3">
        <v>60000</v>
      </c>
      <c r="G237" s="1"/>
      <c r="H237" t="s">
        <v>273</v>
      </c>
      <c r="I237" s="2">
        <v>52.9</v>
      </c>
      <c r="J237" t="s">
        <v>11</v>
      </c>
      <c r="K237" s="3">
        <v>98</v>
      </c>
    </row>
    <row r="238" spans="1:11" x14ac:dyDescent="0.35">
      <c r="A238" t="s">
        <v>262</v>
      </c>
      <c r="B238" s="1">
        <v>0.88500000000000001</v>
      </c>
      <c r="C238" s="2">
        <v>4.5999999999999996</v>
      </c>
      <c r="D238" s="3">
        <v>5308</v>
      </c>
      <c r="E238" s="2">
        <v>95.4</v>
      </c>
      <c r="F238" s="3">
        <v>116000</v>
      </c>
      <c r="G238" s="1"/>
      <c r="H238" t="s">
        <v>273</v>
      </c>
      <c r="I238" s="2">
        <v>22.8</v>
      </c>
      <c r="J238" t="s">
        <v>11</v>
      </c>
      <c r="K238" s="3">
        <v>89</v>
      </c>
    </row>
    <row r="239" spans="1:11" x14ac:dyDescent="0.35">
      <c r="A239" t="s">
        <v>26</v>
      </c>
      <c r="B239" s="1">
        <v>0.83899999999999997</v>
      </c>
      <c r="C239" s="2">
        <v>23.5</v>
      </c>
      <c r="D239" s="3">
        <v>2049517</v>
      </c>
      <c r="E239" s="2">
        <v>76.5</v>
      </c>
      <c r="F239" s="3">
        <v>8715000</v>
      </c>
      <c r="G239" s="1"/>
      <c r="H239" t="s">
        <v>273</v>
      </c>
      <c r="I239" s="2">
        <v>3.9</v>
      </c>
      <c r="J239" t="s">
        <v>9</v>
      </c>
      <c r="K239" s="3">
        <v>100</v>
      </c>
    </row>
    <row r="240" spans="1:11" x14ac:dyDescent="0.35">
      <c r="A240" t="s">
        <v>28</v>
      </c>
      <c r="B240" s="1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</row>
  </sheetData>
  <autoFilter ref="A1:K1" xr:uid="{00000000-0001-0000-0000-000000000000}">
    <sortState xmlns:xlrd2="http://schemas.microsoft.com/office/spreadsheetml/2017/richdata2" ref="A2:K240">
      <sortCondition descending="1" ref="B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4436-B3CD-4934-B3C1-EF33E9E0A992}">
  <dimension ref="B1:G12"/>
  <sheetViews>
    <sheetView zoomScale="70" zoomScaleNormal="70" workbookViewId="0">
      <selection activeCell="E22" sqref="E22"/>
    </sheetView>
  </sheetViews>
  <sheetFormatPr defaultColWidth="8.7265625" defaultRowHeight="14.5" x14ac:dyDescent="0.35"/>
  <cols>
    <col min="1" max="1" width="3" style="4" customWidth="1"/>
    <col min="2" max="2" width="21" style="4" customWidth="1"/>
    <col min="3" max="4" width="20.7265625" style="4" bestFit="1" customWidth="1"/>
    <col min="5" max="5" width="18.81640625" style="4" bestFit="1" customWidth="1"/>
    <col min="6" max="6" width="24.54296875" style="4" customWidth="1"/>
    <col min="7" max="7" width="2.81640625" style="4" customWidth="1"/>
    <col min="8" max="16384" width="8.7265625" style="4"/>
  </cols>
  <sheetData>
    <row r="1" spans="2:7" ht="15" thickBot="1" x14ac:dyDescent="0.4"/>
    <row r="2" spans="2:7" ht="19" thickBot="1" x14ac:dyDescent="0.5">
      <c r="D2" s="85" t="s">
        <v>0</v>
      </c>
      <c r="E2" s="86"/>
      <c r="F2" s="87"/>
    </row>
    <row r="3" spans="2:7" s="6" customFormat="1" ht="62.5" customHeight="1" x14ac:dyDescent="0.35">
      <c r="B3" s="71" t="s">
        <v>1</v>
      </c>
      <c r="C3" s="72" t="s">
        <v>2</v>
      </c>
      <c r="D3" s="70" t="s">
        <v>3</v>
      </c>
      <c r="E3" s="77" t="s">
        <v>4</v>
      </c>
      <c r="F3" s="80" t="s">
        <v>5</v>
      </c>
      <c r="G3" s="4"/>
    </row>
    <row r="4" spans="2:7" ht="21" x14ac:dyDescent="0.5">
      <c r="B4" s="73" t="s">
        <v>6</v>
      </c>
      <c r="C4" s="74">
        <f>SUMIF(GRO_Data!J$2:J$239,GRO_Continent_View!B4,GRO_Data!F$2:F$239)</f>
        <v>1373485100</v>
      </c>
      <c r="D4" s="7">
        <f>SUMIF(GRO_Data!J$2:J$239,GRO_Continent_View!B4,GRO_Data!D$2:D$239)</f>
        <v>713404301</v>
      </c>
      <c r="E4" s="78">
        <f t="shared" ref="E4:E10" si="0">D4/C4</f>
        <v>0.51941175117225513</v>
      </c>
      <c r="F4" s="81">
        <f>D4/$D$12</f>
        <v>0.13145440094177802</v>
      </c>
    </row>
    <row r="5" spans="2:7" ht="21" x14ac:dyDescent="0.5">
      <c r="B5" s="73" t="s">
        <v>7</v>
      </c>
      <c r="C5" s="74">
        <f>SUMIF(GRO_Data!J$2:J$239,GRO_Continent_View!B5,GRO_Data!F$2:F$239)</f>
        <v>4817413000</v>
      </c>
      <c r="D5" s="7">
        <f>SUMIF(GRO_Data!J$2:J$239,GRO_Continent_View!B5,GRO_Data!D$2:D$239)</f>
        <v>4374875059</v>
      </c>
      <c r="E5" s="78">
        <f t="shared" si="0"/>
        <v>0.90813784473118664</v>
      </c>
      <c r="F5" s="81">
        <f t="shared" ref="F5:F10" si="1">D5/$D$12</f>
        <v>0.80612995922486141</v>
      </c>
    </row>
    <row r="6" spans="2:7" ht="21" x14ac:dyDescent="0.5">
      <c r="B6" s="73" t="s">
        <v>8</v>
      </c>
      <c r="C6" s="74">
        <f>SUMIF(GRO_Data!J$2:J$239,GRO_Continent_View!B6,GRO_Data!F$2:F$239)</f>
        <v>34907000</v>
      </c>
      <c r="D6" s="7">
        <f>SUMIF(GRO_Data!J$2:J$239,GRO_Continent_View!B6,GRO_Data!D$2:D$239)</f>
        <v>9869008</v>
      </c>
      <c r="E6" s="78">
        <f t="shared" si="0"/>
        <v>0.28272289225656744</v>
      </c>
      <c r="F6" s="81">
        <f t="shared" si="1"/>
        <v>1.8184983363726804E-3</v>
      </c>
    </row>
    <row r="7" spans="2:7" ht="21" x14ac:dyDescent="0.5">
      <c r="B7" s="73" t="s">
        <v>9</v>
      </c>
      <c r="C7" s="74">
        <f>SUMIF(GRO_Data!J$2:J$239,GRO_Continent_View!B7,GRO_Data!F$2:F$239)</f>
        <v>611761700</v>
      </c>
      <c r="D7" s="7">
        <f>SUMIF(GRO_Data!J$2:J$239,GRO_Continent_View!B7,GRO_Data!D$2:D$239)</f>
        <v>177697985</v>
      </c>
      <c r="E7" s="78">
        <f t="shared" si="0"/>
        <v>0.29046928730582511</v>
      </c>
      <c r="F7" s="81">
        <f t="shared" si="1"/>
        <v>3.2743259514966191E-2</v>
      </c>
    </row>
    <row r="8" spans="2:7" ht="21" x14ac:dyDescent="0.5">
      <c r="B8" s="73" t="s">
        <v>10</v>
      </c>
      <c r="C8" s="74">
        <f>SUMIF(GRO_Data!J$2:J$239,GRO_Continent_View!B8,GRO_Data!F$2:F$239)</f>
        <v>596513800</v>
      </c>
      <c r="D8" s="7">
        <f>SUMIF(GRO_Data!J$2:J$239,GRO_Continent_View!B8,GRO_Data!D$2:D$239)</f>
        <v>105922351</v>
      </c>
      <c r="E8" s="78">
        <f t="shared" si="0"/>
        <v>0.17756898666887505</v>
      </c>
      <c r="F8" s="81">
        <f t="shared" si="1"/>
        <v>1.9517627210169766E-2</v>
      </c>
    </row>
    <row r="9" spans="2:7" ht="21" x14ac:dyDescent="0.5">
      <c r="B9" s="73" t="s">
        <v>11</v>
      </c>
      <c r="C9" s="74">
        <f>SUMIF(GRO_Data!J$2:J$239,GRO_Continent_View!B9,GRO_Data!F$2:F$239)</f>
        <v>8317550</v>
      </c>
      <c r="D9" s="7">
        <f>SUMIF(GRO_Data!J$2:J$239,GRO_Continent_View!B9,GRO_Data!D$2:D$239)</f>
        <v>2926046</v>
      </c>
      <c r="E9" s="78">
        <f t="shared" si="0"/>
        <v>0.35179181369513857</v>
      </c>
      <c r="F9" s="81">
        <f t="shared" si="1"/>
        <v>5.3916359001329576E-4</v>
      </c>
    </row>
    <row r="10" spans="2:7" ht="21.5" thickBot="1" x14ac:dyDescent="0.55000000000000004">
      <c r="B10" s="75" t="s">
        <v>12</v>
      </c>
      <c r="C10" s="76">
        <f>SUMIF(GRO_Data!J$2:J$239,GRO_Continent_View!B10,GRO_Data!F$2:F$239)</f>
        <v>434258500</v>
      </c>
      <c r="D10" s="15">
        <f>SUMIF(GRO_Data!J$2:J$239,GRO_Continent_View!B10,GRO_Data!D$2:D$239)</f>
        <v>42314889</v>
      </c>
      <c r="E10" s="79">
        <f t="shared" si="0"/>
        <v>9.7441705804261744E-2</v>
      </c>
      <c r="F10" s="82">
        <f t="shared" si="1"/>
        <v>7.7970911818386031E-3</v>
      </c>
    </row>
    <row r="11" spans="2:7" ht="6.65" customHeight="1" thickBot="1" x14ac:dyDescent="0.55000000000000004">
      <c r="B11" s="8"/>
      <c r="C11" s="9"/>
      <c r="D11" s="9"/>
      <c r="E11" s="10"/>
      <c r="F11" s="10"/>
    </row>
    <row r="12" spans="2:7" ht="21.5" thickBot="1" x14ac:dyDescent="0.55000000000000004">
      <c r="B12" s="11" t="s">
        <v>13</v>
      </c>
      <c r="C12" s="12">
        <f>SUM(C4:C10)</f>
        <v>7876656650</v>
      </c>
      <c r="D12" s="12">
        <f>SUM(D4:D10)</f>
        <v>5427009639</v>
      </c>
      <c r="E12" s="13">
        <f>D12/C12</f>
        <v>0.68899913759729514</v>
      </c>
      <c r="F12" s="14"/>
      <c r="G12" s="5"/>
    </row>
  </sheetData>
  <autoFilter ref="B3:E3" xr:uid="{E049A184-1191-407B-AF62-9526E4EA571C}">
    <sortState xmlns:xlrd2="http://schemas.microsoft.com/office/spreadsheetml/2017/richdata2" ref="B4:E10">
      <sortCondition ref="B3"/>
    </sortState>
  </autoFilter>
  <mergeCells count="1">
    <mergeCell ref="D2:F2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GRO_Calculator</vt:lpstr>
      <vt:lpstr>GRO_Data</vt:lpstr>
      <vt:lpstr>GRO_Continent_View</vt:lpstr>
      <vt:lpstr>CEwBlank</vt:lpstr>
      <vt:lpstr>GRO_Continent_View!continentDash</vt:lpstr>
      <vt:lpstr>CountryName</vt:lpstr>
      <vt:lpstr>GRO_Web</vt:lpstr>
      <vt:lpstr>wBlanks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Hanson</dc:creator>
  <cp:keywords/>
  <dc:description/>
  <cp:lastModifiedBy>Andrew Hanson</cp:lastModifiedBy>
  <cp:revision/>
  <dcterms:created xsi:type="dcterms:W3CDTF">2021-09-22T23:36:30Z</dcterms:created>
  <dcterms:modified xsi:type="dcterms:W3CDTF">2021-11-13T19:23:10Z</dcterms:modified>
  <cp:category/>
  <cp:contentStatus/>
</cp:coreProperties>
</file>