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kri\Downloads\"/>
    </mc:Choice>
  </mc:AlternateContent>
  <xr:revisionPtr revIDLastSave="0" documentId="13_ncr:1_{B0F6C9F4-6CAE-4212-856A-6A1C538F8B0E}" xr6:coauthVersionLast="47" xr6:coauthVersionMax="47" xr10:uidLastSave="{00000000-0000-0000-0000-000000000000}"/>
  <bookViews>
    <workbookView xWindow="15" yWindow="450" windowWidth="28935" windowHeight="7440" xr2:uid="{B898F772-2567-477B-80C4-A206A87A42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X8" i="1" s="1"/>
  <c r="H14" i="1"/>
  <c r="X14" i="1"/>
  <c r="H10" i="1"/>
  <c r="X10" i="1" s="1"/>
  <c r="H11" i="1"/>
  <c r="P11" i="1"/>
  <c r="R11" i="1"/>
  <c r="T11" i="1"/>
  <c r="V11" i="1"/>
  <c r="X11" i="1"/>
  <c r="H4" i="1"/>
  <c r="X4" i="1" s="1"/>
  <c r="H97" i="1"/>
  <c r="H95" i="1"/>
  <c r="H93" i="1"/>
  <c r="H37" i="1"/>
  <c r="X37" i="1" s="1"/>
  <c r="H26" i="1"/>
  <c r="X26" i="1" s="1"/>
  <c r="H22" i="1"/>
  <c r="H20" i="1"/>
  <c r="H18" i="1"/>
  <c r="H16" i="1"/>
  <c r="H75" i="1"/>
  <c r="H69" i="1"/>
  <c r="H65" i="1"/>
  <c r="H53" i="1"/>
  <c r="H39" i="1"/>
  <c r="X39" i="1" s="1"/>
  <c r="H71" i="1"/>
  <c r="T71" i="1" s="1"/>
  <c r="H73" i="1"/>
  <c r="X73" i="1" s="1"/>
  <c r="H85" i="1"/>
  <c r="X85" i="1" s="1"/>
  <c r="H84" i="1"/>
  <c r="X84" i="1" s="1"/>
  <c r="H55" i="1"/>
  <c r="X55" i="1" s="1"/>
  <c r="H91" i="1"/>
  <c r="V91" i="1" s="1"/>
  <c r="H81" i="1"/>
  <c r="X81" i="1" s="1"/>
  <c r="H51" i="1"/>
  <c r="X51" i="1" s="1"/>
  <c r="H67" i="1"/>
  <c r="X67" i="1" s="1"/>
  <c r="H63" i="1"/>
  <c r="X63" i="1" s="1"/>
  <c r="H59" i="1"/>
  <c r="X59" i="1" s="1"/>
  <c r="H57" i="1"/>
  <c r="V57" i="1" s="1"/>
  <c r="H77" i="1"/>
  <c r="V77" i="1" s="1"/>
  <c r="H79" i="1"/>
  <c r="X79" i="1" s="1"/>
  <c r="R8" i="1" l="1"/>
  <c r="T8" i="1"/>
  <c r="P8" i="1"/>
  <c r="V8" i="1"/>
  <c r="P14" i="1"/>
  <c r="R14" i="1"/>
  <c r="T14" i="1"/>
  <c r="V14" i="1"/>
  <c r="P10" i="1"/>
  <c r="R10" i="1"/>
  <c r="T10" i="1"/>
  <c r="V10" i="1"/>
  <c r="R4" i="1"/>
  <c r="V4" i="1"/>
  <c r="P4" i="1"/>
  <c r="T4" i="1"/>
  <c r="R37" i="1"/>
  <c r="T37" i="1"/>
  <c r="V37" i="1"/>
  <c r="P37" i="1"/>
  <c r="T26" i="1"/>
  <c r="V26" i="1"/>
  <c r="P26" i="1"/>
  <c r="R26" i="1"/>
  <c r="T39" i="1"/>
  <c r="P39" i="1"/>
  <c r="V39" i="1"/>
  <c r="R39" i="1"/>
  <c r="V71" i="1"/>
  <c r="X71" i="1"/>
  <c r="R71" i="1"/>
  <c r="P71" i="1"/>
  <c r="P73" i="1"/>
  <c r="T73" i="1"/>
  <c r="V73" i="1"/>
  <c r="P85" i="1"/>
  <c r="V85" i="1"/>
  <c r="R85" i="1"/>
  <c r="T85" i="1"/>
  <c r="P84" i="1"/>
  <c r="R84" i="1"/>
  <c r="T84" i="1"/>
  <c r="V84" i="1"/>
  <c r="R55" i="1"/>
  <c r="T55" i="1"/>
  <c r="P55" i="1"/>
  <c r="V55" i="1"/>
  <c r="X91" i="1"/>
  <c r="P91" i="1"/>
  <c r="T91" i="1"/>
  <c r="V81" i="1"/>
  <c r="V79" i="1"/>
  <c r="T81" i="1"/>
  <c r="P81" i="1"/>
  <c r="R51" i="1"/>
  <c r="P51" i="1"/>
  <c r="T51" i="1"/>
  <c r="V51" i="1"/>
  <c r="T67" i="1"/>
  <c r="P67" i="1"/>
  <c r="R67" i="1"/>
  <c r="V67" i="1"/>
  <c r="P63" i="1"/>
  <c r="R63" i="1"/>
  <c r="T63" i="1"/>
  <c r="V63" i="1"/>
  <c r="P57" i="1"/>
  <c r="P59" i="1"/>
  <c r="R59" i="1"/>
  <c r="T59" i="1"/>
  <c r="V59" i="1"/>
  <c r="X57" i="1"/>
  <c r="R57" i="1"/>
  <c r="T57" i="1"/>
  <c r="X77" i="1"/>
  <c r="T77" i="1"/>
  <c r="R77" i="1"/>
  <c r="P77" i="1"/>
  <c r="P79" i="1"/>
  <c r="T79" i="1"/>
  <c r="H49" i="1"/>
  <c r="X49" i="1" s="1"/>
  <c r="H89" i="1"/>
  <c r="X89" i="1" s="1"/>
  <c r="H24" i="1"/>
  <c r="X24" i="1" s="1"/>
  <c r="H41" i="1"/>
  <c r="X41" i="1" s="1"/>
  <c r="H35" i="1"/>
  <c r="X35" i="1" s="1"/>
  <c r="H43" i="1"/>
  <c r="R43" i="1" s="1"/>
  <c r="H45" i="1"/>
  <c r="X45" i="1" s="1"/>
  <c r="H33" i="1"/>
  <c r="X33" i="1" s="1"/>
  <c r="H3" i="1"/>
  <c r="X3" i="1" s="1"/>
  <c r="H7" i="1"/>
  <c r="X7" i="1" s="1"/>
  <c r="P49" i="1" l="1"/>
  <c r="R49" i="1"/>
  <c r="T49" i="1"/>
  <c r="V49" i="1"/>
  <c r="P89" i="1"/>
  <c r="R89" i="1"/>
  <c r="T89" i="1"/>
  <c r="V89" i="1"/>
  <c r="V24" i="1"/>
  <c r="P24" i="1"/>
  <c r="T24" i="1"/>
  <c r="P41" i="1"/>
  <c r="R41" i="1"/>
  <c r="T41" i="1"/>
  <c r="V41" i="1"/>
  <c r="V33" i="1"/>
  <c r="P35" i="1"/>
  <c r="R35" i="1"/>
  <c r="T35" i="1"/>
  <c r="V35" i="1"/>
  <c r="T43" i="1"/>
  <c r="V43" i="1"/>
  <c r="X43" i="1"/>
  <c r="P43" i="1"/>
  <c r="T33" i="1"/>
  <c r="T45" i="1"/>
  <c r="V45" i="1"/>
  <c r="P45" i="1"/>
  <c r="R45" i="1"/>
  <c r="P33" i="1"/>
  <c r="R33" i="1"/>
  <c r="P3" i="1"/>
  <c r="T3" i="1"/>
  <c r="R3" i="1"/>
  <c r="V3" i="1"/>
  <c r="R7" i="1"/>
  <c r="T7" i="1"/>
  <c r="V7" i="1"/>
  <c r="P7" i="1"/>
  <c r="H87" i="1"/>
  <c r="T87" i="1" s="1"/>
  <c r="H88" i="1"/>
  <c r="X88" i="1" s="1"/>
  <c r="H13" i="1"/>
  <c r="X13" i="1" s="1"/>
  <c r="H32" i="1"/>
  <c r="X32" i="1" s="1"/>
  <c r="H29" i="1"/>
  <c r="X29" i="1" s="1"/>
  <c r="H48" i="1"/>
  <c r="X48" i="1" s="1"/>
  <c r="X87" i="1" l="1"/>
  <c r="R87" i="1"/>
  <c r="P87" i="1"/>
  <c r="V87" i="1"/>
  <c r="P88" i="1"/>
  <c r="R88" i="1"/>
  <c r="T88" i="1"/>
  <c r="V88" i="1"/>
  <c r="P13" i="1"/>
  <c r="R13" i="1"/>
  <c r="T13" i="1"/>
  <c r="V13" i="1"/>
  <c r="P32" i="1"/>
  <c r="R32" i="1"/>
  <c r="T32" i="1"/>
  <c r="V32" i="1"/>
  <c r="R29" i="1"/>
  <c r="T29" i="1"/>
  <c r="V29" i="1"/>
  <c r="P29" i="1"/>
  <c r="R48" i="1"/>
  <c r="P48" i="1"/>
  <c r="T48" i="1"/>
  <c r="V48" i="1"/>
  <c r="H83" i="1" l="1"/>
  <c r="X83" i="1" s="1"/>
  <c r="H101" i="1"/>
  <c r="X101" i="1" s="1"/>
  <c r="H82" i="1"/>
  <c r="X82" i="1" s="1"/>
  <c r="H46" i="1"/>
  <c r="X46" i="1" s="1"/>
  <c r="H30" i="1"/>
  <c r="X30" i="1" s="1"/>
  <c r="P83" i="1" l="1"/>
  <c r="R83" i="1"/>
  <c r="T83" i="1"/>
  <c r="V83" i="1"/>
  <c r="P101" i="1"/>
  <c r="R101" i="1"/>
  <c r="T101" i="1"/>
  <c r="V101" i="1"/>
  <c r="R82" i="1"/>
  <c r="P82" i="1"/>
  <c r="T82" i="1"/>
  <c r="V82" i="1"/>
  <c r="P46" i="1"/>
  <c r="R46" i="1"/>
  <c r="T46" i="1"/>
  <c r="V46" i="1"/>
  <c r="P30" i="1"/>
  <c r="R30" i="1"/>
  <c r="T30" i="1"/>
  <c r="V30" i="1"/>
  <c r="H5" i="1"/>
  <c r="X5" i="1" s="1"/>
  <c r="H102" i="1"/>
  <c r="X102" i="1" s="1"/>
  <c r="H100" i="1"/>
  <c r="X100" i="1" s="1"/>
  <c r="H99" i="1"/>
  <c r="X99" i="1" s="1"/>
  <c r="H98" i="1"/>
  <c r="X98" i="1" s="1"/>
  <c r="H96" i="1"/>
  <c r="H94" i="1"/>
  <c r="V94" i="1" s="1"/>
  <c r="H92" i="1"/>
  <c r="H90" i="1"/>
  <c r="X90" i="1" s="1"/>
  <c r="H86" i="1"/>
  <c r="V86" i="1" s="1"/>
  <c r="H80" i="1"/>
  <c r="P80" i="1" s="1"/>
  <c r="H78" i="1"/>
  <c r="V78" i="1" s="1"/>
  <c r="H76" i="1"/>
  <c r="T76" i="1" s="1"/>
  <c r="H74" i="1"/>
  <c r="P74" i="1" s="1"/>
  <c r="H72" i="1"/>
  <c r="V72" i="1" s="1"/>
  <c r="H70" i="1"/>
  <c r="V70" i="1" s="1"/>
  <c r="H68" i="1"/>
  <c r="V68" i="1" s="1"/>
  <c r="H66" i="1"/>
  <c r="V66" i="1" s="1"/>
  <c r="H64" i="1"/>
  <c r="V64" i="1" s="1"/>
  <c r="H62" i="1"/>
  <c r="V62" i="1" s="1"/>
  <c r="H61" i="1"/>
  <c r="V61" i="1" s="1"/>
  <c r="H60" i="1"/>
  <c r="V60" i="1" s="1"/>
  <c r="H58" i="1"/>
  <c r="V58" i="1" s="1"/>
  <c r="H56" i="1"/>
  <c r="V56" i="1" s="1"/>
  <c r="H54" i="1"/>
  <c r="V54" i="1" s="1"/>
  <c r="H52" i="1"/>
  <c r="H50" i="1"/>
  <c r="X50" i="1" s="1"/>
  <c r="H47" i="1"/>
  <c r="T47" i="1" s="1"/>
  <c r="H44" i="1"/>
  <c r="X44" i="1" s="1"/>
  <c r="H42" i="1"/>
  <c r="T42" i="1" s="1"/>
  <c r="H40" i="1"/>
  <c r="X40" i="1" s="1"/>
  <c r="H38" i="1"/>
  <c r="T38" i="1" s="1"/>
  <c r="H36" i="1"/>
  <c r="X36" i="1" s="1"/>
  <c r="H34" i="1"/>
  <c r="X34" i="1" s="1"/>
  <c r="H31" i="1"/>
  <c r="X31" i="1" s="1"/>
  <c r="H28" i="1"/>
  <c r="T28" i="1" s="1"/>
  <c r="H27" i="1"/>
  <c r="X27" i="1" s="1"/>
  <c r="H25" i="1"/>
  <c r="X25" i="1" s="1"/>
  <c r="H23" i="1"/>
  <c r="X23" i="1" s="1"/>
  <c r="H21" i="1"/>
  <c r="H19" i="1"/>
  <c r="H17" i="1"/>
  <c r="H15" i="1"/>
  <c r="H12" i="1"/>
  <c r="R12" i="1" s="1"/>
  <c r="H9" i="1"/>
  <c r="X9" i="1" s="1"/>
  <c r="H6" i="1"/>
  <c r="R6" i="1" s="1"/>
  <c r="H2" i="1"/>
  <c r="X2" i="1" s="1"/>
  <c r="T94" i="1" l="1"/>
  <c r="T86" i="1"/>
  <c r="X86" i="1"/>
  <c r="X58" i="1"/>
  <c r="X62" i="1"/>
  <c r="X94" i="1"/>
  <c r="X74" i="1"/>
  <c r="T74" i="1"/>
  <c r="V27" i="1"/>
  <c r="X80" i="1"/>
  <c r="T23" i="1"/>
  <c r="V23" i="1"/>
  <c r="P78" i="1"/>
  <c r="P12" i="1"/>
  <c r="T12" i="1"/>
  <c r="R70" i="1"/>
  <c r="V40" i="1"/>
  <c r="T70" i="1"/>
  <c r="R58" i="1"/>
  <c r="X70" i="1"/>
  <c r="R86" i="1"/>
  <c r="P5" i="1"/>
  <c r="R5" i="1"/>
  <c r="T5" i="1"/>
  <c r="V5" i="1"/>
  <c r="R61" i="1"/>
  <c r="R60" i="1"/>
  <c r="V44" i="1"/>
  <c r="X61" i="1"/>
  <c r="P98" i="1"/>
  <c r="R98" i="1"/>
  <c r="T98" i="1"/>
  <c r="V98" i="1"/>
  <c r="T90" i="1"/>
  <c r="V76" i="1"/>
  <c r="R56" i="1"/>
  <c r="X76" i="1"/>
  <c r="R94" i="1"/>
  <c r="R72" i="1"/>
  <c r="V36" i="1"/>
  <c r="R54" i="1"/>
  <c r="X60" i="1"/>
  <c r="R66" i="1"/>
  <c r="X72" i="1"/>
  <c r="P99" i="1"/>
  <c r="X64" i="1"/>
  <c r="X54" i="1"/>
  <c r="T66" i="1"/>
  <c r="R99" i="1"/>
  <c r="X66" i="1"/>
  <c r="T99" i="1"/>
  <c r="V99" i="1"/>
  <c r="V31" i="1"/>
  <c r="T56" i="1"/>
  <c r="R68" i="1"/>
  <c r="X56" i="1"/>
  <c r="R62" i="1"/>
  <c r="X68" i="1"/>
  <c r="P76" i="1"/>
  <c r="P6" i="1"/>
  <c r="T6" i="1"/>
  <c r="T62" i="1"/>
  <c r="R76" i="1"/>
  <c r="P102" i="1"/>
  <c r="R102" i="1"/>
  <c r="V50" i="1"/>
  <c r="R64" i="1"/>
  <c r="T102" i="1"/>
  <c r="V102" i="1"/>
  <c r="T60" i="1"/>
  <c r="X78" i="1"/>
  <c r="V6" i="1"/>
  <c r="V12" i="1"/>
  <c r="P25" i="1"/>
  <c r="P28" i="1"/>
  <c r="P34" i="1"/>
  <c r="P38" i="1"/>
  <c r="P42" i="1"/>
  <c r="P47" i="1"/>
  <c r="X6" i="1"/>
  <c r="X12" i="1"/>
  <c r="R25" i="1"/>
  <c r="R28" i="1"/>
  <c r="R34" i="1"/>
  <c r="R38" i="1"/>
  <c r="R42" i="1"/>
  <c r="R47" i="1"/>
  <c r="P54" i="1"/>
  <c r="P58" i="1"/>
  <c r="P61" i="1"/>
  <c r="P64" i="1"/>
  <c r="P68" i="1"/>
  <c r="P72" i="1"/>
  <c r="P90" i="1"/>
  <c r="P100" i="1"/>
  <c r="T25" i="1"/>
  <c r="V25" i="1"/>
  <c r="V28" i="1"/>
  <c r="V34" i="1"/>
  <c r="V38" i="1"/>
  <c r="V42" i="1"/>
  <c r="V47" i="1"/>
  <c r="T54" i="1"/>
  <c r="T58" i="1"/>
  <c r="T61" i="1"/>
  <c r="T64" i="1"/>
  <c r="T68" i="1"/>
  <c r="T72" i="1"/>
  <c r="V90" i="1"/>
  <c r="R100" i="1"/>
  <c r="T34" i="1"/>
  <c r="P2" i="1"/>
  <c r="P9" i="1"/>
  <c r="R2" i="1"/>
  <c r="R9" i="1"/>
  <c r="X28" i="1"/>
  <c r="X38" i="1"/>
  <c r="X42" i="1"/>
  <c r="X47" i="1"/>
  <c r="T100" i="1"/>
  <c r="V100" i="1"/>
  <c r="T9" i="1"/>
  <c r="V9" i="1"/>
  <c r="P27" i="1"/>
  <c r="P36" i="1"/>
  <c r="P44" i="1"/>
  <c r="T78" i="1"/>
  <c r="T2" i="1"/>
  <c r="V2" i="1"/>
  <c r="P31" i="1"/>
  <c r="P40" i="1"/>
  <c r="P50" i="1"/>
  <c r="P23" i="1"/>
  <c r="R27" i="1"/>
  <c r="R31" i="1"/>
  <c r="R36" i="1"/>
  <c r="R40" i="1"/>
  <c r="R44" i="1"/>
  <c r="R50" i="1"/>
  <c r="P56" i="1"/>
  <c r="P60" i="1"/>
  <c r="P62" i="1"/>
  <c r="P66" i="1"/>
  <c r="P70" i="1"/>
  <c r="P86" i="1"/>
  <c r="P94" i="1"/>
  <c r="T27" i="1"/>
  <c r="T31" i="1"/>
  <c r="T36" i="1"/>
  <c r="T40" i="1"/>
  <c r="T44" i="1"/>
  <c r="T50" i="1"/>
</calcChain>
</file>

<file path=xl/sharedStrings.xml><?xml version="1.0" encoding="utf-8"?>
<sst xmlns="http://schemas.openxmlformats.org/spreadsheetml/2006/main" count="683" uniqueCount="146">
  <si>
    <t>Project Number</t>
  </si>
  <si>
    <t>Location Name</t>
  </si>
  <si>
    <t>Lat</t>
  </si>
  <si>
    <t>Long</t>
  </si>
  <si>
    <t>SAMPLE</t>
  </si>
  <si>
    <t>TAKEN</t>
  </si>
  <si>
    <t>FLOW (gpm)</t>
  </si>
  <si>
    <t>FIELD pH</t>
  </si>
  <si>
    <t>LAB pH</t>
  </si>
  <si>
    <t>Acid Load lb/day</t>
  </si>
  <si>
    <t>Iron Load lb/day</t>
  </si>
  <si>
    <t>Mn Load lb/day</t>
  </si>
  <si>
    <t>Al Load lb/day</t>
  </si>
  <si>
    <t>SO4 Load lb/day</t>
  </si>
  <si>
    <t>LAB</t>
  </si>
  <si>
    <t>ONE MILE RUN RT 504</t>
  </si>
  <si>
    <t>EMR</t>
  </si>
  <si>
    <t>&lt;0.10</t>
  </si>
  <si>
    <t>2</t>
  </si>
  <si>
    <t>ONE MILE RUN LOCH LOMOND</t>
  </si>
  <si>
    <t>&lt;5</t>
  </si>
  <si>
    <t>3</t>
  </si>
  <si>
    <t>LOCH LOMOND UP WELL</t>
  </si>
  <si>
    <t>4</t>
  </si>
  <si>
    <t>Reynolds Run</t>
  </si>
  <si>
    <t>5</t>
  </si>
  <si>
    <t>CDCU1 Dry Culvert</t>
  </si>
  <si>
    <t>ES/DB</t>
  </si>
  <si>
    <t xml:space="preserve"> </t>
  </si>
  <si>
    <t>6</t>
  </si>
  <si>
    <t>CDCU2 Dry Culvert</t>
  </si>
  <si>
    <t>7</t>
  </si>
  <si>
    <t>CDCU3 Trickle culvert</t>
  </si>
  <si>
    <t>8</t>
  </si>
  <si>
    <t>CDCU4 Trickle culvert</t>
  </si>
  <si>
    <t>9</t>
  </si>
  <si>
    <t>CDCU5</t>
  </si>
  <si>
    <t>CDCU6 Dry Culvert</t>
  </si>
  <si>
    <t>11</t>
  </si>
  <si>
    <t>CDUT2 - Roadside ditch flow arriving at coal refuse area</t>
  </si>
  <si>
    <t>12</t>
  </si>
  <si>
    <t>CDUT3 - small flow south of coal refuse</t>
  </si>
  <si>
    <t>13</t>
  </si>
  <si>
    <t>IF,ES,DB</t>
  </si>
  <si>
    <t>14</t>
  </si>
  <si>
    <t>CDCU7</t>
  </si>
  <si>
    <t>CDCU8 zero flow</t>
  </si>
  <si>
    <t>16</t>
  </si>
  <si>
    <t>CDCU9</t>
  </si>
  <si>
    <t>17</t>
  </si>
  <si>
    <t>CDCU10</t>
  </si>
  <si>
    <t>18</t>
  </si>
  <si>
    <t>CDCU11</t>
  </si>
  <si>
    <t>19</t>
  </si>
  <si>
    <t>CDCU12</t>
  </si>
  <si>
    <t>20</t>
  </si>
  <si>
    <t>WOLF RUN</t>
  </si>
  <si>
    <t>21</t>
  </si>
  <si>
    <t>CDCU13</t>
  </si>
  <si>
    <t>22</t>
  </si>
  <si>
    <t>CDCU14 Plugged Culvert</t>
  </si>
  <si>
    <t>23</t>
  </si>
  <si>
    <t>CDCU15</t>
  </si>
  <si>
    <t>24</t>
  </si>
  <si>
    <t>CDCU16</t>
  </si>
  <si>
    <t>25</t>
  </si>
  <si>
    <t>CDCU17</t>
  </si>
  <si>
    <t>26</t>
  </si>
  <si>
    <t>CDCU18</t>
  </si>
  <si>
    <t>JC</t>
  </si>
  <si>
    <t>27</t>
  </si>
  <si>
    <t>CDCU19</t>
  </si>
  <si>
    <t>28</t>
  </si>
  <si>
    <t>CDCU20</t>
  </si>
  <si>
    <t>29</t>
  </si>
  <si>
    <t>CDCU21</t>
  </si>
  <si>
    <t>JC/JC</t>
  </si>
  <si>
    <t>30</t>
  </si>
  <si>
    <t>CDCU22</t>
  </si>
  <si>
    <t>31</t>
  </si>
  <si>
    <t>CDCU23</t>
  </si>
  <si>
    <t>32</t>
  </si>
  <si>
    <t>CDCU24</t>
  </si>
  <si>
    <t>33</t>
  </si>
  <si>
    <t>CDCU25</t>
  </si>
  <si>
    <t>34</t>
  </si>
  <si>
    <t>CDCU26</t>
  </si>
  <si>
    <t>35</t>
  </si>
  <si>
    <t>CDCU27</t>
  </si>
  <si>
    <t>36</t>
  </si>
  <si>
    <t>CDCU28</t>
  </si>
  <si>
    <t>37</t>
  </si>
  <si>
    <t>CDCU29</t>
  </si>
  <si>
    <t>&lt;0.05</t>
  </si>
  <si>
    <t>38</t>
  </si>
  <si>
    <t>BARLOW HOLLOW</t>
  </si>
  <si>
    <t>39</t>
  </si>
  <si>
    <t xml:space="preserve"> CDCU 30 MINE DISCHARGE CULVERT</t>
  </si>
  <si>
    <t>40</t>
  </si>
  <si>
    <t>CDCU31</t>
  </si>
  <si>
    <t>41</t>
  </si>
  <si>
    <t>CDCU32 Dry Culvert</t>
  </si>
  <si>
    <t>42</t>
  </si>
  <si>
    <t>CDCU33</t>
  </si>
  <si>
    <t>CDCU34 Dry Culvert</t>
  </si>
  <si>
    <t>44</t>
  </si>
  <si>
    <t>CD Ditch</t>
  </si>
  <si>
    <t>44.25</t>
  </si>
  <si>
    <t>Flow found in field 1</t>
  </si>
  <si>
    <t>44.5</t>
  </si>
  <si>
    <t>Flow found in field 2</t>
  </si>
  <si>
    <t>45</t>
  </si>
  <si>
    <t>UNT08, CCP point 34</t>
  </si>
  <si>
    <t>Flow ( l/day)</t>
  </si>
  <si>
    <t>Field COND. (uS/cm)</t>
  </si>
  <si>
    <t>Lab COND. (uS/cm)</t>
  </si>
  <si>
    <t>TEMP ©</t>
  </si>
  <si>
    <t>ALK. (mg/l)</t>
  </si>
  <si>
    <t>ACIDITY (mg/l)</t>
  </si>
  <si>
    <t>IRON (mg/l)</t>
  </si>
  <si>
    <t>MANG. (mg/l)</t>
  </si>
  <si>
    <t>ALUM. (mg/l)</t>
  </si>
  <si>
    <t>SO4 mg/l)</t>
  </si>
  <si>
    <t>TSS (mg/l)</t>
  </si>
  <si>
    <t>TDS (mg/l)</t>
  </si>
  <si>
    <t>SRBC</t>
  </si>
  <si>
    <t>CDUT4 - Mine Discharge - aka UNT9.5</t>
  </si>
  <si>
    <t>AH/ES</t>
  </si>
  <si>
    <t>GF/DR</t>
  </si>
  <si>
    <t>ES/GS/DR</t>
  </si>
  <si>
    <t>ES/DR</t>
  </si>
  <si>
    <t>ER/DR</t>
  </si>
  <si>
    <t>HC/IF</t>
  </si>
  <si>
    <t>11,12,13</t>
  </si>
  <si>
    <t>Combined Flow Project #'s 11 thru 13</t>
  </si>
  <si>
    <t>CR/HC</t>
  </si>
  <si>
    <t>&lt;20</t>
  </si>
  <si>
    <t>&lt;0.20</t>
  </si>
  <si>
    <t>&lt;20.0</t>
  </si>
  <si>
    <t>MCWA/BAMR</t>
  </si>
  <si>
    <t>ES,DB</t>
  </si>
  <si>
    <t>26,27,28</t>
  </si>
  <si>
    <t>Discharge from RR Grade feeding CDCU18,19 &amp;20</t>
  </si>
  <si>
    <t>AK/JC</t>
  </si>
  <si>
    <t>13,7</t>
  </si>
  <si>
    <t>ES/LF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</si>
</sst>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dd\-mmm\-yy"/>
    <numFmt numFmtId="166" formatCode="0.0"/>
  </numFmts>
  <fonts count="5" x14ac:knownFonts="1">
    <font>
      <sz val="11"/>
      <color theme="1"/>
      <name val="Aptos Narrow"/>
      <family val="2"/>
      <scheme val="minor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2" fontId="1" fillId="2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49" fontId="0" fillId="0" borderId="0" xfId="0" applyNumberFormat="1"/>
    <xf numFmtId="2" fontId="3" fillId="0" borderId="0" xfId="0" quotePrefix="1" applyNumberFormat="1" applyFont="1"/>
    <xf numFmtId="0" fontId="0" fillId="0" borderId="0" xfId="0" applyAlignment="1">
      <alignment horizontal="center" vertical="top" wrapText="1"/>
    </xf>
    <xf numFmtId="164" fontId="0" fillId="0" borderId="0" xfId="0" applyNumberFormat="1"/>
    <xf numFmtId="165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/>
    <xf numFmtId="49" fontId="3" fillId="0" borderId="0" xfId="0" applyNumberFormat="1" applyFont="1"/>
    <xf numFmtId="49" fontId="3" fillId="0" borderId="0" xfId="0" quotePrefix="1" applyNumberFormat="1" applyFont="1"/>
    <xf numFmtId="166" fontId="3" fillId="0" borderId="0" xfId="0" applyNumberFormat="1" applyFont="1" applyAlignment="1">
      <alignment horizontal="center"/>
    </xf>
    <xf numFmtId="1" fontId="3" fillId="0" borderId="0" xfId="0" applyNumberFormat="1" applyFont="1"/>
    <xf numFmtId="165" fontId="0" fillId="0" borderId="0" xfId="0" applyNumberFormat="1" applyAlignment="1">
      <alignment horizontal="center"/>
    </xf>
    <xf numFmtId="2" fontId="0" fillId="0" borderId="0" xfId="0" applyNumberFormat="1"/>
    <xf numFmtId="2" fontId="3" fillId="0" borderId="0" xfId="0" applyNumberFormat="1" applyFont="1"/>
    <xf numFmtId="2" fontId="0" fillId="0" borderId="0" xfId="0" applyNumberFormat="1" applyAlignment="1">
      <alignment horizontal="right"/>
    </xf>
    <xf numFmtId="2" fontId="2" fillId="0" borderId="0" xfId="0" applyNumberFormat="1" applyFont="1"/>
    <xf numFmtId="2" fontId="3" fillId="0" borderId="0" xfId="0" quotePrefix="1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53004-938F-480E-AE5E-AF91F65DD087}">
  <dimension ref="A1:AA103"/>
  <sheetViews>
    <sheetView tabSelected="1" workbookViewId="0">
      <pane ySplit="1" topLeftCell="A2" activePane="bottomLeft" state="frozen"/>
      <selection pane="bottomLeft" activeCell="AB8" sqref="AB8"/>
    </sheetView>
  </sheetViews>
  <sheetFormatPr defaultRowHeight="15" x14ac:dyDescent="0.25"/>
  <cols>
    <col min="2" max="2" width="43.140625" customWidth="1"/>
    <col min="5" max="5" width="11.5703125" customWidth="1"/>
    <col min="6" max="6" width="16.7109375" customWidth="1"/>
    <col min="7" max="7" width="13.42578125" style="21" customWidth="1"/>
    <col min="8" max="8" width="13.42578125" style="21" bestFit="1" customWidth="1"/>
    <col min="9" max="9" width="14.140625" customWidth="1"/>
    <col min="11" max="11" width="20.28515625" customWidth="1"/>
    <col min="12" max="12" width="21.28515625" customWidth="1"/>
    <col min="15" max="15" width="12.5703125" customWidth="1"/>
    <col min="16" max="16" width="17.85546875" customWidth="1"/>
    <col min="18" max="18" width="19.140625" customWidth="1"/>
    <col min="20" max="20" width="17.42578125" customWidth="1"/>
    <col min="22" max="22" width="17" customWidth="1"/>
    <col min="24" max="24" width="19.42578125" customWidth="1"/>
    <col min="259" max="259" width="24" customWidth="1"/>
    <col min="264" max="264" width="13.42578125" customWidth="1"/>
    <col min="265" max="265" width="13.42578125" bestFit="1" customWidth="1"/>
    <col min="268" max="268" width="15" customWidth="1"/>
    <col min="269" max="269" width="13.85546875" customWidth="1"/>
    <col min="273" max="273" width="17.85546875" customWidth="1"/>
    <col min="275" max="275" width="19.140625" customWidth="1"/>
    <col min="277" max="277" width="17.42578125" customWidth="1"/>
    <col min="279" max="279" width="17" customWidth="1"/>
    <col min="281" max="281" width="19.42578125" customWidth="1"/>
    <col min="515" max="515" width="24" customWidth="1"/>
    <col min="520" max="520" width="13.42578125" customWidth="1"/>
    <col min="521" max="521" width="13.42578125" bestFit="1" customWidth="1"/>
    <col min="524" max="524" width="15" customWidth="1"/>
    <col min="525" max="525" width="13.85546875" customWidth="1"/>
    <col min="529" max="529" width="17.85546875" customWidth="1"/>
    <col min="531" max="531" width="19.140625" customWidth="1"/>
    <col min="533" max="533" width="17.42578125" customWidth="1"/>
    <col min="535" max="535" width="17" customWidth="1"/>
    <col min="537" max="537" width="19.42578125" customWidth="1"/>
    <col min="771" max="771" width="24" customWidth="1"/>
    <col min="776" max="776" width="13.42578125" customWidth="1"/>
    <col min="777" max="777" width="13.42578125" bestFit="1" customWidth="1"/>
    <col min="780" max="780" width="15" customWidth="1"/>
    <col min="781" max="781" width="13.85546875" customWidth="1"/>
    <col min="785" max="785" width="17.85546875" customWidth="1"/>
    <col min="787" max="787" width="19.140625" customWidth="1"/>
    <col min="789" max="789" width="17.42578125" customWidth="1"/>
    <col min="791" max="791" width="17" customWidth="1"/>
    <col min="793" max="793" width="19.42578125" customWidth="1"/>
    <col min="1027" max="1027" width="24" customWidth="1"/>
    <col min="1032" max="1032" width="13.42578125" customWidth="1"/>
    <col min="1033" max="1033" width="13.42578125" bestFit="1" customWidth="1"/>
    <col min="1036" max="1036" width="15" customWidth="1"/>
    <col min="1037" max="1037" width="13.85546875" customWidth="1"/>
    <col min="1041" max="1041" width="17.85546875" customWidth="1"/>
    <col min="1043" max="1043" width="19.140625" customWidth="1"/>
    <col min="1045" max="1045" width="17.42578125" customWidth="1"/>
    <col min="1047" max="1047" width="17" customWidth="1"/>
    <col min="1049" max="1049" width="19.42578125" customWidth="1"/>
    <col min="1283" max="1283" width="24" customWidth="1"/>
    <col min="1288" max="1288" width="13.42578125" customWidth="1"/>
    <col min="1289" max="1289" width="13.42578125" bestFit="1" customWidth="1"/>
    <col min="1292" max="1292" width="15" customWidth="1"/>
    <col min="1293" max="1293" width="13.85546875" customWidth="1"/>
    <col min="1297" max="1297" width="17.85546875" customWidth="1"/>
    <col min="1299" max="1299" width="19.140625" customWidth="1"/>
    <col min="1301" max="1301" width="17.42578125" customWidth="1"/>
    <col min="1303" max="1303" width="17" customWidth="1"/>
    <col min="1305" max="1305" width="19.42578125" customWidth="1"/>
    <col min="1539" max="1539" width="24" customWidth="1"/>
    <col min="1544" max="1544" width="13.42578125" customWidth="1"/>
    <col min="1545" max="1545" width="13.42578125" bestFit="1" customWidth="1"/>
    <col min="1548" max="1548" width="15" customWidth="1"/>
    <col min="1549" max="1549" width="13.85546875" customWidth="1"/>
    <col min="1553" max="1553" width="17.85546875" customWidth="1"/>
    <col min="1555" max="1555" width="19.140625" customWidth="1"/>
    <col min="1557" max="1557" width="17.42578125" customWidth="1"/>
    <col min="1559" max="1559" width="17" customWidth="1"/>
    <col min="1561" max="1561" width="19.42578125" customWidth="1"/>
    <col min="1795" max="1795" width="24" customWidth="1"/>
    <col min="1800" max="1800" width="13.42578125" customWidth="1"/>
    <col min="1801" max="1801" width="13.42578125" bestFit="1" customWidth="1"/>
    <col min="1804" max="1804" width="15" customWidth="1"/>
    <col min="1805" max="1805" width="13.85546875" customWidth="1"/>
    <col min="1809" max="1809" width="17.85546875" customWidth="1"/>
    <col min="1811" max="1811" width="19.140625" customWidth="1"/>
    <col min="1813" max="1813" width="17.42578125" customWidth="1"/>
    <col min="1815" max="1815" width="17" customWidth="1"/>
    <col min="1817" max="1817" width="19.42578125" customWidth="1"/>
    <col min="2051" max="2051" width="24" customWidth="1"/>
    <col min="2056" max="2056" width="13.42578125" customWidth="1"/>
    <col min="2057" max="2057" width="13.42578125" bestFit="1" customWidth="1"/>
    <col min="2060" max="2060" width="15" customWidth="1"/>
    <col min="2061" max="2061" width="13.85546875" customWidth="1"/>
    <col min="2065" max="2065" width="17.85546875" customWidth="1"/>
    <col min="2067" max="2067" width="19.140625" customWidth="1"/>
    <col min="2069" max="2069" width="17.42578125" customWidth="1"/>
    <col min="2071" max="2071" width="17" customWidth="1"/>
    <col min="2073" max="2073" width="19.42578125" customWidth="1"/>
    <col min="2307" max="2307" width="24" customWidth="1"/>
    <col min="2312" max="2312" width="13.42578125" customWidth="1"/>
    <col min="2313" max="2313" width="13.42578125" bestFit="1" customWidth="1"/>
    <col min="2316" max="2316" width="15" customWidth="1"/>
    <col min="2317" max="2317" width="13.85546875" customWidth="1"/>
    <col min="2321" max="2321" width="17.85546875" customWidth="1"/>
    <col min="2323" max="2323" width="19.140625" customWidth="1"/>
    <col min="2325" max="2325" width="17.42578125" customWidth="1"/>
    <col min="2327" max="2327" width="17" customWidth="1"/>
    <col min="2329" max="2329" width="19.42578125" customWidth="1"/>
    <col min="2563" max="2563" width="24" customWidth="1"/>
    <col min="2568" max="2568" width="13.42578125" customWidth="1"/>
    <col min="2569" max="2569" width="13.42578125" bestFit="1" customWidth="1"/>
    <col min="2572" max="2572" width="15" customWidth="1"/>
    <col min="2573" max="2573" width="13.85546875" customWidth="1"/>
    <col min="2577" max="2577" width="17.85546875" customWidth="1"/>
    <col min="2579" max="2579" width="19.140625" customWidth="1"/>
    <col min="2581" max="2581" width="17.42578125" customWidth="1"/>
    <col min="2583" max="2583" width="17" customWidth="1"/>
    <col min="2585" max="2585" width="19.42578125" customWidth="1"/>
    <col min="2819" max="2819" width="24" customWidth="1"/>
    <col min="2824" max="2824" width="13.42578125" customWidth="1"/>
    <col min="2825" max="2825" width="13.42578125" bestFit="1" customWidth="1"/>
    <col min="2828" max="2828" width="15" customWidth="1"/>
    <col min="2829" max="2829" width="13.85546875" customWidth="1"/>
    <col min="2833" max="2833" width="17.85546875" customWidth="1"/>
    <col min="2835" max="2835" width="19.140625" customWidth="1"/>
    <col min="2837" max="2837" width="17.42578125" customWidth="1"/>
    <col min="2839" max="2839" width="17" customWidth="1"/>
    <col min="2841" max="2841" width="19.42578125" customWidth="1"/>
    <col min="3075" max="3075" width="24" customWidth="1"/>
    <col min="3080" max="3080" width="13.42578125" customWidth="1"/>
    <col min="3081" max="3081" width="13.42578125" bestFit="1" customWidth="1"/>
    <col min="3084" max="3084" width="15" customWidth="1"/>
    <col min="3085" max="3085" width="13.85546875" customWidth="1"/>
    <col min="3089" max="3089" width="17.85546875" customWidth="1"/>
    <col min="3091" max="3091" width="19.140625" customWidth="1"/>
    <col min="3093" max="3093" width="17.42578125" customWidth="1"/>
    <col min="3095" max="3095" width="17" customWidth="1"/>
    <col min="3097" max="3097" width="19.42578125" customWidth="1"/>
    <col min="3331" max="3331" width="24" customWidth="1"/>
    <col min="3336" max="3336" width="13.42578125" customWidth="1"/>
    <col min="3337" max="3337" width="13.42578125" bestFit="1" customWidth="1"/>
    <col min="3340" max="3340" width="15" customWidth="1"/>
    <col min="3341" max="3341" width="13.85546875" customWidth="1"/>
    <col min="3345" max="3345" width="17.85546875" customWidth="1"/>
    <col min="3347" max="3347" width="19.140625" customWidth="1"/>
    <col min="3349" max="3349" width="17.42578125" customWidth="1"/>
    <col min="3351" max="3351" width="17" customWidth="1"/>
    <col min="3353" max="3353" width="19.42578125" customWidth="1"/>
    <col min="3587" max="3587" width="24" customWidth="1"/>
    <col min="3592" max="3592" width="13.42578125" customWidth="1"/>
    <col min="3593" max="3593" width="13.42578125" bestFit="1" customWidth="1"/>
    <col min="3596" max="3596" width="15" customWidth="1"/>
    <col min="3597" max="3597" width="13.85546875" customWidth="1"/>
    <col min="3601" max="3601" width="17.85546875" customWidth="1"/>
    <col min="3603" max="3603" width="19.140625" customWidth="1"/>
    <col min="3605" max="3605" width="17.42578125" customWidth="1"/>
    <col min="3607" max="3607" width="17" customWidth="1"/>
    <col min="3609" max="3609" width="19.42578125" customWidth="1"/>
    <col min="3843" max="3843" width="24" customWidth="1"/>
    <col min="3848" max="3848" width="13.42578125" customWidth="1"/>
    <col min="3849" max="3849" width="13.42578125" bestFit="1" customWidth="1"/>
    <col min="3852" max="3852" width="15" customWidth="1"/>
    <col min="3853" max="3853" width="13.85546875" customWidth="1"/>
    <col min="3857" max="3857" width="17.85546875" customWidth="1"/>
    <col min="3859" max="3859" width="19.140625" customWidth="1"/>
    <col min="3861" max="3861" width="17.42578125" customWidth="1"/>
    <col min="3863" max="3863" width="17" customWidth="1"/>
    <col min="3865" max="3865" width="19.42578125" customWidth="1"/>
    <col min="4099" max="4099" width="24" customWidth="1"/>
    <col min="4104" max="4104" width="13.42578125" customWidth="1"/>
    <col min="4105" max="4105" width="13.42578125" bestFit="1" customWidth="1"/>
    <col min="4108" max="4108" width="15" customWidth="1"/>
    <col min="4109" max="4109" width="13.85546875" customWidth="1"/>
    <col min="4113" max="4113" width="17.85546875" customWidth="1"/>
    <col min="4115" max="4115" width="19.140625" customWidth="1"/>
    <col min="4117" max="4117" width="17.42578125" customWidth="1"/>
    <col min="4119" max="4119" width="17" customWidth="1"/>
    <col min="4121" max="4121" width="19.42578125" customWidth="1"/>
    <col min="4355" max="4355" width="24" customWidth="1"/>
    <col min="4360" max="4360" width="13.42578125" customWidth="1"/>
    <col min="4361" max="4361" width="13.42578125" bestFit="1" customWidth="1"/>
    <col min="4364" max="4364" width="15" customWidth="1"/>
    <col min="4365" max="4365" width="13.85546875" customWidth="1"/>
    <col min="4369" max="4369" width="17.85546875" customWidth="1"/>
    <col min="4371" max="4371" width="19.140625" customWidth="1"/>
    <col min="4373" max="4373" width="17.42578125" customWidth="1"/>
    <col min="4375" max="4375" width="17" customWidth="1"/>
    <col min="4377" max="4377" width="19.42578125" customWidth="1"/>
    <col min="4611" max="4611" width="24" customWidth="1"/>
    <col min="4616" max="4616" width="13.42578125" customWidth="1"/>
    <col min="4617" max="4617" width="13.42578125" bestFit="1" customWidth="1"/>
    <col min="4620" max="4620" width="15" customWidth="1"/>
    <col min="4621" max="4621" width="13.85546875" customWidth="1"/>
    <col min="4625" max="4625" width="17.85546875" customWidth="1"/>
    <col min="4627" max="4627" width="19.140625" customWidth="1"/>
    <col min="4629" max="4629" width="17.42578125" customWidth="1"/>
    <col min="4631" max="4631" width="17" customWidth="1"/>
    <col min="4633" max="4633" width="19.42578125" customWidth="1"/>
    <col min="4867" max="4867" width="24" customWidth="1"/>
    <col min="4872" max="4872" width="13.42578125" customWidth="1"/>
    <col min="4873" max="4873" width="13.42578125" bestFit="1" customWidth="1"/>
    <col min="4876" max="4876" width="15" customWidth="1"/>
    <col min="4877" max="4877" width="13.85546875" customWidth="1"/>
    <col min="4881" max="4881" width="17.85546875" customWidth="1"/>
    <col min="4883" max="4883" width="19.140625" customWidth="1"/>
    <col min="4885" max="4885" width="17.42578125" customWidth="1"/>
    <col min="4887" max="4887" width="17" customWidth="1"/>
    <col min="4889" max="4889" width="19.42578125" customWidth="1"/>
    <col min="5123" max="5123" width="24" customWidth="1"/>
    <col min="5128" max="5128" width="13.42578125" customWidth="1"/>
    <col min="5129" max="5129" width="13.42578125" bestFit="1" customWidth="1"/>
    <col min="5132" max="5132" width="15" customWidth="1"/>
    <col min="5133" max="5133" width="13.85546875" customWidth="1"/>
    <col min="5137" max="5137" width="17.85546875" customWidth="1"/>
    <col min="5139" max="5139" width="19.140625" customWidth="1"/>
    <col min="5141" max="5141" width="17.42578125" customWidth="1"/>
    <col min="5143" max="5143" width="17" customWidth="1"/>
    <col min="5145" max="5145" width="19.42578125" customWidth="1"/>
    <col min="5379" max="5379" width="24" customWidth="1"/>
    <col min="5384" max="5384" width="13.42578125" customWidth="1"/>
    <col min="5385" max="5385" width="13.42578125" bestFit="1" customWidth="1"/>
    <col min="5388" max="5388" width="15" customWidth="1"/>
    <col min="5389" max="5389" width="13.85546875" customWidth="1"/>
    <col min="5393" max="5393" width="17.85546875" customWidth="1"/>
    <col min="5395" max="5395" width="19.140625" customWidth="1"/>
    <col min="5397" max="5397" width="17.42578125" customWidth="1"/>
    <col min="5399" max="5399" width="17" customWidth="1"/>
    <col min="5401" max="5401" width="19.42578125" customWidth="1"/>
    <col min="5635" max="5635" width="24" customWidth="1"/>
    <col min="5640" max="5640" width="13.42578125" customWidth="1"/>
    <col min="5641" max="5641" width="13.42578125" bestFit="1" customWidth="1"/>
    <col min="5644" max="5644" width="15" customWidth="1"/>
    <col min="5645" max="5645" width="13.85546875" customWidth="1"/>
    <col min="5649" max="5649" width="17.85546875" customWidth="1"/>
    <col min="5651" max="5651" width="19.140625" customWidth="1"/>
    <col min="5653" max="5653" width="17.42578125" customWidth="1"/>
    <col min="5655" max="5655" width="17" customWidth="1"/>
    <col min="5657" max="5657" width="19.42578125" customWidth="1"/>
    <col min="5891" max="5891" width="24" customWidth="1"/>
    <col min="5896" max="5896" width="13.42578125" customWidth="1"/>
    <col min="5897" max="5897" width="13.42578125" bestFit="1" customWidth="1"/>
    <col min="5900" max="5900" width="15" customWidth="1"/>
    <col min="5901" max="5901" width="13.85546875" customWidth="1"/>
    <col min="5905" max="5905" width="17.85546875" customWidth="1"/>
    <col min="5907" max="5907" width="19.140625" customWidth="1"/>
    <col min="5909" max="5909" width="17.42578125" customWidth="1"/>
    <col min="5911" max="5911" width="17" customWidth="1"/>
    <col min="5913" max="5913" width="19.42578125" customWidth="1"/>
    <col min="6147" max="6147" width="24" customWidth="1"/>
    <col min="6152" max="6152" width="13.42578125" customWidth="1"/>
    <col min="6153" max="6153" width="13.42578125" bestFit="1" customWidth="1"/>
    <col min="6156" max="6156" width="15" customWidth="1"/>
    <col min="6157" max="6157" width="13.85546875" customWidth="1"/>
    <col min="6161" max="6161" width="17.85546875" customWidth="1"/>
    <col min="6163" max="6163" width="19.140625" customWidth="1"/>
    <col min="6165" max="6165" width="17.42578125" customWidth="1"/>
    <col min="6167" max="6167" width="17" customWidth="1"/>
    <col min="6169" max="6169" width="19.42578125" customWidth="1"/>
    <col min="6403" max="6403" width="24" customWidth="1"/>
    <col min="6408" max="6408" width="13.42578125" customWidth="1"/>
    <col min="6409" max="6409" width="13.42578125" bestFit="1" customWidth="1"/>
    <col min="6412" max="6412" width="15" customWidth="1"/>
    <col min="6413" max="6413" width="13.85546875" customWidth="1"/>
    <col min="6417" max="6417" width="17.85546875" customWidth="1"/>
    <col min="6419" max="6419" width="19.140625" customWidth="1"/>
    <col min="6421" max="6421" width="17.42578125" customWidth="1"/>
    <col min="6423" max="6423" width="17" customWidth="1"/>
    <col min="6425" max="6425" width="19.42578125" customWidth="1"/>
    <col min="6659" max="6659" width="24" customWidth="1"/>
    <col min="6664" max="6664" width="13.42578125" customWidth="1"/>
    <col min="6665" max="6665" width="13.42578125" bestFit="1" customWidth="1"/>
    <col min="6668" max="6668" width="15" customWidth="1"/>
    <col min="6669" max="6669" width="13.85546875" customWidth="1"/>
    <col min="6673" max="6673" width="17.85546875" customWidth="1"/>
    <col min="6675" max="6675" width="19.140625" customWidth="1"/>
    <col min="6677" max="6677" width="17.42578125" customWidth="1"/>
    <col min="6679" max="6679" width="17" customWidth="1"/>
    <col min="6681" max="6681" width="19.42578125" customWidth="1"/>
    <col min="6915" max="6915" width="24" customWidth="1"/>
    <col min="6920" max="6920" width="13.42578125" customWidth="1"/>
    <col min="6921" max="6921" width="13.42578125" bestFit="1" customWidth="1"/>
    <col min="6924" max="6924" width="15" customWidth="1"/>
    <col min="6925" max="6925" width="13.85546875" customWidth="1"/>
    <col min="6929" max="6929" width="17.85546875" customWidth="1"/>
    <col min="6931" max="6931" width="19.140625" customWidth="1"/>
    <col min="6933" max="6933" width="17.42578125" customWidth="1"/>
    <col min="6935" max="6935" width="17" customWidth="1"/>
    <col min="6937" max="6937" width="19.42578125" customWidth="1"/>
    <col min="7171" max="7171" width="24" customWidth="1"/>
    <col min="7176" max="7176" width="13.42578125" customWidth="1"/>
    <col min="7177" max="7177" width="13.42578125" bestFit="1" customWidth="1"/>
    <col min="7180" max="7180" width="15" customWidth="1"/>
    <col min="7181" max="7181" width="13.85546875" customWidth="1"/>
    <col min="7185" max="7185" width="17.85546875" customWidth="1"/>
    <col min="7187" max="7187" width="19.140625" customWidth="1"/>
    <col min="7189" max="7189" width="17.42578125" customWidth="1"/>
    <col min="7191" max="7191" width="17" customWidth="1"/>
    <col min="7193" max="7193" width="19.42578125" customWidth="1"/>
    <col min="7427" max="7427" width="24" customWidth="1"/>
    <col min="7432" max="7432" width="13.42578125" customWidth="1"/>
    <col min="7433" max="7433" width="13.42578125" bestFit="1" customWidth="1"/>
    <col min="7436" max="7436" width="15" customWidth="1"/>
    <col min="7437" max="7437" width="13.85546875" customWidth="1"/>
    <col min="7441" max="7441" width="17.85546875" customWidth="1"/>
    <col min="7443" max="7443" width="19.140625" customWidth="1"/>
    <col min="7445" max="7445" width="17.42578125" customWidth="1"/>
    <col min="7447" max="7447" width="17" customWidth="1"/>
    <col min="7449" max="7449" width="19.42578125" customWidth="1"/>
    <col min="7683" max="7683" width="24" customWidth="1"/>
    <col min="7688" max="7688" width="13.42578125" customWidth="1"/>
    <col min="7689" max="7689" width="13.42578125" bestFit="1" customWidth="1"/>
    <col min="7692" max="7692" width="15" customWidth="1"/>
    <col min="7693" max="7693" width="13.85546875" customWidth="1"/>
    <col min="7697" max="7697" width="17.85546875" customWidth="1"/>
    <col min="7699" max="7699" width="19.140625" customWidth="1"/>
    <col min="7701" max="7701" width="17.42578125" customWidth="1"/>
    <col min="7703" max="7703" width="17" customWidth="1"/>
    <col min="7705" max="7705" width="19.42578125" customWidth="1"/>
    <col min="7939" max="7939" width="24" customWidth="1"/>
    <col min="7944" max="7944" width="13.42578125" customWidth="1"/>
    <col min="7945" max="7945" width="13.42578125" bestFit="1" customWidth="1"/>
    <col min="7948" max="7948" width="15" customWidth="1"/>
    <col min="7949" max="7949" width="13.85546875" customWidth="1"/>
    <col min="7953" max="7953" width="17.85546875" customWidth="1"/>
    <col min="7955" max="7955" width="19.140625" customWidth="1"/>
    <col min="7957" max="7957" width="17.42578125" customWidth="1"/>
    <col min="7959" max="7959" width="17" customWidth="1"/>
    <col min="7961" max="7961" width="19.42578125" customWidth="1"/>
    <col min="8195" max="8195" width="24" customWidth="1"/>
    <col min="8200" max="8200" width="13.42578125" customWidth="1"/>
    <col min="8201" max="8201" width="13.42578125" bestFit="1" customWidth="1"/>
    <col min="8204" max="8204" width="15" customWidth="1"/>
    <col min="8205" max="8205" width="13.85546875" customWidth="1"/>
    <col min="8209" max="8209" width="17.85546875" customWidth="1"/>
    <col min="8211" max="8211" width="19.140625" customWidth="1"/>
    <col min="8213" max="8213" width="17.42578125" customWidth="1"/>
    <col min="8215" max="8215" width="17" customWidth="1"/>
    <col min="8217" max="8217" width="19.42578125" customWidth="1"/>
    <col min="8451" max="8451" width="24" customWidth="1"/>
    <col min="8456" max="8456" width="13.42578125" customWidth="1"/>
    <col min="8457" max="8457" width="13.42578125" bestFit="1" customWidth="1"/>
    <col min="8460" max="8460" width="15" customWidth="1"/>
    <col min="8461" max="8461" width="13.85546875" customWidth="1"/>
    <col min="8465" max="8465" width="17.85546875" customWidth="1"/>
    <col min="8467" max="8467" width="19.140625" customWidth="1"/>
    <col min="8469" max="8469" width="17.42578125" customWidth="1"/>
    <col min="8471" max="8471" width="17" customWidth="1"/>
    <col min="8473" max="8473" width="19.42578125" customWidth="1"/>
    <col min="8707" max="8707" width="24" customWidth="1"/>
    <col min="8712" max="8712" width="13.42578125" customWidth="1"/>
    <col min="8713" max="8713" width="13.42578125" bestFit="1" customWidth="1"/>
    <col min="8716" max="8716" width="15" customWidth="1"/>
    <col min="8717" max="8717" width="13.85546875" customWidth="1"/>
    <col min="8721" max="8721" width="17.85546875" customWidth="1"/>
    <col min="8723" max="8723" width="19.140625" customWidth="1"/>
    <col min="8725" max="8725" width="17.42578125" customWidth="1"/>
    <col min="8727" max="8727" width="17" customWidth="1"/>
    <col min="8729" max="8729" width="19.42578125" customWidth="1"/>
    <col min="8963" max="8963" width="24" customWidth="1"/>
    <col min="8968" max="8968" width="13.42578125" customWidth="1"/>
    <col min="8969" max="8969" width="13.42578125" bestFit="1" customWidth="1"/>
    <col min="8972" max="8972" width="15" customWidth="1"/>
    <col min="8973" max="8973" width="13.85546875" customWidth="1"/>
    <col min="8977" max="8977" width="17.85546875" customWidth="1"/>
    <col min="8979" max="8979" width="19.140625" customWidth="1"/>
    <col min="8981" max="8981" width="17.42578125" customWidth="1"/>
    <col min="8983" max="8983" width="17" customWidth="1"/>
    <col min="8985" max="8985" width="19.42578125" customWidth="1"/>
    <col min="9219" max="9219" width="24" customWidth="1"/>
    <col min="9224" max="9224" width="13.42578125" customWidth="1"/>
    <col min="9225" max="9225" width="13.42578125" bestFit="1" customWidth="1"/>
    <col min="9228" max="9228" width="15" customWidth="1"/>
    <col min="9229" max="9229" width="13.85546875" customWidth="1"/>
    <col min="9233" max="9233" width="17.85546875" customWidth="1"/>
    <col min="9235" max="9235" width="19.140625" customWidth="1"/>
    <col min="9237" max="9237" width="17.42578125" customWidth="1"/>
    <col min="9239" max="9239" width="17" customWidth="1"/>
    <col min="9241" max="9241" width="19.42578125" customWidth="1"/>
    <col min="9475" max="9475" width="24" customWidth="1"/>
    <col min="9480" max="9480" width="13.42578125" customWidth="1"/>
    <col min="9481" max="9481" width="13.42578125" bestFit="1" customWidth="1"/>
    <col min="9484" max="9484" width="15" customWidth="1"/>
    <col min="9485" max="9485" width="13.85546875" customWidth="1"/>
    <col min="9489" max="9489" width="17.85546875" customWidth="1"/>
    <col min="9491" max="9491" width="19.140625" customWidth="1"/>
    <col min="9493" max="9493" width="17.42578125" customWidth="1"/>
    <col min="9495" max="9495" width="17" customWidth="1"/>
    <col min="9497" max="9497" width="19.42578125" customWidth="1"/>
    <col min="9731" max="9731" width="24" customWidth="1"/>
    <col min="9736" max="9736" width="13.42578125" customWidth="1"/>
    <col min="9737" max="9737" width="13.42578125" bestFit="1" customWidth="1"/>
    <col min="9740" max="9740" width="15" customWidth="1"/>
    <col min="9741" max="9741" width="13.85546875" customWidth="1"/>
    <col min="9745" max="9745" width="17.85546875" customWidth="1"/>
    <col min="9747" max="9747" width="19.140625" customWidth="1"/>
    <col min="9749" max="9749" width="17.42578125" customWidth="1"/>
    <col min="9751" max="9751" width="17" customWidth="1"/>
    <col min="9753" max="9753" width="19.42578125" customWidth="1"/>
    <col min="9987" max="9987" width="24" customWidth="1"/>
    <col min="9992" max="9992" width="13.42578125" customWidth="1"/>
    <col min="9993" max="9993" width="13.42578125" bestFit="1" customWidth="1"/>
    <col min="9996" max="9996" width="15" customWidth="1"/>
    <col min="9997" max="9997" width="13.85546875" customWidth="1"/>
    <col min="10001" max="10001" width="17.85546875" customWidth="1"/>
    <col min="10003" max="10003" width="19.140625" customWidth="1"/>
    <col min="10005" max="10005" width="17.42578125" customWidth="1"/>
    <col min="10007" max="10007" width="17" customWidth="1"/>
    <col min="10009" max="10009" width="19.42578125" customWidth="1"/>
    <col min="10243" max="10243" width="24" customWidth="1"/>
    <col min="10248" max="10248" width="13.42578125" customWidth="1"/>
    <col min="10249" max="10249" width="13.42578125" bestFit="1" customWidth="1"/>
    <col min="10252" max="10252" width="15" customWidth="1"/>
    <col min="10253" max="10253" width="13.85546875" customWidth="1"/>
    <col min="10257" max="10257" width="17.85546875" customWidth="1"/>
    <col min="10259" max="10259" width="19.140625" customWidth="1"/>
    <col min="10261" max="10261" width="17.42578125" customWidth="1"/>
    <col min="10263" max="10263" width="17" customWidth="1"/>
    <col min="10265" max="10265" width="19.42578125" customWidth="1"/>
    <col min="10499" max="10499" width="24" customWidth="1"/>
    <col min="10504" max="10504" width="13.42578125" customWidth="1"/>
    <col min="10505" max="10505" width="13.42578125" bestFit="1" customWidth="1"/>
    <col min="10508" max="10508" width="15" customWidth="1"/>
    <col min="10509" max="10509" width="13.85546875" customWidth="1"/>
    <col min="10513" max="10513" width="17.85546875" customWidth="1"/>
    <col min="10515" max="10515" width="19.140625" customWidth="1"/>
    <col min="10517" max="10517" width="17.42578125" customWidth="1"/>
    <col min="10519" max="10519" width="17" customWidth="1"/>
    <col min="10521" max="10521" width="19.42578125" customWidth="1"/>
    <col min="10755" max="10755" width="24" customWidth="1"/>
    <col min="10760" max="10760" width="13.42578125" customWidth="1"/>
    <col min="10761" max="10761" width="13.42578125" bestFit="1" customWidth="1"/>
    <col min="10764" max="10764" width="15" customWidth="1"/>
    <col min="10765" max="10765" width="13.85546875" customWidth="1"/>
    <col min="10769" max="10769" width="17.85546875" customWidth="1"/>
    <col min="10771" max="10771" width="19.140625" customWidth="1"/>
    <col min="10773" max="10773" width="17.42578125" customWidth="1"/>
    <col min="10775" max="10775" width="17" customWidth="1"/>
    <col min="10777" max="10777" width="19.42578125" customWidth="1"/>
    <col min="11011" max="11011" width="24" customWidth="1"/>
    <col min="11016" max="11016" width="13.42578125" customWidth="1"/>
    <col min="11017" max="11017" width="13.42578125" bestFit="1" customWidth="1"/>
    <col min="11020" max="11020" width="15" customWidth="1"/>
    <col min="11021" max="11021" width="13.85546875" customWidth="1"/>
    <col min="11025" max="11025" width="17.85546875" customWidth="1"/>
    <col min="11027" max="11027" width="19.140625" customWidth="1"/>
    <col min="11029" max="11029" width="17.42578125" customWidth="1"/>
    <col min="11031" max="11031" width="17" customWidth="1"/>
    <col min="11033" max="11033" width="19.42578125" customWidth="1"/>
    <col min="11267" max="11267" width="24" customWidth="1"/>
    <col min="11272" max="11272" width="13.42578125" customWidth="1"/>
    <col min="11273" max="11273" width="13.42578125" bestFit="1" customWidth="1"/>
    <col min="11276" max="11276" width="15" customWidth="1"/>
    <col min="11277" max="11277" width="13.85546875" customWidth="1"/>
    <col min="11281" max="11281" width="17.85546875" customWidth="1"/>
    <col min="11283" max="11283" width="19.140625" customWidth="1"/>
    <col min="11285" max="11285" width="17.42578125" customWidth="1"/>
    <col min="11287" max="11287" width="17" customWidth="1"/>
    <col min="11289" max="11289" width="19.42578125" customWidth="1"/>
    <col min="11523" max="11523" width="24" customWidth="1"/>
    <col min="11528" max="11528" width="13.42578125" customWidth="1"/>
    <col min="11529" max="11529" width="13.42578125" bestFit="1" customWidth="1"/>
    <col min="11532" max="11532" width="15" customWidth="1"/>
    <col min="11533" max="11533" width="13.85546875" customWidth="1"/>
    <col min="11537" max="11537" width="17.85546875" customWidth="1"/>
    <col min="11539" max="11539" width="19.140625" customWidth="1"/>
    <col min="11541" max="11541" width="17.42578125" customWidth="1"/>
    <col min="11543" max="11543" width="17" customWidth="1"/>
    <col min="11545" max="11545" width="19.42578125" customWidth="1"/>
    <col min="11779" max="11779" width="24" customWidth="1"/>
    <col min="11784" max="11784" width="13.42578125" customWidth="1"/>
    <col min="11785" max="11785" width="13.42578125" bestFit="1" customWidth="1"/>
    <col min="11788" max="11788" width="15" customWidth="1"/>
    <col min="11789" max="11789" width="13.85546875" customWidth="1"/>
    <col min="11793" max="11793" width="17.85546875" customWidth="1"/>
    <col min="11795" max="11795" width="19.140625" customWidth="1"/>
    <col min="11797" max="11797" width="17.42578125" customWidth="1"/>
    <col min="11799" max="11799" width="17" customWidth="1"/>
    <col min="11801" max="11801" width="19.42578125" customWidth="1"/>
    <col min="12035" max="12035" width="24" customWidth="1"/>
    <col min="12040" max="12040" width="13.42578125" customWidth="1"/>
    <col min="12041" max="12041" width="13.42578125" bestFit="1" customWidth="1"/>
    <col min="12044" max="12044" width="15" customWidth="1"/>
    <col min="12045" max="12045" width="13.85546875" customWidth="1"/>
    <col min="12049" max="12049" width="17.85546875" customWidth="1"/>
    <col min="12051" max="12051" width="19.140625" customWidth="1"/>
    <col min="12053" max="12053" width="17.42578125" customWidth="1"/>
    <col min="12055" max="12055" width="17" customWidth="1"/>
    <col min="12057" max="12057" width="19.42578125" customWidth="1"/>
    <col min="12291" max="12291" width="24" customWidth="1"/>
    <col min="12296" max="12296" width="13.42578125" customWidth="1"/>
    <col min="12297" max="12297" width="13.42578125" bestFit="1" customWidth="1"/>
    <col min="12300" max="12300" width="15" customWidth="1"/>
    <col min="12301" max="12301" width="13.85546875" customWidth="1"/>
    <col min="12305" max="12305" width="17.85546875" customWidth="1"/>
    <col min="12307" max="12307" width="19.140625" customWidth="1"/>
    <col min="12309" max="12309" width="17.42578125" customWidth="1"/>
    <col min="12311" max="12311" width="17" customWidth="1"/>
    <col min="12313" max="12313" width="19.42578125" customWidth="1"/>
    <col min="12547" max="12547" width="24" customWidth="1"/>
    <col min="12552" max="12552" width="13.42578125" customWidth="1"/>
    <col min="12553" max="12553" width="13.42578125" bestFit="1" customWidth="1"/>
    <col min="12556" max="12556" width="15" customWidth="1"/>
    <col min="12557" max="12557" width="13.85546875" customWidth="1"/>
    <col min="12561" max="12561" width="17.85546875" customWidth="1"/>
    <col min="12563" max="12563" width="19.140625" customWidth="1"/>
    <col min="12565" max="12565" width="17.42578125" customWidth="1"/>
    <col min="12567" max="12567" width="17" customWidth="1"/>
    <col min="12569" max="12569" width="19.42578125" customWidth="1"/>
    <col min="12803" max="12803" width="24" customWidth="1"/>
    <col min="12808" max="12808" width="13.42578125" customWidth="1"/>
    <col min="12809" max="12809" width="13.42578125" bestFit="1" customWidth="1"/>
    <col min="12812" max="12812" width="15" customWidth="1"/>
    <col min="12813" max="12813" width="13.85546875" customWidth="1"/>
    <col min="12817" max="12817" width="17.85546875" customWidth="1"/>
    <col min="12819" max="12819" width="19.140625" customWidth="1"/>
    <col min="12821" max="12821" width="17.42578125" customWidth="1"/>
    <col min="12823" max="12823" width="17" customWidth="1"/>
    <col min="12825" max="12825" width="19.42578125" customWidth="1"/>
    <col min="13059" max="13059" width="24" customWidth="1"/>
    <col min="13064" max="13064" width="13.42578125" customWidth="1"/>
    <col min="13065" max="13065" width="13.42578125" bestFit="1" customWidth="1"/>
    <col min="13068" max="13068" width="15" customWidth="1"/>
    <col min="13069" max="13069" width="13.85546875" customWidth="1"/>
    <col min="13073" max="13073" width="17.85546875" customWidth="1"/>
    <col min="13075" max="13075" width="19.140625" customWidth="1"/>
    <col min="13077" max="13077" width="17.42578125" customWidth="1"/>
    <col min="13079" max="13079" width="17" customWidth="1"/>
    <col min="13081" max="13081" width="19.42578125" customWidth="1"/>
    <col min="13315" max="13315" width="24" customWidth="1"/>
    <col min="13320" max="13320" width="13.42578125" customWidth="1"/>
    <col min="13321" max="13321" width="13.42578125" bestFit="1" customWidth="1"/>
    <col min="13324" max="13324" width="15" customWidth="1"/>
    <col min="13325" max="13325" width="13.85546875" customWidth="1"/>
    <col min="13329" max="13329" width="17.85546875" customWidth="1"/>
    <col min="13331" max="13331" width="19.140625" customWidth="1"/>
    <col min="13333" max="13333" width="17.42578125" customWidth="1"/>
    <col min="13335" max="13335" width="17" customWidth="1"/>
    <col min="13337" max="13337" width="19.42578125" customWidth="1"/>
    <col min="13571" max="13571" width="24" customWidth="1"/>
    <col min="13576" max="13576" width="13.42578125" customWidth="1"/>
    <col min="13577" max="13577" width="13.42578125" bestFit="1" customWidth="1"/>
    <col min="13580" max="13580" width="15" customWidth="1"/>
    <col min="13581" max="13581" width="13.85546875" customWidth="1"/>
    <col min="13585" max="13585" width="17.85546875" customWidth="1"/>
    <col min="13587" max="13587" width="19.140625" customWidth="1"/>
    <col min="13589" max="13589" width="17.42578125" customWidth="1"/>
    <col min="13591" max="13591" width="17" customWidth="1"/>
    <col min="13593" max="13593" width="19.42578125" customWidth="1"/>
    <col min="13827" max="13827" width="24" customWidth="1"/>
    <col min="13832" max="13832" width="13.42578125" customWidth="1"/>
    <col min="13833" max="13833" width="13.42578125" bestFit="1" customWidth="1"/>
    <col min="13836" max="13836" width="15" customWidth="1"/>
    <col min="13837" max="13837" width="13.85546875" customWidth="1"/>
    <col min="13841" max="13841" width="17.85546875" customWidth="1"/>
    <col min="13843" max="13843" width="19.140625" customWidth="1"/>
    <col min="13845" max="13845" width="17.42578125" customWidth="1"/>
    <col min="13847" max="13847" width="17" customWidth="1"/>
    <col min="13849" max="13849" width="19.42578125" customWidth="1"/>
    <col min="14083" max="14083" width="24" customWidth="1"/>
    <col min="14088" max="14088" width="13.42578125" customWidth="1"/>
    <col min="14089" max="14089" width="13.42578125" bestFit="1" customWidth="1"/>
    <col min="14092" max="14092" width="15" customWidth="1"/>
    <col min="14093" max="14093" width="13.85546875" customWidth="1"/>
    <col min="14097" max="14097" width="17.85546875" customWidth="1"/>
    <col min="14099" max="14099" width="19.140625" customWidth="1"/>
    <col min="14101" max="14101" width="17.42578125" customWidth="1"/>
    <col min="14103" max="14103" width="17" customWidth="1"/>
    <col min="14105" max="14105" width="19.42578125" customWidth="1"/>
    <col min="14339" max="14339" width="24" customWidth="1"/>
    <col min="14344" max="14344" width="13.42578125" customWidth="1"/>
    <col min="14345" max="14345" width="13.42578125" bestFit="1" customWidth="1"/>
    <col min="14348" max="14348" width="15" customWidth="1"/>
    <col min="14349" max="14349" width="13.85546875" customWidth="1"/>
    <col min="14353" max="14353" width="17.85546875" customWidth="1"/>
    <col min="14355" max="14355" width="19.140625" customWidth="1"/>
    <col min="14357" max="14357" width="17.42578125" customWidth="1"/>
    <col min="14359" max="14359" width="17" customWidth="1"/>
    <col min="14361" max="14361" width="19.42578125" customWidth="1"/>
    <col min="14595" max="14595" width="24" customWidth="1"/>
    <col min="14600" max="14600" width="13.42578125" customWidth="1"/>
    <col min="14601" max="14601" width="13.42578125" bestFit="1" customWidth="1"/>
    <col min="14604" max="14604" width="15" customWidth="1"/>
    <col min="14605" max="14605" width="13.85546875" customWidth="1"/>
    <col min="14609" max="14609" width="17.85546875" customWidth="1"/>
    <col min="14611" max="14611" width="19.140625" customWidth="1"/>
    <col min="14613" max="14613" width="17.42578125" customWidth="1"/>
    <col min="14615" max="14615" width="17" customWidth="1"/>
    <col min="14617" max="14617" width="19.42578125" customWidth="1"/>
    <col min="14851" max="14851" width="24" customWidth="1"/>
    <col min="14856" max="14856" width="13.42578125" customWidth="1"/>
    <col min="14857" max="14857" width="13.42578125" bestFit="1" customWidth="1"/>
    <col min="14860" max="14860" width="15" customWidth="1"/>
    <col min="14861" max="14861" width="13.85546875" customWidth="1"/>
    <col min="14865" max="14865" width="17.85546875" customWidth="1"/>
    <col min="14867" max="14867" width="19.140625" customWidth="1"/>
    <col min="14869" max="14869" width="17.42578125" customWidth="1"/>
    <col min="14871" max="14871" width="17" customWidth="1"/>
    <col min="14873" max="14873" width="19.42578125" customWidth="1"/>
    <col min="15107" max="15107" width="24" customWidth="1"/>
    <col min="15112" max="15112" width="13.42578125" customWidth="1"/>
    <col min="15113" max="15113" width="13.42578125" bestFit="1" customWidth="1"/>
    <col min="15116" max="15116" width="15" customWidth="1"/>
    <col min="15117" max="15117" width="13.85546875" customWidth="1"/>
    <col min="15121" max="15121" width="17.85546875" customWidth="1"/>
    <col min="15123" max="15123" width="19.140625" customWidth="1"/>
    <col min="15125" max="15125" width="17.42578125" customWidth="1"/>
    <col min="15127" max="15127" width="17" customWidth="1"/>
    <col min="15129" max="15129" width="19.42578125" customWidth="1"/>
    <col min="15363" max="15363" width="24" customWidth="1"/>
    <col min="15368" max="15368" width="13.42578125" customWidth="1"/>
    <col min="15369" max="15369" width="13.42578125" bestFit="1" customWidth="1"/>
    <col min="15372" max="15372" width="15" customWidth="1"/>
    <col min="15373" max="15373" width="13.85546875" customWidth="1"/>
    <col min="15377" max="15377" width="17.85546875" customWidth="1"/>
    <col min="15379" max="15379" width="19.140625" customWidth="1"/>
    <col min="15381" max="15381" width="17.42578125" customWidth="1"/>
    <col min="15383" max="15383" width="17" customWidth="1"/>
    <col min="15385" max="15385" width="19.42578125" customWidth="1"/>
    <col min="15619" max="15619" width="24" customWidth="1"/>
    <col min="15624" max="15624" width="13.42578125" customWidth="1"/>
    <col min="15625" max="15625" width="13.42578125" bestFit="1" customWidth="1"/>
    <col min="15628" max="15628" width="15" customWidth="1"/>
    <col min="15629" max="15629" width="13.85546875" customWidth="1"/>
    <col min="15633" max="15633" width="17.85546875" customWidth="1"/>
    <col min="15635" max="15635" width="19.140625" customWidth="1"/>
    <col min="15637" max="15637" width="17.42578125" customWidth="1"/>
    <col min="15639" max="15639" width="17" customWidth="1"/>
    <col min="15641" max="15641" width="19.42578125" customWidth="1"/>
    <col min="15875" max="15875" width="24" customWidth="1"/>
    <col min="15880" max="15880" width="13.42578125" customWidth="1"/>
    <col min="15881" max="15881" width="13.42578125" bestFit="1" customWidth="1"/>
    <col min="15884" max="15884" width="15" customWidth="1"/>
    <col min="15885" max="15885" width="13.85546875" customWidth="1"/>
    <col min="15889" max="15889" width="17.85546875" customWidth="1"/>
    <col min="15891" max="15891" width="19.140625" customWidth="1"/>
    <col min="15893" max="15893" width="17.42578125" customWidth="1"/>
    <col min="15895" max="15895" width="17" customWidth="1"/>
    <col min="15897" max="15897" width="19.42578125" customWidth="1"/>
    <col min="16131" max="16131" width="24" customWidth="1"/>
    <col min="16136" max="16136" width="13.42578125" customWidth="1"/>
    <col min="16137" max="16137" width="13.42578125" bestFit="1" customWidth="1"/>
    <col min="16140" max="16140" width="15" customWidth="1"/>
    <col min="16141" max="16141" width="13.85546875" customWidth="1"/>
    <col min="16145" max="16145" width="17.85546875" customWidth="1"/>
    <col min="16147" max="16147" width="19.140625" customWidth="1"/>
    <col min="16149" max="16149" width="17.42578125" customWidth="1"/>
    <col min="16151" max="16151" width="17" customWidth="1"/>
    <col min="16153" max="16153" width="19.42578125" customWidth="1"/>
  </cols>
  <sheetData>
    <row r="1" spans="1:27" ht="15.75" x14ac:dyDescent="0.2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113</v>
      </c>
      <c r="I1" s="1" t="s">
        <v>7</v>
      </c>
      <c r="J1" s="1" t="s">
        <v>8</v>
      </c>
      <c r="K1" s="1" t="s">
        <v>114</v>
      </c>
      <c r="L1" s="1" t="s">
        <v>115</v>
      </c>
      <c r="M1" s="1" t="s">
        <v>116</v>
      </c>
      <c r="N1" s="1" t="s">
        <v>117</v>
      </c>
      <c r="O1" s="1" t="s">
        <v>118</v>
      </c>
      <c r="P1" s="1" t="s">
        <v>9</v>
      </c>
      <c r="Q1" s="1" t="s">
        <v>119</v>
      </c>
      <c r="R1" s="1" t="s">
        <v>10</v>
      </c>
      <c r="S1" s="1" t="s">
        <v>120</v>
      </c>
      <c r="T1" s="1" t="s">
        <v>11</v>
      </c>
      <c r="U1" s="1" t="s">
        <v>121</v>
      </c>
      <c r="V1" s="1" t="s">
        <v>12</v>
      </c>
      <c r="W1" s="1" t="s">
        <v>122</v>
      </c>
      <c r="X1" s="1" t="s">
        <v>13</v>
      </c>
      <c r="Y1" s="1" t="s">
        <v>123</v>
      </c>
      <c r="Z1" s="1" t="s">
        <v>124</v>
      </c>
      <c r="AA1" s="2" t="s">
        <v>14</v>
      </c>
    </row>
    <row r="2" spans="1:27" ht="15.75" x14ac:dyDescent="0.25">
      <c r="A2" s="3">
        <v>1</v>
      </c>
      <c r="B2" s="4" t="s">
        <v>15</v>
      </c>
      <c r="C2" s="5">
        <v>40.905720000000002</v>
      </c>
      <c r="D2" s="5">
        <v>-78.197370000000006</v>
      </c>
      <c r="E2" s="6">
        <v>45442</v>
      </c>
      <c r="F2" s="7" t="s">
        <v>16</v>
      </c>
      <c r="G2" s="8">
        <v>857</v>
      </c>
      <c r="H2" s="8">
        <f t="shared" ref="H2:H102" si="0">G2*3.785412*60*24</f>
        <v>4671501.2409600001</v>
      </c>
      <c r="I2" s="9">
        <v>3.05</v>
      </c>
      <c r="J2" s="10">
        <v>3.24</v>
      </c>
      <c r="K2" s="10">
        <v>552</v>
      </c>
      <c r="L2" s="11">
        <v>536</v>
      </c>
      <c r="M2" s="12">
        <v>13.4</v>
      </c>
      <c r="N2" s="9" t="s">
        <v>17</v>
      </c>
      <c r="O2" s="10">
        <v>182.28</v>
      </c>
      <c r="P2" s="9">
        <f t="shared" ref="P2:P13" si="1">H2*O2*0.00000204623</f>
        <v>1742.4083196163049</v>
      </c>
      <c r="Q2" s="9">
        <v>3.8</v>
      </c>
      <c r="R2" s="9">
        <f t="shared" ref="R2:R13" si="2">H2*Q2*0.00000204623</f>
        <v>36.324070740300407</v>
      </c>
      <c r="S2" s="8">
        <v>1.06</v>
      </c>
      <c r="T2" s="9">
        <f t="shared" ref="T2:T13" si="3">H2*S2*0.00000204623</f>
        <v>10.132503943346958</v>
      </c>
      <c r="U2" s="9">
        <v>5.89</v>
      </c>
      <c r="V2" s="9">
        <f t="shared" ref="V2:V13" si="4">H2*U2*0.00000204623</f>
        <v>56.302309647465634</v>
      </c>
      <c r="W2" s="13">
        <v>170.8</v>
      </c>
      <c r="X2" s="9">
        <f t="shared" ref="X2:X13" si="5">H2*W2*0.00000204623</f>
        <v>1632.6713901166604</v>
      </c>
      <c r="Y2" s="14">
        <v>10</v>
      </c>
      <c r="Z2" s="14"/>
      <c r="AA2" s="15">
        <v>723103</v>
      </c>
    </row>
    <row r="3" spans="1:27" ht="15.75" x14ac:dyDescent="0.25">
      <c r="A3" s="3">
        <v>1</v>
      </c>
      <c r="B3" s="4" t="s">
        <v>15</v>
      </c>
      <c r="C3" s="5">
        <v>40.905720000000002</v>
      </c>
      <c r="D3" s="5">
        <v>-78.197370000000006</v>
      </c>
      <c r="E3" s="6">
        <v>45616</v>
      </c>
      <c r="F3" s="7" t="s">
        <v>132</v>
      </c>
      <c r="G3" s="8">
        <v>28.62</v>
      </c>
      <c r="H3" s="8">
        <f t="shared" ref="H3" si="6">G3*3.785412*60*24</f>
        <v>156007.42767359997</v>
      </c>
      <c r="I3" s="9">
        <v>3.63</v>
      </c>
      <c r="J3" s="10">
        <v>3.07</v>
      </c>
      <c r="K3" s="10">
        <v>748</v>
      </c>
      <c r="L3" s="11">
        <v>758</v>
      </c>
      <c r="M3" s="12">
        <v>9</v>
      </c>
      <c r="N3" s="9" t="s">
        <v>17</v>
      </c>
      <c r="O3" s="10">
        <v>135.41</v>
      </c>
      <c r="P3" s="9">
        <f t="shared" si="1"/>
        <v>43.226538730633017</v>
      </c>
      <c r="Q3" s="9">
        <v>3.9</v>
      </c>
      <c r="R3" s="9">
        <f t="shared" si="2"/>
        <v>1.2449856070413468</v>
      </c>
      <c r="S3" s="8">
        <v>2.79</v>
      </c>
      <c r="T3" s="9">
        <f t="shared" si="3"/>
        <v>0.8906435496526558</v>
      </c>
      <c r="U3" s="9">
        <v>12.76</v>
      </c>
      <c r="V3" s="9">
        <f t="shared" si="4"/>
        <v>4.0733375245763037</v>
      </c>
      <c r="W3" s="13">
        <v>256.3</v>
      </c>
      <c r="X3" s="9">
        <f t="shared" si="5"/>
        <v>81.817900278127496</v>
      </c>
      <c r="Y3" s="14" t="s">
        <v>20</v>
      </c>
      <c r="Z3" s="14">
        <v>538</v>
      </c>
      <c r="AA3" s="15">
        <v>728771</v>
      </c>
    </row>
    <row r="4" spans="1:27" ht="15.75" x14ac:dyDescent="0.25">
      <c r="A4" s="3">
        <v>1</v>
      </c>
      <c r="B4" s="4" t="s">
        <v>15</v>
      </c>
      <c r="C4" s="5">
        <v>40.905720000000002</v>
      </c>
      <c r="D4" s="5">
        <v>-78.197370000000006</v>
      </c>
      <c r="E4" s="6">
        <v>45777</v>
      </c>
      <c r="F4" s="7" t="s">
        <v>143</v>
      </c>
      <c r="G4" s="8">
        <v>624.77</v>
      </c>
      <c r="H4" s="8">
        <f t="shared" ref="H4" si="7">G4*3.785412*60*24</f>
        <v>3405617.0715456</v>
      </c>
      <c r="I4" s="9">
        <v>2.87</v>
      </c>
      <c r="J4" s="10">
        <v>2.99</v>
      </c>
      <c r="K4" s="10">
        <v>845</v>
      </c>
      <c r="L4" s="11">
        <v>828</v>
      </c>
      <c r="M4" s="18" t="s">
        <v>144</v>
      </c>
      <c r="N4" s="9" t="s">
        <v>138</v>
      </c>
      <c r="O4" s="9">
        <v>153.88</v>
      </c>
      <c r="P4" s="9">
        <f t="shared" ref="P4" si="8">H4*O4*0.00000204623</f>
        <v>1072.3398352291108</v>
      </c>
      <c r="Q4" s="9">
        <v>9.5399999999999991</v>
      </c>
      <c r="R4" s="9">
        <f>H4*Q4*0.00000204623</f>
        <v>66.481167325745503</v>
      </c>
      <c r="S4" s="8">
        <v>1.57</v>
      </c>
      <c r="T4" s="9">
        <f t="shared" ref="T4" si="9">H4*S4*0.00000204623</f>
        <v>10.940821037884742</v>
      </c>
      <c r="U4" s="9">
        <v>11.47</v>
      </c>
      <c r="V4" s="9">
        <f t="shared" ref="V4" si="10">H4*U4*0.00000204623</f>
        <v>79.930711658941405</v>
      </c>
      <c r="W4" s="13">
        <v>318.39999999999998</v>
      </c>
      <c r="X4" s="9">
        <f t="shared" ref="X4" si="11">H4*W4*0.00000204623</f>
        <v>2218.8263811863067</v>
      </c>
      <c r="Y4" s="14" t="s">
        <v>20</v>
      </c>
      <c r="Z4" s="14">
        <v>621</v>
      </c>
      <c r="AA4" s="15">
        <v>728771</v>
      </c>
    </row>
    <row r="5" spans="1:27" ht="15.75" x14ac:dyDescent="0.25">
      <c r="A5" s="16" t="s">
        <v>18</v>
      </c>
      <c r="B5" s="4" t="s">
        <v>19</v>
      </c>
      <c r="C5" s="5">
        <v>40.913589999999999</v>
      </c>
      <c r="D5" s="5">
        <v>-78.200419999999994</v>
      </c>
      <c r="E5" s="6">
        <v>44036</v>
      </c>
      <c r="F5" s="7" t="s">
        <v>125</v>
      </c>
      <c r="G5" s="9">
        <v>92.9</v>
      </c>
      <c r="H5" s="8">
        <f t="shared" ref="H5" si="12">G5*3.785412*60*24</f>
        <v>506397.27571200009</v>
      </c>
      <c r="I5" s="9">
        <v>2.85</v>
      </c>
      <c r="J5" s="8">
        <v>3.1</v>
      </c>
      <c r="K5" s="8">
        <v>879</v>
      </c>
      <c r="L5" s="11">
        <v>991</v>
      </c>
      <c r="M5" s="12">
        <v>17.100000000000001</v>
      </c>
      <c r="N5" s="9" t="s">
        <v>17</v>
      </c>
      <c r="O5" s="10">
        <v>133</v>
      </c>
      <c r="P5" s="9">
        <f t="shared" si="1"/>
        <v>137.81530456486209</v>
      </c>
      <c r="Q5" s="9">
        <v>11.53</v>
      </c>
      <c r="R5" s="9">
        <f t="shared" si="2"/>
        <v>11.947447079946311</v>
      </c>
      <c r="S5" s="8">
        <v>5.2</v>
      </c>
      <c r="T5" s="9">
        <f t="shared" si="3"/>
        <v>5.3882675468968628</v>
      </c>
      <c r="U5" s="9">
        <v>10.3</v>
      </c>
      <c r="V5" s="9">
        <f t="shared" si="4"/>
        <v>10.672914564045708</v>
      </c>
      <c r="W5" s="13">
        <v>356</v>
      </c>
      <c r="X5" s="9">
        <f t="shared" si="5"/>
        <v>368.88908590293909</v>
      </c>
      <c r="Y5" s="14">
        <v>7</v>
      </c>
      <c r="Z5" s="14">
        <v>622</v>
      </c>
      <c r="AA5" s="15" t="s">
        <v>28</v>
      </c>
    </row>
    <row r="6" spans="1:27" ht="15.75" x14ac:dyDescent="0.25">
      <c r="A6" s="16" t="s">
        <v>18</v>
      </c>
      <c r="B6" s="4" t="s">
        <v>19</v>
      </c>
      <c r="C6" s="5">
        <v>40.913589999999999</v>
      </c>
      <c r="D6" s="5">
        <v>-78.200419999999994</v>
      </c>
      <c r="E6" s="6">
        <v>45442</v>
      </c>
      <c r="F6" s="7" t="s">
        <v>16</v>
      </c>
      <c r="G6" s="9">
        <v>1294</v>
      </c>
      <c r="H6" s="8">
        <f t="shared" si="0"/>
        <v>7053585.3043200001</v>
      </c>
      <c r="I6" s="9">
        <v>3.11</v>
      </c>
      <c r="J6" s="8">
        <v>3.34</v>
      </c>
      <c r="K6" s="8">
        <v>584</v>
      </c>
      <c r="L6" s="11">
        <v>552</v>
      </c>
      <c r="M6" s="12">
        <v>14.4</v>
      </c>
      <c r="N6" s="9" t="s">
        <v>17</v>
      </c>
      <c r="O6" s="10">
        <v>183.67</v>
      </c>
      <c r="P6" s="9">
        <f t="shared" si="1"/>
        <v>2650.9564706427077</v>
      </c>
      <c r="Q6" s="9">
        <v>4.96</v>
      </c>
      <c r="R6" s="9">
        <f t="shared" si="2"/>
        <v>71.588958972003212</v>
      </c>
      <c r="S6" s="8">
        <v>1.4</v>
      </c>
      <c r="T6" s="9">
        <f t="shared" si="3"/>
        <v>20.206561000162196</v>
      </c>
      <c r="U6" s="9">
        <v>6.56</v>
      </c>
      <c r="V6" s="9">
        <f t="shared" si="4"/>
        <v>94.682171543617159</v>
      </c>
      <c r="W6" s="13">
        <v>197.7</v>
      </c>
      <c r="X6" s="9">
        <f t="shared" si="5"/>
        <v>2853.4550783800473</v>
      </c>
      <c r="Y6" s="14" t="s">
        <v>20</v>
      </c>
      <c r="Z6" s="14"/>
      <c r="AA6" s="15">
        <v>723100</v>
      </c>
    </row>
    <row r="7" spans="1:27" ht="15.75" x14ac:dyDescent="0.25">
      <c r="A7" s="16" t="s">
        <v>18</v>
      </c>
      <c r="B7" s="4" t="s">
        <v>19</v>
      </c>
      <c r="C7" s="5">
        <v>40.913589999999999</v>
      </c>
      <c r="D7" s="5">
        <v>-78.200419999999994</v>
      </c>
      <c r="E7" s="6">
        <v>45616</v>
      </c>
      <c r="F7" s="7" t="s">
        <v>132</v>
      </c>
      <c r="G7" s="9">
        <v>32.54</v>
      </c>
      <c r="H7" s="8">
        <f t="shared" ref="H7" si="13">G7*3.785412*60*24</f>
        <v>177375.32133120002</v>
      </c>
      <c r="I7" s="9">
        <v>3.52</v>
      </c>
      <c r="J7" s="8">
        <v>3.24</v>
      </c>
      <c r="K7" s="8" t="s">
        <v>28</v>
      </c>
      <c r="L7" s="11">
        <v>180.29</v>
      </c>
      <c r="M7" s="12">
        <v>12</v>
      </c>
      <c r="N7" s="9" t="s">
        <v>17</v>
      </c>
      <c r="O7" s="10">
        <v>180.29</v>
      </c>
      <c r="P7" s="9">
        <f t="shared" si="1"/>
        <v>65.436382382250031</v>
      </c>
      <c r="Q7" s="9">
        <v>8.25</v>
      </c>
      <c r="R7" s="9">
        <f t="shared" si="2"/>
        <v>2.9943433060822167</v>
      </c>
      <c r="S7" s="8">
        <v>3.6</v>
      </c>
      <c r="T7" s="9">
        <f t="shared" si="3"/>
        <v>1.3066225335631492</v>
      </c>
      <c r="U7" s="9">
        <v>9.7200000000000006</v>
      </c>
      <c r="V7" s="9">
        <f t="shared" si="4"/>
        <v>3.5278808406205027</v>
      </c>
      <c r="W7" s="13">
        <v>310.2</v>
      </c>
      <c r="X7" s="9">
        <f t="shared" si="5"/>
        <v>112.58730830869133</v>
      </c>
      <c r="Y7" s="14" t="s">
        <v>20</v>
      </c>
      <c r="Z7" s="14">
        <v>530</v>
      </c>
      <c r="AA7" s="15">
        <v>728769</v>
      </c>
    </row>
    <row r="8" spans="1:27" ht="15.75" x14ac:dyDescent="0.25">
      <c r="A8" s="16" t="s">
        <v>18</v>
      </c>
      <c r="B8" s="4" t="s">
        <v>19</v>
      </c>
      <c r="C8" s="5">
        <v>40.913589999999999</v>
      </c>
      <c r="D8" s="5">
        <v>-78.200419999999994</v>
      </c>
      <c r="E8" s="6">
        <v>45777</v>
      </c>
      <c r="F8" s="7" t="s">
        <v>143</v>
      </c>
      <c r="G8" s="9">
        <v>735.19</v>
      </c>
      <c r="H8" s="8">
        <f t="shared" ref="H8" si="14">G8*3.785412*60*24</f>
        <v>4007515.749523201</v>
      </c>
      <c r="I8" s="9">
        <v>2.93</v>
      </c>
      <c r="J8" s="8">
        <v>2.99</v>
      </c>
      <c r="K8" s="8">
        <v>830</v>
      </c>
      <c r="L8" s="11">
        <v>852</v>
      </c>
      <c r="M8" s="12">
        <v>12.4</v>
      </c>
      <c r="N8" s="9" t="s">
        <v>138</v>
      </c>
      <c r="O8" s="10">
        <v>151.79</v>
      </c>
      <c r="P8" s="9">
        <f t="shared" ref="P8" si="15">H8*O8*0.00000204623</f>
        <v>1244.7233779463716</v>
      </c>
      <c r="Q8" s="9">
        <v>9.25</v>
      </c>
      <c r="R8" s="9">
        <f t="shared" ref="R8" si="16">H8*Q8*0.00000204623</f>
        <v>75.852765307358439</v>
      </c>
      <c r="S8" s="8">
        <v>1.77</v>
      </c>
      <c r="T8" s="9">
        <f t="shared" ref="T8" si="17">H8*S8*0.00000204623</f>
        <v>14.514529145299941</v>
      </c>
      <c r="U8" s="9">
        <v>11.27</v>
      </c>
      <c r="V8" s="9">
        <f t="shared" ref="V8" si="18">H8*U8*0.00000204623</f>
        <v>92.417369190695112</v>
      </c>
      <c r="W8" s="13">
        <v>329.6</v>
      </c>
      <c r="X8" s="9">
        <f t="shared" ref="X8" si="19">H8*W8*0.00000204623</f>
        <v>2702.818534627605</v>
      </c>
      <c r="Y8" s="14" t="s">
        <v>20</v>
      </c>
      <c r="Z8" s="14">
        <v>639</v>
      </c>
      <c r="AA8" s="15">
        <v>734539</v>
      </c>
    </row>
    <row r="9" spans="1:27" ht="15.75" x14ac:dyDescent="0.25">
      <c r="A9" s="16" t="s">
        <v>21</v>
      </c>
      <c r="B9" s="4" t="s">
        <v>22</v>
      </c>
      <c r="C9" s="5">
        <v>40.915599999999998</v>
      </c>
      <c r="D9" s="5">
        <v>-78.198670000000007</v>
      </c>
      <c r="E9" s="6">
        <v>45442</v>
      </c>
      <c r="F9" s="7" t="s">
        <v>16</v>
      </c>
      <c r="G9" s="8">
        <v>1.5</v>
      </c>
      <c r="H9" s="8">
        <f t="shared" si="0"/>
        <v>8176.48992</v>
      </c>
      <c r="I9" s="9">
        <v>3.26</v>
      </c>
      <c r="J9" s="10">
        <v>3.43</v>
      </c>
      <c r="K9" s="10">
        <v>999</v>
      </c>
      <c r="L9" s="11">
        <v>988</v>
      </c>
      <c r="M9" s="13">
        <v>10.8</v>
      </c>
      <c r="N9" s="9" t="s">
        <v>17</v>
      </c>
      <c r="O9" s="10">
        <v>220.69</v>
      </c>
      <c r="P9" s="9">
        <f t="shared" si="1"/>
        <v>3.692359748668963</v>
      </c>
      <c r="Q9" s="9">
        <v>32.380000000000003</v>
      </c>
      <c r="R9" s="9">
        <f t="shared" si="2"/>
        <v>0.54174909901627177</v>
      </c>
      <c r="S9" s="8">
        <v>6.88</v>
      </c>
      <c r="T9" s="9">
        <f t="shared" si="3"/>
        <v>0.115109135306731</v>
      </c>
      <c r="U9" s="9">
        <v>7.31</v>
      </c>
      <c r="V9" s="9">
        <f t="shared" si="4"/>
        <v>0.12230345626340168</v>
      </c>
      <c r="W9" s="13">
        <v>538.4</v>
      </c>
      <c r="X9" s="9">
        <f t="shared" si="5"/>
        <v>9.0079590769104616</v>
      </c>
      <c r="Y9" s="14" t="s">
        <v>20</v>
      </c>
      <c r="Z9" s="14"/>
      <c r="AA9" s="15">
        <v>723099</v>
      </c>
    </row>
    <row r="10" spans="1:27" ht="15.75" x14ac:dyDescent="0.25">
      <c r="A10" s="16" t="s">
        <v>21</v>
      </c>
      <c r="B10" s="4" t="s">
        <v>22</v>
      </c>
      <c r="C10" s="5">
        <v>40.915599999999998</v>
      </c>
      <c r="D10" s="5">
        <v>-78.198670000000007</v>
      </c>
      <c r="E10" s="6">
        <v>45777</v>
      </c>
      <c r="F10" s="7" t="s">
        <v>145</v>
      </c>
      <c r="G10" s="8">
        <v>1.5</v>
      </c>
      <c r="H10" s="8">
        <f t="shared" ref="H10" si="20">G10*3.785412*60*24</f>
        <v>8176.48992</v>
      </c>
      <c r="I10" s="9">
        <v>3.23</v>
      </c>
      <c r="J10" s="10">
        <v>2.96</v>
      </c>
      <c r="K10" s="10">
        <v>992</v>
      </c>
      <c r="L10" s="11">
        <v>1270</v>
      </c>
      <c r="M10" s="13">
        <v>18.7</v>
      </c>
      <c r="N10" s="9" t="s">
        <v>138</v>
      </c>
      <c r="O10" s="10">
        <v>154.84</v>
      </c>
      <c r="P10" s="9">
        <f t="shared" ref="P10" si="21">H10*O10*0.00000204623</f>
        <v>2.5906247835602079</v>
      </c>
      <c r="Q10" s="9">
        <v>1.1399999999999999</v>
      </c>
      <c r="R10" s="9">
        <f t="shared" ref="R10" si="22">H10*Q10*0.00000204623</f>
        <v>1.9073316024661821E-2</v>
      </c>
      <c r="S10" s="8">
        <v>4.3600000000000003</v>
      </c>
      <c r="T10" s="9">
        <f t="shared" ref="T10" si="23">H10*S10*0.00000204623</f>
        <v>7.2947068304846985E-2</v>
      </c>
      <c r="U10" s="9">
        <v>13.33</v>
      </c>
      <c r="V10" s="9">
        <f t="shared" ref="V10" si="24">H10*U10*0.00000204623</f>
        <v>0.22302394965679131</v>
      </c>
      <c r="W10" s="13">
        <v>703.9</v>
      </c>
      <c r="X10" s="9">
        <f t="shared" ref="X10" si="25">H10*W10*0.00000204623</f>
        <v>11.776936096280226</v>
      </c>
      <c r="Y10" s="14" t="s">
        <v>20</v>
      </c>
      <c r="Z10" s="14">
        <v>952</v>
      </c>
      <c r="AA10" s="15">
        <v>734545</v>
      </c>
    </row>
    <row r="11" spans="1:27" ht="15.75" x14ac:dyDescent="0.25">
      <c r="A11" s="16" t="s">
        <v>23</v>
      </c>
      <c r="B11" s="4" t="s">
        <v>24</v>
      </c>
      <c r="C11" s="5">
        <v>40.916339999999998</v>
      </c>
      <c r="D11" s="5">
        <v>-78.196269999999998</v>
      </c>
      <c r="E11" s="6">
        <v>44036</v>
      </c>
      <c r="F11" s="7" t="s">
        <v>125</v>
      </c>
      <c r="G11" s="8">
        <v>6.28</v>
      </c>
      <c r="H11" s="8">
        <f t="shared" ref="H11" si="26">G11*3.785412*60*24</f>
        <v>34232.237798400005</v>
      </c>
      <c r="I11" s="9">
        <v>3.19</v>
      </c>
      <c r="J11" s="10">
        <v>3.2</v>
      </c>
      <c r="K11" s="10">
        <v>1172</v>
      </c>
      <c r="L11" s="11">
        <v>1090</v>
      </c>
      <c r="M11" s="12">
        <v>21.4</v>
      </c>
      <c r="N11" s="9" t="s">
        <v>17</v>
      </c>
      <c r="O11" s="10">
        <v>126</v>
      </c>
      <c r="P11" s="9">
        <f t="shared" si="1"/>
        <v>8.8259260257277248</v>
      </c>
      <c r="Q11" s="9">
        <v>2.2200000000000002</v>
      </c>
      <c r="R11" s="9">
        <f t="shared" si="2"/>
        <v>0.15550441092948852</v>
      </c>
      <c r="S11" s="8">
        <v>5.53</v>
      </c>
      <c r="T11" s="9">
        <f t="shared" si="3"/>
        <v>0.38736008668471689</v>
      </c>
      <c r="U11" s="9">
        <v>11.89</v>
      </c>
      <c r="V11" s="9">
        <f t="shared" si="4"/>
        <v>0.83285920988811635</v>
      </c>
      <c r="W11" s="13">
        <v>473</v>
      </c>
      <c r="X11" s="9">
        <f t="shared" si="5"/>
        <v>33.132246112454084</v>
      </c>
      <c r="Y11" s="14">
        <v>8</v>
      </c>
      <c r="Z11" s="14">
        <v>799</v>
      </c>
      <c r="AA11" s="15">
        <v>723097</v>
      </c>
    </row>
    <row r="12" spans="1:27" ht="15.75" x14ac:dyDescent="0.25">
      <c r="A12" s="16" t="s">
        <v>23</v>
      </c>
      <c r="B12" s="4" t="s">
        <v>24</v>
      </c>
      <c r="C12" s="5">
        <v>40.916339999999998</v>
      </c>
      <c r="D12" s="5">
        <v>-78.196269999999998</v>
      </c>
      <c r="E12" s="6">
        <v>45442</v>
      </c>
      <c r="F12" s="7" t="s">
        <v>16</v>
      </c>
      <c r="G12" s="8">
        <v>842</v>
      </c>
      <c r="H12" s="8">
        <f t="shared" si="0"/>
        <v>4589736.3417600002</v>
      </c>
      <c r="I12" s="9">
        <v>3.52</v>
      </c>
      <c r="J12" s="10">
        <v>3.72</v>
      </c>
      <c r="K12" s="10">
        <v>560</v>
      </c>
      <c r="L12" s="11">
        <v>534</v>
      </c>
      <c r="M12" s="12">
        <v>13.8</v>
      </c>
      <c r="N12" s="9" t="s">
        <v>17</v>
      </c>
      <c r="O12" s="10">
        <v>97.31</v>
      </c>
      <c r="P12" s="9">
        <f t="shared" si="1"/>
        <v>913.90206429648367</v>
      </c>
      <c r="Q12" s="9">
        <v>1.18</v>
      </c>
      <c r="R12" s="9">
        <f t="shared" si="2"/>
        <v>11.082154309627485</v>
      </c>
      <c r="S12" s="8">
        <v>2.2599999999999998</v>
      </c>
      <c r="T12" s="9">
        <f t="shared" si="3"/>
        <v>21.225142999795018</v>
      </c>
      <c r="U12" s="9">
        <v>6</v>
      </c>
      <c r="V12" s="9">
        <f t="shared" si="4"/>
        <v>56.349937167597389</v>
      </c>
      <c r="W12" s="13">
        <v>427.9</v>
      </c>
      <c r="X12" s="9">
        <f t="shared" si="5"/>
        <v>4018.6896856691533</v>
      </c>
      <c r="Y12" s="14">
        <v>8</v>
      </c>
      <c r="Z12" s="14"/>
      <c r="AA12" s="15">
        <v>723097</v>
      </c>
    </row>
    <row r="13" spans="1:27" ht="15.75" x14ac:dyDescent="0.25">
      <c r="A13" s="16" t="s">
        <v>23</v>
      </c>
      <c r="B13" s="4" t="s">
        <v>24</v>
      </c>
      <c r="C13" s="5">
        <v>40.916339999999998</v>
      </c>
      <c r="D13" s="5">
        <v>-78.196269999999998</v>
      </c>
      <c r="E13" s="6">
        <v>45491</v>
      </c>
      <c r="F13" s="7" t="s">
        <v>129</v>
      </c>
      <c r="G13" s="8">
        <v>39</v>
      </c>
      <c r="H13" s="8">
        <f t="shared" ref="H13:H14" si="27">G13*3.785412*60*24</f>
        <v>212588.73791999999</v>
      </c>
      <c r="I13" s="9">
        <v>2.82</v>
      </c>
      <c r="J13" s="10">
        <v>3.27</v>
      </c>
      <c r="K13" s="10" t="s">
        <v>28</v>
      </c>
      <c r="L13" s="11">
        <v>944</v>
      </c>
      <c r="M13" s="12">
        <v>19.399999999999999</v>
      </c>
      <c r="N13" s="9" t="s">
        <v>17</v>
      </c>
      <c r="O13" s="10">
        <v>181.88</v>
      </c>
      <c r="P13" s="9">
        <f t="shared" si="1"/>
        <v>79.118791826932281</v>
      </c>
      <c r="Q13" s="9">
        <v>2.15</v>
      </c>
      <c r="R13" s="9">
        <f t="shared" si="2"/>
        <v>0.93526172436718935</v>
      </c>
      <c r="S13" s="8">
        <v>4.2699999999999996</v>
      </c>
      <c r="T13" s="9">
        <f t="shared" si="3"/>
        <v>1.8574732851385571</v>
      </c>
      <c r="U13" s="9">
        <v>10.83</v>
      </c>
      <c r="V13" s="9">
        <f t="shared" si="4"/>
        <v>4.7111090580914707</v>
      </c>
      <c r="W13" s="13">
        <v>392.6</v>
      </c>
      <c r="X13" s="9">
        <f t="shared" si="5"/>
        <v>170.78314092398074</v>
      </c>
      <c r="Y13" s="14" t="s">
        <v>20</v>
      </c>
      <c r="Z13" s="14">
        <v>652</v>
      </c>
      <c r="AA13" s="15">
        <v>724950</v>
      </c>
    </row>
    <row r="14" spans="1:27" ht="15.75" x14ac:dyDescent="0.25">
      <c r="A14" s="16" t="s">
        <v>23</v>
      </c>
      <c r="B14" s="4" t="s">
        <v>24</v>
      </c>
      <c r="C14" s="5">
        <v>40.916339999999998</v>
      </c>
      <c r="D14" s="5">
        <v>-78.196269999999998</v>
      </c>
      <c r="E14" s="6">
        <v>45442</v>
      </c>
      <c r="F14" s="7" t="s">
        <v>145</v>
      </c>
      <c r="G14" s="8">
        <v>464.62</v>
      </c>
      <c r="H14" s="8">
        <f t="shared" si="27"/>
        <v>2532640.4977536001</v>
      </c>
      <c r="I14" s="9">
        <v>3.36</v>
      </c>
      <c r="J14" s="10">
        <v>3.6</v>
      </c>
      <c r="K14" s="10">
        <v>513</v>
      </c>
      <c r="L14" s="11">
        <v>501</v>
      </c>
      <c r="M14" s="12">
        <v>13.2</v>
      </c>
      <c r="N14" s="9" t="s">
        <v>138</v>
      </c>
      <c r="O14" s="10">
        <v>164.33</v>
      </c>
      <c r="P14" s="9">
        <f t="shared" ref="P14" si="28">H14*O14*0.00000204623</f>
        <v>851.61803481649633</v>
      </c>
      <c r="Q14" s="9">
        <v>0.88</v>
      </c>
      <c r="R14" s="9">
        <f t="shared" ref="R14" si="29">H14*Q14*0.00000204623</f>
        <v>4.5604811698321477</v>
      </c>
      <c r="S14" s="8">
        <v>2.46</v>
      </c>
      <c r="T14" s="9">
        <f t="shared" ref="T14" si="30">H14*S14*0.00000204623</f>
        <v>12.748617815667139</v>
      </c>
      <c r="U14" s="9">
        <v>6.26</v>
      </c>
      <c r="V14" s="9">
        <f t="shared" ref="V14" si="31">H14*U14*0.00000204623</f>
        <v>32.441604685396868</v>
      </c>
      <c r="W14" s="13">
        <v>266.8</v>
      </c>
      <c r="X14" s="9">
        <f t="shared" ref="X14" si="32">H14*W14*0.00000204623</f>
        <v>1382.6549728536554</v>
      </c>
      <c r="Y14" s="14" t="s">
        <v>20</v>
      </c>
      <c r="Z14" s="14">
        <v>375</v>
      </c>
      <c r="AA14" s="15">
        <v>734546</v>
      </c>
    </row>
    <row r="15" spans="1:27" ht="15.75" x14ac:dyDescent="0.25">
      <c r="A15" s="17" t="s">
        <v>25</v>
      </c>
      <c r="B15" s="4" t="s">
        <v>26</v>
      </c>
      <c r="C15" s="5">
        <v>40.916330000000002</v>
      </c>
      <c r="D15" s="5">
        <v>-78.193669999999997</v>
      </c>
      <c r="E15" s="6">
        <v>45441</v>
      </c>
      <c r="F15" s="7" t="s">
        <v>27</v>
      </c>
      <c r="G15" s="9">
        <v>0</v>
      </c>
      <c r="H15" s="8">
        <f t="shared" si="0"/>
        <v>0</v>
      </c>
      <c r="I15" s="9" t="s">
        <v>28</v>
      </c>
      <c r="J15" s="9" t="s">
        <v>28</v>
      </c>
      <c r="K15" s="9"/>
      <c r="L15" s="14" t="s">
        <v>28</v>
      </c>
      <c r="M15" s="18" t="s">
        <v>28</v>
      </c>
      <c r="N15" s="9" t="s">
        <v>28</v>
      </c>
      <c r="O15" s="9" t="s">
        <v>28</v>
      </c>
      <c r="P15" s="9">
        <v>0</v>
      </c>
      <c r="Q15" s="9" t="s">
        <v>28</v>
      </c>
      <c r="R15" s="9">
        <v>0</v>
      </c>
      <c r="S15" s="9" t="s">
        <v>28</v>
      </c>
      <c r="T15" s="9">
        <v>0</v>
      </c>
      <c r="U15" s="9" t="s">
        <v>28</v>
      </c>
      <c r="V15" s="9">
        <v>0</v>
      </c>
      <c r="W15" s="18" t="s">
        <v>28</v>
      </c>
      <c r="X15" s="9">
        <v>0</v>
      </c>
      <c r="Y15" s="14" t="s">
        <v>28</v>
      </c>
      <c r="Z15" s="14"/>
      <c r="AA15" s="19" t="s">
        <v>28</v>
      </c>
    </row>
    <row r="16" spans="1:27" ht="15.75" x14ac:dyDescent="0.25">
      <c r="A16" s="17" t="s">
        <v>25</v>
      </c>
      <c r="B16" s="4" t="s">
        <v>26</v>
      </c>
      <c r="C16" s="5">
        <v>40.916330000000002</v>
      </c>
      <c r="D16" s="5">
        <v>-78.193669999999997</v>
      </c>
      <c r="E16" s="6">
        <v>45771</v>
      </c>
      <c r="F16" s="7" t="s">
        <v>135</v>
      </c>
      <c r="G16" s="9">
        <v>0</v>
      </c>
      <c r="H16" s="8">
        <f t="shared" ref="H16" si="33">G16*3.785412*60*24</f>
        <v>0</v>
      </c>
      <c r="I16" s="9" t="s">
        <v>28</v>
      </c>
      <c r="J16" s="9" t="s">
        <v>28</v>
      </c>
      <c r="K16" s="9"/>
      <c r="L16" s="14" t="s">
        <v>28</v>
      </c>
      <c r="M16" s="18" t="s">
        <v>28</v>
      </c>
      <c r="N16" s="9" t="s">
        <v>28</v>
      </c>
      <c r="O16" s="9" t="s">
        <v>28</v>
      </c>
      <c r="P16" s="9">
        <v>0</v>
      </c>
      <c r="Q16" s="9" t="s">
        <v>28</v>
      </c>
      <c r="R16" s="9">
        <v>0</v>
      </c>
      <c r="S16" s="9" t="s">
        <v>28</v>
      </c>
      <c r="T16" s="9">
        <v>0</v>
      </c>
      <c r="U16" s="9" t="s">
        <v>28</v>
      </c>
      <c r="V16" s="9">
        <v>0</v>
      </c>
      <c r="W16" s="18" t="s">
        <v>28</v>
      </c>
      <c r="X16" s="9">
        <v>0</v>
      </c>
      <c r="Y16" s="14" t="s">
        <v>28</v>
      </c>
      <c r="Z16" s="14"/>
      <c r="AA16" s="19" t="s">
        <v>28</v>
      </c>
    </row>
    <row r="17" spans="1:27" ht="15.75" x14ac:dyDescent="0.25">
      <c r="A17" s="17" t="s">
        <v>29</v>
      </c>
      <c r="B17" s="4" t="s">
        <v>30</v>
      </c>
      <c r="C17" s="5">
        <v>40.916840000000001</v>
      </c>
      <c r="D17" s="5">
        <v>-78.19265</v>
      </c>
      <c r="E17" s="6">
        <v>45441</v>
      </c>
      <c r="F17" s="7" t="s">
        <v>27</v>
      </c>
      <c r="G17" s="9">
        <v>0</v>
      </c>
      <c r="H17" s="8">
        <f t="shared" si="0"/>
        <v>0</v>
      </c>
      <c r="I17" s="9" t="s">
        <v>28</v>
      </c>
      <c r="J17" s="9" t="s">
        <v>28</v>
      </c>
      <c r="K17" s="9"/>
      <c r="L17" s="14" t="s">
        <v>28</v>
      </c>
      <c r="M17" s="18" t="s">
        <v>28</v>
      </c>
      <c r="N17" s="9" t="s">
        <v>28</v>
      </c>
      <c r="O17" s="9" t="s">
        <v>28</v>
      </c>
      <c r="P17" s="9">
        <v>0</v>
      </c>
      <c r="Q17" s="9" t="s">
        <v>28</v>
      </c>
      <c r="R17" s="9">
        <v>0</v>
      </c>
      <c r="S17" s="9" t="s">
        <v>28</v>
      </c>
      <c r="T17" s="9">
        <v>0</v>
      </c>
      <c r="U17" s="9" t="s">
        <v>28</v>
      </c>
      <c r="V17" s="9">
        <v>0</v>
      </c>
      <c r="W17" s="18" t="s">
        <v>28</v>
      </c>
      <c r="X17" s="9">
        <v>0</v>
      </c>
      <c r="Y17" s="14" t="s">
        <v>28</v>
      </c>
      <c r="Z17" s="14"/>
      <c r="AA17" s="19" t="s">
        <v>28</v>
      </c>
    </row>
    <row r="18" spans="1:27" ht="15.75" x14ac:dyDescent="0.25">
      <c r="A18" s="17" t="s">
        <v>29</v>
      </c>
      <c r="B18" s="4" t="s">
        <v>30</v>
      </c>
      <c r="C18" s="5">
        <v>40.916840000000001</v>
      </c>
      <c r="D18" s="5">
        <v>-78.19265</v>
      </c>
      <c r="E18" s="6">
        <v>45771</v>
      </c>
      <c r="F18" s="7" t="s">
        <v>135</v>
      </c>
      <c r="G18" s="9">
        <v>0</v>
      </c>
      <c r="H18" s="8">
        <f t="shared" ref="H18" si="34">G18*3.785412*60*24</f>
        <v>0</v>
      </c>
      <c r="I18" s="9" t="s">
        <v>28</v>
      </c>
      <c r="J18" s="9" t="s">
        <v>28</v>
      </c>
      <c r="K18" s="9"/>
      <c r="L18" s="14" t="s">
        <v>28</v>
      </c>
      <c r="M18" s="18" t="s">
        <v>28</v>
      </c>
      <c r="N18" s="9" t="s">
        <v>28</v>
      </c>
      <c r="O18" s="9" t="s">
        <v>28</v>
      </c>
      <c r="P18" s="9">
        <v>0</v>
      </c>
      <c r="Q18" s="9" t="s">
        <v>28</v>
      </c>
      <c r="R18" s="9">
        <v>0</v>
      </c>
      <c r="S18" s="9" t="s">
        <v>28</v>
      </c>
      <c r="T18" s="9">
        <v>0</v>
      </c>
      <c r="U18" s="9" t="s">
        <v>28</v>
      </c>
      <c r="V18" s="9">
        <v>0</v>
      </c>
      <c r="W18" s="18" t="s">
        <v>28</v>
      </c>
      <c r="X18" s="9">
        <v>0</v>
      </c>
      <c r="Y18" s="14" t="s">
        <v>28</v>
      </c>
      <c r="Z18" s="14"/>
      <c r="AA18" s="19" t="s">
        <v>28</v>
      </c>
    </row>
    <row r="19" spans="1:27" ht="15.75" x14ac:dyDescent="0.25">
      <c r="A19" s="17" t="s">
        <v>31</v>
      </c>
      <c r="B19" s="4" t="s">
        <v>32</v>
      </c>
      <c r="C19" s="5">
        <v>40.91686</v>
      </c>
      <c r="D19" s="5">
        <v>-78.192539999999994</v>
      </c>
      <c r="E19" s="6">
        <v>45441</v>
      </c>
      <c r="F19" s="7" t="s">
        <v>27</v>
      </c>
      <c r="G19" s="9">
        <v>0</v>
      </c>
      <c r="H19" s="8">
        <f t="shared" si="0"/>
        <v>0</v>
      </c>
      <c r="I19" s="9" t="s">
        <v>28</v>
      </c>
      <c r="J19" s="9" t="s">
        <v>28</v>
      </c>
      <c r="K19" s="9"/>
      <c r="L19" s="14" t="s">
        <v>28</v>
      </c>
      <c r="M19" s="18" t="s">
        <v>28</v>
      </c>
      <c r="N19" s="9" t="s">
        <v>28</v>
      </c>
      <c r="O19" s="9" t="s">
        <v>28</v>
      </c>
      <c r="P19" s="9">
        <v>0</v>
      </c>
      <c r="Q19" s="9" t="s">
        <v>28</v>
      </c>
      <c r="R19" s="9">
        <v>0</v>
      </c>
      <c r="S19" s="9" t="s">
        <v>28</v>
      </c>
      <c r="T19" s="9">
        <v>0</v>
      </c>
      <c r="U19" s="9" t="s">
        <v>28</v>
      </c>
      <c r="V19" s="9">
        <v>0</v>
      </c>
      <c r="W19" s="18" t="s">
        <v>28</v>
      </c>
      <c r="X19" s="9">
        <v>0</v>
      </c>
      <c r="Y19" s="14" t="s">
        <v>28</v>
      </c>
      <c r="Z19" s="14"/>
      <c r="AA19" s="19" t="s">
        <v>28</v>
      </c>
    </row>
    <row r="20" spans="1:27" ht="15.75" x14ac:dyDescent="0.25">
      <c r="A20" s="17" t="s">
        <v>31</v>
      </c>
      <c r="B20" s="4" t="s">
        <v>32</v>
      </c>
      <c r="C20" s="5">
        <v>40.91686</v>
      </c>
      <c r="D20" s="5">
        <v>-78.192539999999994</v>
      </c>
      <c r="E20" s="6">
        <v>45771</v>
      </c>
      <c r="F20" s="7" t="s">
        <v>135</v>
      </c>
      <c r="G20" s="9">
        <v>0</v>
      </c>
      <c r="H20" s="8">
        <f t="shared" ref="H20" si="35">G20*3.785412*60*24</f>
        <v>0</v>
      </c>
      <c r="I20" s="9" t="s">
        <v>28</v>
      </c>
      <c r="J20" s="9" t="s">
        <v>28</v>
      </c>
      <c r="K20" s="9"/>
      <c r="L20" s="14" t="s">
        <v>28</v>
      </c>
      <c r="M20" s="18" t="s">
        <v>28</v>
      </c>
      <c r="N20" s="9" t="s">
        <v>28</v>
      </c>
      <c r="O20" s="9" t="s">
        <v>28</v>
      </c>
      <c r="P20" s="9">
        <v>0</v>
      </c>
      <c r="Q20" s="9" t="s">
        <v>28</v>
      </c>
      <c r="R20" s="9">
        <v>0</v>
      </c>
      <c r="S20" s="9" t="s">
        <v>28</v>
      </c>
      <c r="T20" s="9">
        <v>0</v>
      </c>
      <c r="U20" s="9" t="s">
        <v>28</v>
      </c>
      <c r="V20" s="9">
        <v>0</v>
      </c>
      <c r="W20" s="18" t="s">
        <v>28</v>
      </c>
      <c r="X20" s="9">
        <v>0</v>
      </c>
      <c r="Y20" s="14" t="s">
        <v>28</v>
      </c>
      <c r="Z20" s="14"/>
      <c r="AA20" s="19" t="s">
        <v>28</v>
      </c>
    </row>
    <row r="21" spans="1:27" ht="15.75" x14ac:dyDescent="0.25">
      <c r="A21" s="17" t="s">
        <v>33</v>
      </c>
      <c r="B21" s="4" t="s">
        <v>34</v>
      </c>
      <c r="C21" s="5">
        <v>40.917110000000001</v>
      </c>
      <c r="D21" s="5">
        <v>-78.191730000000007</v>
      </c>
      <c r="E21" s="6">
        <v>45442</v>
      </c>
      <c r="F21" s="7" t="s">
        <v>27</v>
      </c>
      <c r="G21" s="9">
        <v>0</v>
      </c>
      <c r="H21" s="8">
        <f t="shared" si="0"/>
        <v>0</v>
      </c>
      <c r="I21" s="9" t="s">
        <v>28</v>
      </c>
      <c r="J21" s="9" t="s">
        <v>28</v>
      </c>
      <c r="K21" s="9"/>
      <c r="L21" s="14" t="s">
        <v>28</v>
      </c>
      <c r="M21" s="18" t="s">
        <v>28</v>
      </c>
      <c r="N21" s="9" t="s">
        <v>28</v>
      </c>
      <c r="O21" s="9" t="s">
        <v>28</v>
      </c>
      <c r="P21" s="9">
        <v>0</v>
      </c>
      <c r="Q21" s="9" t="s">
        <v>28</v>
      </c>
      <c r="R21" s="9">
        <v>0</v>
      </c>
      <c r="S21" s="9" t="s">
        <v>28</v>
      </c>
      <c r="T21" s="9">
        <v>0</v>
      </c>
      <c r="U21" s="9" t="s">
        <v>28</v>
      </c>
      <c r="V21" s="9">
        <v>0</v>
      </c>
      <c r="W21" s="18" t="s">
        <v>28</v>
      </c>
      <c r="X21" s="9">
        <v>0</v>
      </c>
      <c r="Y21" s="14" t="s">
        <v>28</v>
      </c>
      <c r="Z21" s="14"/>
      <c r="AA21" s="19" t="s">
        <v>28</v>
      </c>
    </row>
    <row r="22" spans="1:27" ht="15.75" x14ac:dyDescent="0.25">
      <c r="A22" s="17" t="s">
        <v>33</v>
      </c>
      <c r="B22" s="4" t="s">
        <v>34</v>
      </c>
      <c r="C22" s="5">
        <v>40.917110000000001</v>
      </c>
      <c r="D22" s="5">
        <v>-78.191730000000007</v>
      </c>
      <c r="E22" s="6">
        <v>45771</v>
      </c>
      <c r="F22" s="7" t="s">
        <v>135</v>
      </c>
      <c r="G22" s="9">
        <v>0</v>
      </c>
      <c r="H22" s="8">
        <f t="shared" ref="H22" si="36">G22*3.785412*60*24</f>
        <v>0</v>
      </c>
      <c r="I22" s="9" t="s">
        <v>28</v>
      </c>
      <c r="J22" s="9" t="s">
        <v>28</v>
      </c>
      <c r="K22" s="9"/>
      <c r="L22" s="14" t="s">
        <v>28</v>
      </c>
      <c r="M22" s="18" t="s">
        <v>28</v>
      </c>
      <c r="N22" s="9" t="s">
        <v>28</v>
      </c>
      <c r="O22" s="9" t="s">
        <v>28</v>
      </c>
      <c r="P22" s="9">
        <v>0</v>
      </c>
      <c r="Q22" s="9" t="s">
        <v>28</v>
      </c>
      <c r="R22" s="9">
        <v>0</v>
      </c>
      <c r="S22" s="9" t="s">
        <v>28</v>
      </c>
      <c r="T22" s="9">
        <v>0</v>
      </c>
      <c r="U22" s="9" t="s">
        <v>28</v>
      </c>
      <c r="V22" s="9">
        <v>0</v>
      </c>
      <c r="W22" s="18" t="s">
        <v>28</v>
      </c>
      <c r="X22" s="9">
        <v>0</v>
      </c>
      <c r="Y22" s="14" t="s">
        <v>28</v>
      </c>
      <c r="Z22" s="14"/>
      <c r="AA22" s="19" t="s">
        <v>28</v>
      </c>
    </row>
    <row r="23" spans="1:27" ht="15.75" x14ac:dyDescent="0.25">
      <c r="A23" s="4" t="s">
        <v>35</v>
      </c>
      <c r="B23" s="4" t="s">
        <v>36</v>
      </c>
      <c r="C23" s="5">
        <v>40.917450000000002</v>
      </c>
      <c r="D23" s="5">
        <v>-78.190579999999997</v>
      </c>
      <c r="E23" s="6">
        <v>45441</v>
      </c>
      <c r="F23" s="7" t="s">
        <v>27</v>
      </c>
      <c r="G23" s="8">
        <v>22</v>
      </c>
      <c r="H23" s="8">
        <f t="shared" si="0"/>
        <v>119921.85216000001</v>
      </c>
      <c r="I23" s="9">
        <v>3.5</v>
      </c>
      <c r="J23" s="10">
        <v>3.68</v>
      </c>
      <c r="K23" s="10">
        <v>230</v>
      </c>
      <c r="L23" s="11">
        <v>333</v>
      </c>
      <c r="M23" s="12">
        <v>9.7200000000000006</v>
      </c>
      <c r="N23" s="9" t="s">
        <v>17</v>
      </c>
      <c r="O23" s="10">
        <v>100.89</v>
      </c>
      <c r="P23" s="9">
        <f t="shared" ref="P23:P50" si="37">H23*O23*0.00000204623</f>
        <v>24.757164200011047</v>
      </c>
      <c r="Q23" s="9" t="s">
        <v>17</v>
      </c>
      <c r="R23" s="9">
        <v>0</v>
      </c>
      <c r="S23" s="9">
        <v>1.37</v>
      </c>
      <c r="T23" s="9">
        <f t="shared" ref="T23:T50" si="38">H23*S23*0.00000204623</f>
        <v>0.3361811374171389</v>
      </c>
      <c r="U23" s="9">
        <v>5.91</v>
      </c>
      <c r="V23" s="9">
        <f t="shared" ref="V23:V50" si="39">H23*U23*0.00000204623</f>
        <v>1.450241257033059</v>
      </c>
      <c r="W23" s="13">
        <v>153.1</v>
      </c>
      <c r="X23" s="9">
        <f t="shared" ref="X23:X50" si="40">H23*W23*0.00000204623</f>
        <v>37.568855575594128</v>
      </c>
      <c r="Y23" s="14" t="s">
        <v>20</v>
      </c>
      <c r="Z23" s="14"/>
      <c r="AA23" s="15">
        <v>723077</v>
      </c>
    </row>
    <row r="24" spans="1:27" ht="15.75" x14ac:dyDescent="0.25">
      <c r="A24" s="4" t="s">
        <v>35</v>
      </c>
      <c r="B24" s="4" t="s">
        <v>36</v>
      </c>
      <c r="C24" s="5">
        <v>40.917450000000002</v>
      </c>
      <c r="D24" s="5">
        <v>-78.190579999999997</v>
      </c>
      <c r="E24" s="6">
        <v>45771</v>
      </c>
      <c r="F24" s="7" t="s">
        <v>135</v>
      </c>
      <c r="G24" s="8">
        <v>8.1199999999999992</v>
      </c>
      <c r="H24" s="8">
        <f t="shared" ref="H24" si="41">G24*3.785412*60*24</f>
        <v>44262.065433599993</v>
      </c>
      <c r="I24" s="9">
        <v>3.59</v>
      </c>
      <c r="J24" s="10">
        <v>3.68</v>
      </c>
      <c r="K24" s="10">
        <v>289</v>
      </c>
      <c r="L24" s="11">
        <v>333</v>
      </c>
      <c r="M24" s="12">
        <v>13.9</v>
      </c>
      <c r="N24" s="9" t="s">
        <v>138</v>
      </c>
      <c r="O24" s="10">
        <v>161.76</v>
      </c>
      <c r="P24" s="9">
        <f t="shared" ref="P24" si="42">H24*O24*0.00000204623</f>
        <v>14.650662428779112</v>
      </c>
      <c r="Q24" s="9">
        <v>0.1</v>
      </c>
      <c r="R24" s="9">
        <v>0</v>
      </c>
      <c r="S24" s="9">
        <v>1.48</v>
      </c>
      <c r="T24" s="9">
        <f t="shared" ref="T24" si="43">H24*S24*0.00000204623</f>
        <v>0.13404414190524908</v>
      </c>
      <c r="U24" s="9">
        <v>6.72</v>
      </c>
      <c r="V24" s="9">
        <f t="shared" ref="V24" si="44">H24*U24*0.00000204623</f>
        <v>0.60863286054275256</v>
      </c>
      <c r="W24" s="13">
        <v>122.4</v>
      </c>
      <c r="X24" s="9">
        <f t="shared" ref="X24" si="45">H24*W24*0.00000204623</f>
        <v>11.085812817028708</v>
      </c>
      <c r="Y24" s="14">
        <v>7</v>
      </c>
      <c r="Z24" s="14">
        <v>249</v>
      </c>
      <c r="AA24" s="15">
        <v>734513</v>
      </c>
    </row>
    <row r="25" spans="1:27" ht="15.75" x14ac:dyDescent="0.25">
      <c r="A25" s="17">
        <v>10</v>
      </c>
      <c r="B25" s="4" t="s">
        <v>37</v>
      </c>
      <c r="C25" s="5">
        <v>40.917529999999999</v>
      </c>
      <c r="D25" s="5">
        <v>-78.189890000000005</v>
      </c>
      <c r="E25" s="6">
        <v>45441</v>
      </c>
      <c r="F25" s="7" t="s">
        <v>27</v>
      </c>
      <c r="G25" s="9">
        <v>0</v>
      </c>
      <c r="H25" s="8">
        <f t="shared" si="0"/>
        <v>0</v>
      </c>
      <c r="I25" s="9"/>
      <c r="J25" s="10"/>
      <c r="K25" s="10"/>
      <c r="L25" s="11"/>
      <c r="M25" s="12"/>
      <c r="N25" s="9"/>
      <c r="O25" s="10"/>
      <c r="P25" s="9">
        <f t="shared" si="37"/>
        <v>0</v>
      </c>
      <c r="Q25" s="9"/>
      <c r="R25" s="9">
        <f t="shared" ref="R25:R50" si="46">H25*Q25*0.00000204623</f>
        <v>0</v>
      </c>
      <c r="S25" s="9"/>
      <c r="T25" s="9">
        <f t="shared" si="38"/>
        <v>0</v>
      </c>
      <c r="U25" s="9"/>
      <c r="V25" s="9">
        <f t="shared" si="39"/>
        <v>0</v>
      </c>
      <c r="W25" s="13"/>
      <c r="X25" s="9">
        <f t="shared" si="40"/>
        <v>0</v>
      </c>
      <c r="Y25" s="14"/>
      <c r="Z25" s="14"/>
      <c r="AA25" s="15"/>
    </row>
    <row r="26" spans="1:27" ht="15.75" x14ac:dyDescent="0.25">
      <c r="A26" s="17">
        <v>10</v>
      </c>
      <c r="B26" s="4" t="s">
        <v>37</v>
      </c>
      <c r="C26" s="5">
        <v>40.917529999999999</v>
      </c>
      <c r="D26" s="5">
        <v>-78.189890000000005</v>
      </c>
      <c r="E26" s="6">
        <v>45771</v>
      </c>
      <c r="F26" s="7" t="s">
        <v>135</v>
      </c>
      <c r="G26" s="9">
        <v>0</v>
      </c>
      <c r="H26" s="8">
        <f t="shared" ref="H26" si="47">G26*3.785412*60*24</f>
        <v>0</v>
      </c>
      <c r="I26" s="9"/>
      <c r="J26" s="10"/>
      <c r="K26" s="10"/>
      <c r="L26" s="11"/>
      <c r="M26" s="12"/>
      <c r="N26" s="9"/>
      <c r="O26" s="10"/>
      <c r="P26" s="9">
        <f t="shared" ref="P26" si="48">H26*O26*0.00000204623</f>
        <v>0</v>
      </c>
      <c r="Q26" s="9"/>
      <c r="R26" s="9">
        <f t="shared" ref="R26" si="49">H26*Q26*0.00000204623</f>
        <v>0</v>
      </c>
      <c r="S26" s="9"/>
      <c r="T26" s="9">
        <f t="shared" ref="T26" si="50">H26*S26*0.00000204623</f>
        <v>0</v>
      </c>
      <c r="U26" s="9"/>
      <c r="V26" s="9">
        <f t="shared" ref="V26" si="51">H26*U26*0.00000204623</f>
        <v>0</v>
      </c>
      <c r="W26" s="13"/>
      <c r="X26" s="9">
        <f t="shared" ref="X26" si="52">H26*W26*0.00000204623</f>
        <v>0</v>
      </c>
      <c r="Y26" s="14"/>
      <c r="Z26" s="14"/>
      <c r="AA26" s="15"/>
    </row>
    <row r="27" spans="1:27" ht="15.75" x14ac:dyDescent="0.25">
      <c r="A27" s="4" t="s">
        <v>38</v>
      </c>
      <c r="B27" s="4" t="s">
        <v>39</v>
      </c>
      <c r="C27" s="5">
        <v>40.919809999999998</v>
      </c>
      <c r="D27" s="5">
        <v>-78.185040000000001</v>
      </c>
      <c r="E27" s="6">
        <v>45441</v>
      </c>
      <c r="F27" s="7" t="s">
        <v>27</v>
      </c>
      <c r="G27" s="8">
        <v>4.5</v>
      </c>
      <c r="H27" s="8">
        <f t="shared" si="0"/>
        <v>24529.46976</v>
      </c>
      <c r="I27" s="9">
        <v>3.83</v>
      </c>
      <c r="J27" s="10">
        <v>3.8</v>
      </c>
      <c r="K27" s="10">
        <v>319</v>
      </c>
      <c r="L27" s="11">
        <v>464</v>
      </c>
      <c r="M27" s="12">
        <v>14.89</v>
      </c>
      <c r="N27" s="9" t="s">
        <v>17</v>
      </c>
      <c r="O27" s="10">
        <v>160.19</v>
      </c>
      <c r="P27" s="9">
        <f t="shared" si="37"/>
        <v>8.0404065631330983</v>
      </c>
      <c r="Q27" s="9">
        <v>1.25</v>
      </c>
      <c r="R27" s="9">
        <f t="shared" si="46"/>
        <v>6.2741171133756005E-2</v>
      </c>
      <c r="S27" s="9">
        <v>3.4</v>
      </c>
      <c r="T27" s="9">
        <f t="shared" si="38"/>
        <v>0.17065598548381633</v>
      </c>
      <c r="U27" s="9">
        <v>6.73</v>
      </c>
      <c r="V27" s="9">
        <f t="shared" si="39"/>
        <v>0.33779846538414232</v>
      </c>
      <c r="W27" s="13">
        <v>203.3</v>
      </c>
      <c r="X27" s="9">
        <f t="shared" si="40"/>
        <v>10.204224073194077</v>
      </c>
      <c r="Y27" s="14">
        <v>10</v>
      </c>
      <c r="Z27" s="14"/>
      <c r="AA27" s="15">
        <v>723078</v>
      </c>
    </row>
    <row r="28" spans="1:27" ht="15.75" x14ac:dyDescent="0.25">
      <c r="A28" s="4" t="s">
        <v>40</v>
      </c>
      <c r="B28" s="4" t="s">
        <v>41</v>
      </c>
      <c r="C28" s="5">
        <v>40.91986</v>
      </c>
      <c r="D28" s="5">
        <v>-78.185040000000001</v>
      </c>
      <c r="E28" s="6">
        <v>45441</v>
      </c>
      <c r="F28" s="7" t="s">
        <v>27</v>
      </c>
      <c r="G28" s="8">
        <v>18</v>
      </c>
      <c r="H28" s="8">
        <f t="shared" si="0"/>
        <v>98117.87904</v>
      </c>
      <c r="I28" s="9">
        <v>3.12</v>
      </c>
      <c r="J28" s="10">
        <v>3.27</v>
      </c>
      <c r="K28" s="10">
        <v>446</v>
      </c>
      <c r="L28" s="11">
        <v>659</v>
      </c>
      <c r="M28" s="13">
        <v>13.22</v>
      </c>
      <c r="N28" s="9" t="s">
        <v>17</v>
      </c>
      <c r="O28" s="10">
        <v>171.53</v>
      </c>
      <c r="P28" s="9">
        <f t="shared" si="37"/>
        <v>34.438377870634135</v>
      </c>
      <c r="Q28" s="9">
        <v>1.1200000000000001</v>
      </c>
      <c r="R28" s="9">
        <f t="shared" si="46"/>
        <v>0.22486435734338153</v>
      </c>
      <c r="S28" s="9">
        <v>3.26</v>
      </c>
      <c r="T28" s="9">
        <f t="shared" si="38"/>
        <v>0.65451589726734249</v>
      </c>
      <c r="U28" s="9">
        <v>8.77</v>
      </c>
      <c r="V28" s="9">
        <f t="shared" si="39"/>
        <v>1.7607682266977283</v>
      </c>
      <c r="W28" s="13">
        <v>242.9</v>
      </c>
      <c r="X28" s="9">
        <f t="shared" si="40"/>
        <v>48.767457498845857</v>
      </c>
      <c r="Y28" s="14">
        <v>7</v>
      </c>
      <c r="Z28" s="14"/>
      <c r="AA28" s="15">
        <v>723082</v>
      </c>
    </row>
    <row r="29" spans="1:27" ht="15.75" x14ac:dyDescent="0.25">
      <c r="A29" s="4" t="s">
        <v>40</v>
      </c>
      <c r="B29" s="4" t="s">
        <v>41</v>
      </c>
      <c r="C29" s="5">
        <v>40.91986</v>
      </c>
      <c r="D29" s="5">
        <v>-78.185040000000001</v>
      </c>
      <c r="E29" s="6">
        <v>45470</v>
      </c>
      <c r="F29" s="7" t="s">
        <v>128</v>
      </c>
      <c r="G29" s="8">
        <v>11</v>
      </c>
      <c r="H29" s="8">
        <f t="shared" ref="H29" si="53">G29*3.785412*60*24</f>
        <v>59960.926080000005</v>
      </c>
      <c r="I29" s="9">
        <v>3.03</v>
      </c>
      <c r="J29" s="10">
        <v>3.28</v>
      </c>
      <c r="K29" s="10">
        <v>738</v>
      </c>
      <c r="L29" s="11">
        <v>1425</v>
      </c>
      <c r="M29" s="13">
        <v>18.100000000000001</v>
      </c>
      <c r="N29" s="9" t="s">
        <v>17</v>
      </c>
      <c r="O29" s="10">
        <v>296.51</v>
      </c>
      <c r="P29" s="9">
        <f t="shared" ref="P29" si="54">H29*O29*0.00000204623</f>
        <v>36.379952210056878</v>
      </c>
      <c r="Q29" s="9">
        <v>33.729999999999997</v>
      </c>
      <c r="R29" s="9">
        <f t="shared" ref="R29" si="55">H29*Q29*0.00000204623</f>
        <v>4.1384634179124422</v>
      </c>
      <c r="S29" s="9">
        <v>7.44</v>
      </c>
      <c r="T29" s="9">
        <f t="shared" ref="T29" si="56">H29*S29*0.00000204623</f>
        <v>0.91284221254872744</v>
      </c>
      <c r="U29" s="9">
        <v>23.09</v>
      </c>
      <c r="V29" s="9">
        <f t="shared" ref="V29" si="57">H29*U29*0.00000204623</f>
        <v>2.8330008988911444</v>
      </c>
      <c r="W29" s="13">
        <v>1075</v>
      </c>
      <c r="X29" s="9">
        <f t="shared" ref="X29" si="58">H29*W29*0.00000204623</f>
        <v>131.8958842056293</v>
      </c>
      <c r="Y29" s="14" t="s">
        <v>20</v>
      </c>
      <c r="Z29" s="14">
        <v>1092</v>
      </c>
      <c r="AA29" s="15">
        <v>724252</v>
      </c>
    </row>
    <row r="30" spans="1:27" ht="15.75" x14ac:dyDescent="0.25">
      <c r="A30" s="4" t="s">
        <v>42</v>
      </c>
      <c r="B30" s="4" t="s">
        <v>126</v>
      </c>
      <c r="C30" s="5">
        <v>40.919969999999999</v>
      </c>
      <c r="D30" s="5">
        <v>-78.18486</v>
      </c>
      <c r="E30" s="6">
        <v>44036</v>
      </c>
      <c r="F30" s="7" t="s">
        <v>125</v>
      </c>
      <c r="G30" s="8">
        <v>32.76</v>
      </c>
      <c r="H30" s="8">
        <f t="shared" ref="H30" si="59">G30*3.785412*60*24</f>
        <v>178574.53985279999</v>
      </c>
      <c r="I30" s="9">
        <v>2.76</v>
      </c>
      <c r="J30" s="10">
        <v>2.8</v>
      </c>
      <c r="K30" s="10">
        <v>2340</v>
      </c>
      <c r="L30" s="11">
        <v>2260</v>
      </c>
      <c r="M30" s="12">
        <v>20.8</v>
      </c>
      <c r="N30" s="9" t="s">
        <v>17</v>
      </c>
      <c r="O30" s="10">
        <v>363</v>
      </c>
      <c r="P30" s="9">
        <f t="shared" ref="P30" si="60">H30*O30*0.00000204623</f>
        <v>132.64186278792715</v>
      </c>
      <c r="Q30" s="9">
        <v>11.74</v>
      </c>
      <c r="R30" s="9">
        <f t="shared" ref="R30" si="61">H30*Q30*0.00000204623</f>
        <v>4.2898497772183601</v>
      </c>
      <c r="S30" s="8">
        <v>11.08</v>
      </c>
      <c r="T30" s="9">
        <f t="shared" ref="T30" si="62">H30*S30*0.00000204623</f>
        <v>4.0486827539675838</v>
      </c>
      <c r="U30" s="9">
        <v>37.58</v>
      </c>
      <c r="V30" s="9">
        <f t="shared" ref="V30" si="63">H30*U30*0.00000204623</f>
        <v>13.731904142066949</v>
      </c>
      <c r="W30" s="13">
        <v>1064</v>
      </c>
      <c r="X30" s="9">
        <f t="shared" ref="X30" si="64">H30*W30*0.00000204623</f>
        <v>388.79047384670662</v>
      </c>
      <c r="Y30" s="14">
        <v>2</v>
      </c>
      <c r="Z30" s="14">
        <v>1736</v>
      </c>
      <c r="AA30" s="15">
        <v>723093</v>
      </c>
    </row>
    <row r="31" spans="1:27" ht="15.75" x14ac:dyDescent="0.25">
      <c r="A31" s="4" t="s">
        <v>42</v>
      </c>
      <c r="B31" s="4" t="s">
        <v>126</v>
      </c>
      <c r="C31" s="5">
        <v>40.919969999999999</v>
      </c>
      <c r="D31" s="5">
        <v>-78.18486</v>
      </c>
      <c r="E31" s="6">
        <v>45442</v>
      </c>
      <c r="F31" s="7" t="s">
        <v>43</v>
      </c>
      <c r="G31" s="8">
        <v>70</v>
      </c>
      <c r="H31" s="8">
        <f t="shared" si="0"/>
        <v>381569.52960000001</v>
      </c>
      <c r="I31" s="9">
        <v>2.5299999999999998</v>
      </c>
      <c r="J31" s="10">
        <v>3</v>
      </c>
      <c r="K31" s="10">
        <v>1073</v>
      </c>
      <c r="L31" s="11">
        <v>2153</v>
      </c>
      <c r="M31" s="12">
        <v>13.5</v>
      </c>
      <c r="N31" s="9" t="s">
        <v>17</v>
      </c>
      <c r="O31" s="10">
        <v>585.45000000000005</v>
      </c>
      <c r="P31" s="9">
        <f t="shared" si="37"/>
        <v>457.10707641209274</v>
      </c>
      <c r="Q31" s="9">
        <v>29.77</v>
      </c>
      <c r="R31" s="9">
        <f t="shared" si="46"/>
        <v>23.243791382334955</v>
      </c>
      <c r="S31" s="8">
        <v>8.76</v>
      </c>
      <c r="T31" s="9">
        <f t="shared" si="38"/>
        <v>6.8396242025278537</v>
      </c>
      <c r="U31" s="9">
        <v>36.619999999999997</v>
      </c>
      <c r="V31" s="9">
        <f t="shared" si="39"/>
        <v>28.592127659425802</v>
      </c>
      <c r="W31" s="13">
        <v>1204.4000000000001</v>
      </c>
      <c r="X31" s="9">
        <f t="shared" si="40"/>
        <v>940.37024994572459</v>
      </c>
      <c r="Y31" s="14">
        <v>7</v>
      </c>
      <c r="Z31" s="14"/>
      <c r="AA31" s="15">
        <v>723093</v>
      </c>
    </row>
    <row r="32" spans="1:27" ht="15.75" x14ac:dyDescent="0.25">
      <c r="A32" s="4" t="s">
        <v>42</v>
      </c>
      <c r="B32" s="4" t="s">
        <v>126</v>
      </c>
      <c r="C32" s="5">
        <v>40.919969999999999</v>
      </c>
      <c r="D32" s="5">
        <v>-78.18486</v>
      </c>
      <c r="E32" s="6">
        <v>45470</v>
      </c>
      <c r="F32" s="7" t="s">
        <v>128</v>
      </c>
      <c r="G32" s="8">
        <v>50</v>
      </c>
      <c r="H32" s="8">
        <f t="shared" ref="H32:H33" si="65">G32*3.785412*60*24</f>
        <v>272549.66399999999</v>
      </c>
      <c r="I32" s="9">
        <v>2.69</v>
      </c>
      <c r="J32" s="10">
        <v>2.95</v>
      </c>
      <c r="K32" s="10">
        <v>2100</v>
      </c>
      <c r="L32" s="11">
        <v>2311</v>
      </c>
      <c r="M32" s="12">
        <v>13.5</v>
      </c>
      <c r="N32" s="9" t="s">
        <v>17</v>
      </c>
      <c r="O32" s="10">
        <v>527.35</v>
      </c>
      <c r="P32" s="9">
        <f t="shared" ref="P32:P33" si="66">H32*O32*0.00000204623</f>
        <v>294.1027253100998</v>
      </c>
      <c r="Q32" s="9">
        <v>43.98</v>
      </c>
      <c r="R32" s="9">
        <f t="shared" ref="R32:R33" si="67">H32*Q32*0.00000204623</f>
        <v>24.527615168556345</v>
      </c>
      <c r="S32" s="8">
        <v>11.46</v>
      </c>
      <c r="T32" s="9">
        <f t="shared" ref="T32:T33" si="68">H32*S32*0.00000204623</f>
        <v>6.3912339661586115</v>
      </c>
      <c r="U32" s="9">
        <v>48.15</v>
      </c>
      <c r="V32" s="9">
        <f t="shared" ref="V32:V33" si="69">H32*U32*0.00000204623</f>
        <v>26.853221245247568</v>
      </c>
      <c r="W32" s="13">
        <v>1440.9</v>
      </c>
      <c r="X32" s="9">
        <f t="shared" ref="X32:X33" si="70">H32*W32*0.00000204623</f>
        <v>803.58891988114692</v>
      </c>
      <c r="Y32" s="14" t="s">
        <v>20</v>
      </c>
      <c r="Z32" s="14">
        <v>2064</v>
      </c>
      <c r="AA32" s="15">
        <v>724256</v>
      </c>
    </row>
    <row r="33" spans="1:27" ht="15.75" x14ac:dyDescent="0.25">
      <c r="A33" s="4" t="s">
        <v>133</v>
      </c>
      <c r="B33" s="4" t="s">
        <v>134</v>
      </c>
      <c r="C33" s="5">
        <v>40.919969999999999</v>
      </c>
      <c r="D33" s="5">
        <v>-78.18486</v>
      </c>
      <c r="E33" s="6">
        <v>45771</v>
      </c>
      <c r="F33" s="7" t="s">
        <v>135</v>
      </c>
      <c r="G33" s="8">
        <v>44.87</v>
      </c>
      <c r="H33" s="8">
        <f t="shared" si="65"/>
        <v>244586.0684736</v>
      </c>
      <c r="I33" s="9">
        <v>2.9</v>
      </c>
      <c r="J33" s="10">
        <v>2.97</v>
      </c>
      <c r="K33" s="10">
        <v>1499</v>
      </c>
      <c r="L33" s="11">
        <v>1568</v>
      </c>
      <c r="M33" s="12">
        <v>16.100000000000001</v>
      </c>
      <c r="N33" s="9" t="s">
        <v>136</v>
      </c>
      <c r="O33" s="10">
        <v>158.28</v>
      </c>
      <c r="P33" s="9">
        <f t="shared" si="66"/>
        <v>79.21587165930201</v>
      </c>
      <c r="Q33" s="9">
        <v>11.39</v>
      </c>
      <c r="R33" s="9">
        <f t="shared" si="67"/>
        <v>5.7004598066682464</v>
      </c>
      <c r="S33" s="8">
        <v>7.06</v>
      </c>
      <c r="T33" s="9">
        <f t="shared" si="68"/>
        <v>3.5333842173027055</v>
      </c>
      <c r="U33" s="9">
        <v>24.65</v>
      </c>
      <c r="V33" s="9">
        <f t="shared" si="69"/>
        <v>12.336815999505905</v>
      </c>
      <c r="W33" s="13">
        <v>2714.6</v>
      </c>
      <c r="X33" s="9">
        <f t="shared" si="70"/>
        <v>1358.6012459334172</v>
      </c>
      <c r="Y33" s="14">
        <v>6</v>
      </c>
      <c r="Z33" s="14">
        <v>1176</v>
      </c>
      <c r="AA33" s="15">
        <v>734509</v>
      </c>
    </row>
    <row r="34" spans="1:27" ht="15.75" x14ac:dyDescent="0.25">
      <c r="A34" s="4" t="s">
        <v>44</v>
      </c>
      <c r="B34" s="4" t="s">
        <v>45</v>
      </c>
      <c r="C34" s="5">
        <v>40.920679999999997</v>
      </c>
      <c r="D34" s="5">
        <v>-78.183959999999999</v>
      </c>
      <c r="E34" s="6">
        <v>45441</v>
      </c>
      <c r="F34" s="7" t="s">
        <v>27</v>
      </c>
      <c r="G34" s="9">
        <v>3</v>
      </c>
      <c r="H34" s="8">
        <f t="shared" si="0"/>
        <v>16352.97984</v>
      </c>
      <c r="I34" s="9">
        <v>2.58</v>
      </c>
      <c r="J34" s="8">
        <v>2.9</v>
      </c>
      <c r="K34" s="8">
        <v>1511</v>
      </c>
      <c r="L34" s="11">
        <v>2398</v>
      </c>
      <c r="M34" s="12">
        <v>14.89</v>
      </c>
      <c r="N34" s="9" t="s">
        <v>17</v>
      </c>
      <c r="O34" s="10">
        <v>467.84</v>
      </c>
      <c r="P34" s="9">
        <f t="shared" si="37"/>
        <v>15.654842401715415</v>
      </c>
      <c r="Q34" s="9">
        <v>23.47</v>
      </c>
      <c r="R34" s="9">
        <f t="shared" si="46"/>
        <v>0.78535215280493498</v>
      </c>
      <c r="S34" s="9">
        <v>14.73</v>
      </c>
      <c r="T34" s="9">
        <f t="shared" si="38"/>
        <v>0.49289464042678716</v>
      </c>
      <c r="U34" s="9">
        <v>16.239999999999998</v>
      </c>
      <c r="V34" s="9">
        <f t="shared" si="39"/>
        <v>0.54342219691317195</v>
      </c>
      <c r="W34" s="13">
        <v>1053.5</v>
      </c>
      <c r="X34" s="9">
        <f t="shared" si="40"/>
        <v>35.252172687686375</v>
      </c>
      <c r="Y34" s="14">
        <v>9</v>
      </c>
      <c r="Z34" s="14"/>
      <c r="AA34" s="15">
        <v>723080</v>
      </c>
    </row>
    <row r="35" spans="1:27" ht="15.75" x14ac:dyDescent="0.25">
      <c r="A35" s="4" t="s">
        <v>44</v>
      </c>
      <c r="B35" s="4" t="s">
        <v>45</v>
      </c>
      <c r="C35" s="5">
        <v>40.920679999999997</v>
      </c>
      <c r="D35" s="5">
        <v>-78.183959999999999</v>
      </c>
      <c r="E35" s="6">
        <v>45771</v>
      </c>
      <c r="F35" s="7" t="s">
        <v>135</v>
      </c>
      <c r="G35" s="9">
        <v>3.96</v>
      </c>
      <c r="H35" s="8">
        <f t="shared" ref="H35" si="71">G35*3.785412*60*24</f>
        <v>21585.9333888</v>
      </c>
      <c r="I35" s="9">
        <v>3.76</v>
      </c>
      <c r="J35" s="8">
        <v>4.04</v>
      </c>
      <c r="K35" s="8">
        <v>1058</v>
      </c>
      <c r="L35" s="11">
        <v>1116</v>
      </c>
      <c r="M35" s="12">
        <v>13.8</v>
      </c>
      <c r="N35" s="9" t="s">
        <v>138</v>
      </c>
      <c r="O35" s="10">
        <v>175.22</v>
      </c>
      <c r="P35" s="9">
        <f t="shared" ref="P35" si="72">H35*O35*0.00000204623</f>
        <v>7.7394296362639352</v>
      </c>
      <c r="Q35" s="9">
        <v>1.64</v>
      </c>
      <c r="R35" s="9">
        <f t="shared" ref="R35" si="73">H35*Q35*0.00000204623</f>
        <v>7.2438446544189322E-2</v>
      </c>
      <c r="S35" s="9">
        <v>11.84</v>
      </c>
      <c r="T35" s="9">
        <f t="shared" ref="T35" si="74">H35*S35*0.00000204623</f>
        <v>0.52297024822146443</v>
      </c>
      <c r="U35" s="9">
        <v>16.23</v>
      </c>
      <c r="V35" s="9">
        <f t="shared" ref="V35" si="75">H35*U35*0.00000204623</f>
        <v>0.7168756020806053</v>
      </c>
      <c r="W35" s="13">
        <v>663</v>
      </c>
      <c r="X35" s="9">
        <f t="shared" ref="X35" si="76">H35*W35*0.00000204623</f>
        <v>29.284567109022881</v>
      </c>
      <c r="Y35" s="14">
        <v>26</v>
      </c>
      <c r="Z35" s="14">
        <v>837</v>
      </c>
      <c r="AA35" s="15">
        <v>734510</v>
      </c>
    </row>
    <row r="36" spans="1:27" ht="15.75" x14ac:dyDescent="0.25">
      <c r="A36" s="17">
        <v>15</v>
      </c>
      <c r="B36" s="4" t="s">
        <v>46</v>
      </c>
      <c r="C36" s="5">
        <v>40.92109</v>
      </c>
      <c r="D36" s="5">
        <v>-78.182829999999996</v>
      </c>
      <c r="E36" s="6">
        <v>45441</v>
      </c>
      <c r="F36" s="7" t="s">
        <v>27</v>
      </c>
      <c r="G36" s="9">
        <v>0</v>
      </c>
      <c r="H36" s="8">
        <f t="shared" si="0"/>
        <v>0</v>
      </c>
      <c r="I36" s="9"/>
      <c r="J36" s="8"/>
      <c r="K36" s="8"/>
      <c r="L36" s="11"/>
      <c r="M36" s="12"/>
      <c r="N36" s="9"/>
      <c r="O36" s="10"/>
      <c r="P36" s="9">
        <f t="shared" si="37"/>
        <v>0</v>
      </c>
      <c r="Q36" s="9"/>
      <c r="R36" s="9">
        <f t="shared" si="46"/>
        <v>0</v>
      </c>
      <c r="S36" s="9"/>
      <c r="T36" s="9">
        <f t="shared" si="38"/>
        <v>0</v>
      </c>
      <c r="U36" s="9"/>
      <c r="V36" s="9">
        <f t="shared" si="39"/>
        <v>0</v>
      </c>
      <c r="W36" s="13"/>
      <c r="X36" s="9">
        <f t="shared" si="40"/>
        <v>0</v>
      </c>
      <c r="Y36" s="14"/>
      <c r="Z36" s="14"/>
      <c r="AA36" s="15"/>
    </row>
    <row r="37" spans="1:27" ht="15.75" x14ac:dyDescent="0.25">
      <c r="A37" s="17">
        <v>15</v>
      </c>
      <c r="B37" s="4" t="s">
        <v>46</v>
      </c>
      <c r="C37" s="5">
        <v>40.92109</v>
      </c>
      <c r="D37" s="5">
        <v>-78.182829999999996</v>
      </c>
      <c r="E37" s="6">
        <v>45771</v>
      </c>
      <c r="F37" s="7" t="s">
        <v>135</v>
      </c>
      <c r="G37" s="9">
        <v>0</v>
      </c>
      <c r="H37" s="8">
        <f t="shared" ref="H37" si="77">G37*3.785412*60*24</f>
        <v>0</v>
      </c>
      <c r="I37" s="9"/>
      <c r="J37" s="8"/>
      <c r="K37" s="8"/>
      <c r="L37" s="11"/>
      <c r="M37" s="12"/>
      <c r="N37" s="9"/>
      <c r="O37" s="10"/>
      <c r="P37" s="9">
        <f t="shared" ref="P37" si="78">H37*O37*0.00000204623</f>
        <v>0</v>
      </c>
      <c r="Q37" s="9"/>
      <c r="R37" s="9">
        <f t="shared" ref="R37" si="79">H37*Q37*0.00000204623</f>
        <v>0</v>
      </c>
      <c r="S37" s="9"/>
      <c r="T37" s="9">
        <f t="shared" ref="T37" si="80">H37*S37*0.00000204623</f>
        <v>0</v>
      </c>
      <c r="U37" s="9"/>
      <c r="V37" s="9">
        <f t="shared" ref="V37" si="81">H37*U37*0.00000204623</f>
        <v>0</v>
      </c>
      <c r="W37" s="13"/>
      <c r="X37" s="9">
        <f t="shared" ref="X37" si="82">H37*W37*0.00000204623</f>
        <v>0</v>
      </c>
      <c r="Y37" s="14"/>
      <c r="Z37" s="14"/>
      <c r="AA37" s="15"/>
    </row>
    <row r="38" spans="1:27" ht="15.75" x14ac:dyDescent="0.25">
      <c r="A38" s="4" t="s">
        <v>47</v>
      </c>
      <c r="B38" s="4" t="s">
        <v>48</v>
      </c>
      <c r="C38" s="5">
        <v>40.921340000000001</v>
      </c>
      <c r="D38" s="5">
        <v>-78.18253</v>
      </c>
      <c r="E38" s="6">
        <v>45441</v>
      </c>
      <c r="F38" s="7" t="s">
        <v>27</v>
      </c>
      <c r="G38" s="9">
        <v>26</v>
      </c>
      <c r="H38" s="8">
        <f t="shared" si="0"/>
        <v>141725.82527999999</v>
      </c>
      <c r="I38" s="9">
        <v>2.06</v>
      </c>
      <c r="J38" s="10">
        <v>2.61</v>
      </c>
      <c r="K38" s="10">
        <v>2450</v>
      </c>
      <c r="L38" s="11">
        <v>4324</v>
      </c>
      <c r="M38" s="12">
        <v>21.28</v>
      </c>
      <c r="N38" s="9" t="s">
        <v>17</v>
      </c>
      <c r="O38" s="10">
        <v>1404.94</v>
      </c>
      <c r="P38" s="9">
        <f t="shared" si="37"/>
        <v>407.43770760695782</v>
      </c>
      <c r="Q38" s="9">
        <v>143.72</v>
      </c>
      <c r="R38" s="9">
        <f t="shared" si="46"/>
        <v>41.679322488698432</v>
      </c>
      <c r="S38" s="9">
        <v>18.28</v>
      </c>
      <c r="T38" s="9">
        <f t="shared" si="38"/>
        <v>5.3012664562580536</v>
      </c>
      <c r="U38" s="9">
        <v>86.18</v>
      </c>
      <c r="V38" s="9">
        <f t="shared" si="39"/>
        <v>24.992513304175006</v>
      </c>
      <c r="W38" s="13">
        <v>2891</v>
      </c>
      <c r="X38" s="9">
        <f t="shared" si="40"/>
        <v>838.40051012264951</v>
      </c>
      <c r="Y38" s="14">
        <v>12</v>
      </c>
      <c r="Z38" s="14"/>
      <c r="AA38" s="15">
        <v>723079</v>
      </c>
    </row>
    <row r="39" spans="1:27" ht="15.75" x14ac:dyDescent="0.25">
      <c r="A39" s="4" t="s">
        <v>47</v>
      </c>
      <c r="B39" s="4" t="s">
        <v>48</v>
      </c>
      <c r="C39" s="5">
        <v>40.921340000000001</v>
      </c>
      <c r="D39" s="5">
        <v>-78.18253</v>
      </c>
      <c r="E39" s="6">
        <v>45771</v>
      </c>
      <c r="F39" s="7" t="s">
        <v>135</v>
      </c>
      <c r="G39" s="9">
        <v>2.99</v>
      </c>
      <c r="H39" s="8">
        <f t="shared" ref="H39" si="83">G39*3.785412*60*24</f>
        <v>16298.4699072</v>
      </c>
      <c r="I39" s="9">
        <v>2.57</v>
      </c>
      <c r="J39" s="10">
        <v>2.66</v>
      </c>
      <c r="K39" s="10">
        <v>3090</v>
      </c>
      <c r="L39" s="11">
        <v>3208</v>
      </c>
      <c r="M39" s="12">
        <v>19.100000000000001</v>
      </c>
      <c r="N39" s="9" t="s">
        <v>138</v>
      </c>
      <c r="O39" s="10">
        <v>488.14</v>
      </c>
      <c r="P39" s="9">
        <f t="shared" ref="P39" si="84">H39*O39*0.00000204623</f>
        <v>16.279673080697357</v>
      </c>
      <c r="Q39" s="9">
        <v>38.119999999999997</v>
      </c>
      <c r="R39" s="9">
        <f t="shared" ref="R39" si="85">H39*Q39*0.00000204623</f>
        <v>1.2713179371413597</v>
      </c>
      <c r="S39" s="9">
        <v>17.32</v>
      </c>
      <c r="T39" s="9">
        <f t="shared" ref="T39" si="86">H39*S39*0.00000204623</f>
        <v>0.57762924111459479</v>
      </c>
      <c r="U39" s="9">
        <v>64.42</v>
      </c>
      <c r="V39" s="9">
        <f t="shared" ref="V39" si="87">H39*U39*0.00000204623</f>
        <v>2.1484339325982789</v>
      </c>
      <c r="W39" s="13">
        <v>1631.2</v>
      </c>
      <c r="X39" s="9">
        <f t="shared" ref="X39" si="88">H39*W39*0.00000204623</f>
        <v>54.401201969175922</v>
      </c>
      <c r="Y39" s="14">
        <v>6</v>
      </c>
      <c r="Z39" s="14">
        <v>2406</v>
      </c>
      <c r="AA39" s="15">
        <v>734537</v>
      </c>
    </row>
    <row r="40" spans="1:27" ht="15.75" x14ac:dyDescent="0.25">
      <c r="A40" s="4" t="s">
        <v>49</v>
      </c>
      <c r="B40" s="4" t="s">
        <v>50</v>
      </c>
      <c r="C40" s="5">
        <v>40.921900000000001</v>
      </c>
      <c r="D40" s="5">
        <v>-78.181600000000003</v>
      </c>
      <c r="E40" s="6">
        <v>45441</v>
      </c>
      <c r="F40" s="7" t="s">
        <v>27</v>
      </c>
      <c r="G40" s="9">
        <v>20</v>
      </c>
      <c r="H40" s="8">
        <f t="shared" si="0"/>
        <v>109019.86560000002</v>
      </c>
      <c r="I40" s="9">
        <v>1.84</v>
      </c>
      <c r="J40" s="10">
        <v>2.6</v>
      </c>
      <c r="K40" s="10">
        <v>2480</v>
      </c>
      <c r="L40" s="11">
        <v>4234</v>
      </c>
      <c r="M40" s="13">
        <v>21.5</v>
      </c>
      <c r="N40" s="9" t="s">
        <v>17</v>
      </c>
      <c r="O40" s="10">
        <v>1194.99</v>
      </c>
      <c r="P40" s="9">
        <f t="shared" si="37"/>
        <v>266.57803410889636</v>
      </c>
      <c r="Q40" s="9">
        <v>125.94</v>
      </c>
      <c r="R40" s="9">
        <f t="shared" si="46"/>
        <v>28.094659884747493</v>
      </c>
      <c r="S40" s="9">
        <v>24.54</v>
      </c>
      <c r="T40" s="9">
        <f t="shared" si="38"/>
        <v>5.474376318657324</v>
      </c>
      <c r="U40" s="9">
        <v>93.18</v>
      </c>
      <c r="V40" s="9">
        <f t="shared" si="39"/>
        <v>20.786568271087592</v>
      </c>
      <c r="W40" s="13">
        <v>2519.1999999999998</v>
      </c>
      <c r="X40" s="9">
        <f t="shared" si="40"/>
        <v>561.98242958278445</v>
      </c>
      <c r="Y40" s="14">
        <v>10</v>
      </c>
      <c r="Z40" s="14"/>
      <c r="AA40" s="15">
        <v>723081</v>
      </c>
    </row>
    <row r="41" spans="1:27" ht="15.75" x14ac:dyDescent="0.25">
      <c r="A41" s="4" t="s">
        <v>49</v>
      </c>
      <c r="B41" s="4" t="s">
        <v>50</v>
      </c>
      <c r="C41" s="5">
        <v>40.921900000000001</v>
      </c>
      <c r="D41" s="5">
        <v>-78.181600000000003</v>
      </c>
      <c r="E41" s="6">
        <v>45771</v>
      </c>
      <c r="F41" s="7" t="s">
        <v>135</v>
      </c>
      <c r="G41" s="9">
        <v>17.170000000000002</v>
      </c>
      <c r="H41" s="8">
        <f t="shared" ref="H41" si="89">G41*3.785412*60*24</f>
        <v>93593.554617600021</v>
      </c>
      <c r="I41" s="9">
        <v>2.7</v>
      </c>
      <c r="J41" s="10">
        <v>2.78</v>
      </c>
      <c r="K41" s="10">
        <v>2970</v>
      </c>
      <c r="L41" s="11">
        <v>3804</v>
      </c>
      <c r="M41" s="13">
        <v>17.8</v>
      </c>
      <c r="N41" s="9" t="s">
        <v>138</v>
      </c>
      <c r="O41" s="10">
        <v>152.43</v>
      </c>
      <c r="P41" s="9">
        <f t="shared" ref="P41" si="90">H41*O41*0.00000204623</f>
        <v>29.192469762190122</v>
      </c>
      <c r="Q41" s="9">
        <v>77.069999999999993</v>
      </c>
      <c r="R41" s="9">
        <f t="shared" ref="R41" si="91">H41*Q41*0.00000204623</f>
        <v>14.759979299166782</v>
      </c>
      <c r="S41" s="9">
        <v>23.45</v>
      </c>
      <c r="T41" s="9">
        <f t="shared" ref="T41" si="92">H41*S41*0.00000204623</f>
        <v>4.4910018757682755</v>
      </c>
      <c r="U41" s="9">
        <v>86.52</v>
      </c>
      <c r="V41" s="9">
        <f t="shared" ref="V41" si="93">H41*U41*0.00000204623</f>
        <v>16.569786025222655</v>
      </c>
      <c r="W41" s="13">
        <v>1931.4</v>
      </c>
      <c r="X41" s="9">
        <f t="shared" ref="X41" si="94">H41*W41*0.00000204623</f>
        <v>369.89002229675259</v>
      </c>
      <c r="Y41" s="14">
        <v>18</v>
      </c>
      <c r="Z41" s="14">
        <v>2853</v>
      </c>
      <c r="AA41" s="15">
        <v>734512</v>
      </c>
    </row>
    <row r="42" spans="1:27" ht="15.75" x14ac:dyDescent="0.25">
      <c r="A42" s="4" t="s">
        <v>51</v>
      </c>
      <c r="B42" s="4" t="s">
        <v>52</v>
      </c>
      <c r="C42" s="5">
        <v>40.922409999999999</v>
      </c>
      <c r="D42" s="5">
        <v>-78.18083</v>
      </c>
      <c r="E42" s="6">
        <v>45442</v>
      </c>
      <c r="F42" s="7" t="s">
        <v>43</v>
      </c>
      <c r="G42" s="8">
        <v>13</v>
      </c>
      <c r="H42" s="8">
        <f t="shared" si="0"/>
        <v>70862.912639999995</v>
      </c>
      <c r="I42" s="9">
        <v>2.0699999999999998</v>
      </c>
      <c r="J42" s="10">
        <v>2.56</v>
      </c>
      <c r="K42" s="10">
        <v>2300</v>
      </c>
      <c r="L42" s="11">
        <v>4793</v>
      </c>
      <c r="M42" s="12">
        <v>19</v>
      </c>
      <c r="N42" s="9" t="s">
        <v>17</v>
      </c>
      <c r="O42" s="10">
        <v>1657.86</v>
      </c>
      <c r="P42" s="9">
        <f t="shared" si="37"/>
        <v>240.39271354409121</v>
      </c>
      <c r="Q42" s="9">
        <v>198.5</v>
      </c>
      <c r="R42" s="9">
        <f t="shared" si="46"/>
        <v>28.782860819672415</v>
      </c>
      <c r="S42" s="8">
        <v>22.03</v>
      </c>
      <c r="T42" s="9">
        <f t="shared" si="38"/>
        <v>3.1943900446215783</v>
      </c>
      <c r="U42" s="9">
        <v>108.02</v>
      </c>
      <c r="V42" s="9">
        <f t="shared" si="39"/>
        <v>15.663096351340123</v>
      </c>
      <c r="W42" s="13">
        <v>3517.5</v>
      </c>
      <c r="X42" s="9">
        <f t="shared" si="40"/>
        <v>510.04389387001373</v>
      </c>
      <c r="Y42" s="14">
        <v>12</v>
      </c>
      <c r="Z42" s="14"/>
      <c r="AA42" s="15">
        <v>723090</v>
      </c>
    </row>
    <row r="43" spans="1:27" ht="15.75" x14ac:dyDescent="0.25">
      <c r="A43" s="4" t="s">
        <v>53</v>
      </c>
      <c r="B43" s="4" t="s">
        <v>52</v>
      </c>
      <c r="C43" s="5">
        <v>40.922409999999999</v>
      </c>
      <c r="D43" s="5">
        <v>-78.18083</v>
      </c>
      <c r="E43" s="6">
        <v>45771</v>
      </c>
      <c r="F43" s="7" t="s">
        <v>135</v>
      </c>
      <c r="G43" s="8">
        <v>1.48</v>
      </c>
      <c r="H43" s="8">
        <f t="shared" si="0"/>
        <v>8067.4700543999988</v>
      </c>
      <c r="I43" s="9">
        <v>2.63</v>
      </c>
      <c r="J43" s="10">
        <v>2.67</v>
      </c>
      <c r="K43" s="10">
        <v>4500</v>
      </c>
      <c r="L43" s="11">
        <v>4249</v>
      </c>
      <c r="M43" s="13">
        <v>16.600000000000001</v>
      </c>
      <c r="N43" s="9" t="s">
        <v>137</v>
      </c>
      <c r="O43" s="10">
        <v>154.74</v>
      </c>
      <c r="P43" s="9">
        <f t="shared" si="37"/>
        <v>2.5544323298544631</v>
      </c>
      <c r="Q43" s="9">
        <v>148.87</v>
      </c>
      <c r="R43" s="9">
        <f t="shared" si="46"/>
        <v>2.4575309612603977</v>
      </c>
      <c r="S43" s="8">
        <v>24.97</v>
      </c>
      <c r="T43" s="9">
        <f t="shared" si="38"/>
        <v>0.41220224425789026</v>
      </c>
      <c r="U43" s="9">
        <v>103.05</v>
      </c>
      <c r="V43" s="9">
        <f t="shared" si="39"/>
        <v>1.7011390176522063</v>
      </c>
      <c r="W43" s="13">
        <v>2714.6</v>
      </c>
      <c r="X43" s="9">
        <f t="shared" si="40"/>
        <v>44.812343302461713</v>
      </c>
      <c r="Y43" s="14">
        <v>7</v>
      </c>
      <c r="Z43" s="14">
        <v>3186</v>
      </c>
      <c r="AA43" s="15">
        <v>734508</v>
      </c>
    </row>
    <row r="44" spans="1:27" ht="15.75" x14ac:dyDescent="0.25">
      <c r="A44" s="4" t="s">
        <v>53</v>
      </c>
      <c r="B44" s="4" t="s">
        <v>54</v>
      </c>
      <c r="C44" s="5">
        <v>40.92266</v>
      </c>
      <c r="D44" s="5">
        <v>-78.180359999999993</v>
      </c>
      <c r="E44" s="6">
        <v>45442</v>
      </c>
      <c r="F44" s="7" t="s">
        <v>43</v>
      </c>
      <c r="G44" s="8">
        <v>33</v>
      </c>
      <c r="H44" s="8">
        <f t="shared" si="0"/>
        <v>179882.77823999999</v>
      </c>
      <c r="I44" s="9">
        <v>2.06</v>
      </c>
      <c r="J44" s="10">
        <v>2.5499999999999998</v>
      </c>
      <c r="K44" s="10">
        <v>2330</v>
      </c>
      <c r="L44" s="11">
        <v>4974</v>
      </c>
      <c r="M44" s="13"/>
      <c r="N44" s="9" t="s">
        <v>17</v>
      </c>
      <c r="O44" s="10">
        <v>1593.79</v>
      </c>
      <c r="P44" s="9">
        <f t="shared" si="37"/>
        <v>586.64467336211123</v>
      </c>
      <c r="Q44" s="9">
        <v>200.24</v>
      </c>
      <c r="R44" s="9">
        <f t="shared" si="46"/>
        <v>73.704647032563372</v>
      </c>
      <c r="S44" s="8">
        <v>29.45</v>
      </c>
      <c r="T44" s="9">
        <f t="shared" si="38"/>
        <v>10.840001274016135</v>
      </c>
      <c r="U44" s="9">
        <v>138.12</v>
      </c>
      <c r="V44" s="9">
        <f t="shared" si="39"/>
        <v>50.839421934367017</v>
      </c>
      <c r="W44" s="13">
        <v>3574.8</v>
      </c>
      <c r="X44" s="9">
        <f t="shared" si="40"/>
        <v>1315.8178796045122</v>
      </c>
      <c r="Y44" s="14">
        <v>18</v>
      </c>
      <c r="Z44" s="14"/>
      <c r="AA44" s="15">
        <v>723089</v>
      </c>
    </row>
    <row r="45" spans="1:27" ht="15.75" x14ac:dyDescent="0.25">
      <c r="A45" s="4" t="s">
        <v>53</v>
      </c>
      <c r="B45" s="4" t="s">
        <v>54</v>
      </c>
      <c r="C45" s="5">
        <v>40.92266</v>
      </c>
      <c r="D45" s="5">
        <v>-78.180359999999993</v>
      </c>
      <c r="E45" s="6">
        <v>45771</v>
      </c>
      <c r="F45" s="7" t="s">
        <v>135</v>
      </c>
      <c r="G45" s="8">
        <v>8.1199999999999992</v>
      </c>
      <c r="H45" s="8">
        <f t="shared" ref="H45" si="95">G45*3.785412*60*24</f>
        <v>44262.065433599993</v>
      </c>
      <c r="I45" s="9">
        <v>2.63</v>
      </c>
      <c r="J45" s="10">
        <v>2.4900000000000002</v>
      </c>
      <c r="K45" s="10">
        <v>4500</v>
      </c>
      <c r="L45" s="11">
        <v>4948</v>
      </c>
      <c r="M45" s="13">
        <v>16.7</v>
      </c>
      <c r="N45" s="9" t="s">
        <v>138</v>
      </c>
      <c r="O45" s="10">
        <v>450.34</v>
      </c>
      <c r="P45" s="9">
        <f t="shared" ref="P45" si="96">H45*O45*0.00000204623</f>
        <v>40.787458692979634</v>
      </c>
      <c r="Q45" s="9">
        <v>160.97</v>
      </c>
      <c r="R45" s="9">
        <f t="shared" ref="R45" si="97">H45*Q45*0.00000204623</f>
        <v>14.57911183951888</v>
      </c>
      <c r="S45" s="8">
        <v>27.66</v>
      </c>
      <c r="T45" s="9">
        <f t="shared" ref="T45" si="98">H45*S45*0.00000204623</f>
        <v>2.5051763277697225</v>
      </c>
      <c r="U45" s="9">
        <v>115.68</v>
      </c>
      <c r="V45" s="9">
        <f t="shared" ref="V45" si="99">H45*U45*0.00000204623</f>
        <v>10.477179956485953</v>
      </c>
      <c r="W45" s="13">
        <v>2852.7</v>
      </c>
      <c r="X45" s="9">
        <f t="shared" ref="X45" si="100">H45*W45*0.00000204623</f>
        <v>258.37008352236757</v>
      </c>
      <c r="Y45" s="14">
        <v>327</v>
      </c>
      <c r="Z45" s="14">
        <v>3711</v>
      </c>
      <c r="AA45" s="15">
        <v>734511</v>
      </c>
    </row>
    <row r="46" spans="1:27" ht="15.75" x14ac:dyDescent="0.25">
      <c r="A46" s="16" t="s">
        <v>55</v>
      </c>
      <c r="B46" s="4" t="s">
        <v>56</v>
      </c>
      <c r="C46" s="5">
        <v>40.923499999999997</v>
      </c>
      <c r="D46" s="5">
        <v>-78.179339999999996</v>
      </c>
      <c r="E46" s="6">
        <v>44036</v>
      </c>
      <c r="F46" s="7" t="s">
        <v>125</v>
      </c>
      <c r="G46" s="9">
        <v>69.599999999999994</v>
      </c>
      <c r="H46" s="8">
        <f t="shared" ref="H46" si="101">G46*3.785412*60*24</f>
        <v>379389.13228799996</v>
      </c>
      <c r="I46" s="9">
        <v>2.8</v>
      </c>
      <c r="J46" s="10">
        <v>2.8</v>
      </c>
      <c r="K46" s="10">
        <v>2400</v>
      </c>
      <c r="L46" s="11">
        <v>2360</v>
      </c>
      <c r="M46" s="12">
        <v>20.3</v>
      </c>
      <c r="N46" s="9" t="s">
        <v>17</v>
      </c>
      <c r="O46" s="10">
        <v>477</v>
      </c>
      <c r="P46" s="9">
        <f t="shared" ref="P46" si="102">H46*O46*0.00000204623</f>
        <v>370.30341132511859</v>
      </c>
      <c r="Q46" s="9">
        <v>48.55</v>
      </c>
      <c r="R46" s="9">
        <f t="shared" ref="R46" si="103">H46*Q46*0.00000204623</f>
        <v>37.69021094304928</v>
      </c>
      <c r="S46" s="8">
        <v>15.55</v>
      </c>
      <c r="T46" s="9">
        <f t="shared" ref="T46" si="104">H46*S46*0.00000204623</f>
        <v>12.071735945714034</v>
      </c>
      <c r="U46" s="9">
        <v>45.62</v>
      </c>
      <c r="V46" s="9">
        <f t="shared" ref="V46" si="105">H46*U46*0.00000204623</f>
        <v>35.415600890255575</v>
      </c>
      <c r="W46" s="13">
        <v>1283</v>
      </c>
      <c r="X46" s="9">
        <f t="shared" ref="X46" si="106">H46*W46*0.00000204623</f>
        <v>996.015255199428</v>
      </c>
      <c r="Y46" s="14">
        <v>4</v>
      </c>
      <c r="Z46" s="14">
        <v>2048</v>
      </c>
      <c r="AA46" s="15" t="s">
        <v>28</v>
      </c>
    </row>
    <row r="47" spans="1:27" ht="15.75" x14ac:dyDescent="0.25">
      <c r="A47" s="16" t="s">
        <v>55</v>
      </c>
      <c r="B47" s="4" t="s">
        <v>56</v>
      </c>
      <c r="C47" s="5">
        <v>40.923499999999997</v>
      </c>
      <c r="D47" s="5">
        <v>-78.179339999999996</v>
      </c>
      <c r="E47" s="6">
        <v>45442</v>
      </c>
      <c r="F47" s="7" t="s">
        <v>16</v>
      </c>
      <c r="G47" s="9">
        <v>56</v>
      </c>
      <c r="H47" s="8">
        <f t="shared" si="0"/>
        <v>305255.62367999996</v>
      </c>
      <c r="I47" s="9">
        <v>2.86</v>
      </c>
      <c r="J47" s="10">
        <v>3.02</v>
      </c>
      <c r="K47" s="10">
        <v>1583</v>
      </c>
      <c r="L47" s="11">
        <v>1762</v>
      </c>
      <c r="M47" s="12">
        <v>15.6</v>
      </c>
      <c r="N47" s="9" t="s">
        <v>17</v>
      </c>
      <c r="O47" s="10">
        <v>443.17</v>
      </c>
      <c r="P47" s="9">
        <f t="shared" si="37"/>
        <v>276.81427012185105</v>
      </c>
      <c r="Q47" s="9">
        <v>21.9</v>
      </c>
      <c r="R47" s="9">
        <f t="shared" si="46"/>
        <v>13.679248405055706</v>
      </c>
      <c r="S47" s="8">
        <v>7.83</v>
      </c>
      <c r="T47" s="9">
        <f t="shared" si="38"/>
        <v>4.8907997722185472</v>
      </c>
      <c r="U47" s="9">
        <v>30.81</v>
      </c>
      <c r="V47" s="9">
        <f t="shared" si="39"/>
        <v>19.244641249304394</v>
      </c>
      <c r="W47" s="13">
        <v>1005.3</v>
      </c>
      <c r="X47" s="9">
        <f t="shared" si="40"/>
        <v>627.93371788139279</v>
      </c>
      <c r="Y47" s="14">
        <v>5</v>
      </c>
      <c r="Z47" s="14"/>
      <c r="AA47" s="15">
        <v>723101</v>
      </c>
    </row>
    <row r="48" spans="1:27" ht="15.75" x14ac:dyDescent="0.25">
      <c r="A48" s="16" t="s">
        <v>55</v>
      </c>
      <c r="B48" s="4" t="s">
        <v>56</v>
      </c>
      <c r="C48" s="5">
        <v>40.923499999999997</v>
      </c>
      <c r="D48" s="5">
        <v>-78.179339999999996</v>
      </c>
      <c r="E48" s="6">
        <v>45470</v>
      </c>
      <c r="F48" s="7" t="s">
        <v>16</v>
      </c>
      <c r="G48" s="9">
        <v>186</v>
      </c>
      <c r="H48" s="8">
        <f t="shared" ref="H48" si="107">G48*3.785412*60*24</f>
        <v>1013884.7500799999</v>
      </c>
      <c r="I48" s="9">
        <v>2.87</v>
      </c>
      <c r="J48" s="10">
        <v>3.13</v>
      </c>
      <c r="K48" s="10">
        <v>1248</v>
      </c>
      <c r="L48" s="11">
        <v>1425</v>
      </c>
      <c r="M48" s="12">
        <v>18.100000000000001</v>
      </c>
      <c r="N48" s="9" t="s">
        <v>17</v>
      </c>
      <c r="O48" s="10">
        <v>296.51</v>
      </c>
      <c r="P48" s="9">
        <f t="shared" ref="P48" si="108">H48*O48*0.00000204623</f>
        <v>615.15191918823427</v>
      </c>
      <c r="Q48" s="9">
        <v>33.729999999999997</v>
      </c>
      <c r="R48" s="9">
        <f t="shared" ref="R48" si="109">H48*Q48*0.00000204623</f>
        <v>69.97765415742856</v>
      </c>
      <c r="S48" s="8">
        <v>7.44</v>
      </c>
      <c r="T48" s="9">
        <f t="shared" ref="T48" si="110">H48*S48*0.00000204623</f>
        <v>15.435331957642116</v>
      </c>
      <c r="U48" s="9">
        <v>23.09</v>
      </c>
      <c r="V48" s="9">
        <f t="shared" ref="V48" si="111">H48*U48*0.00000204623</f>
        <v>47.903469744886614</v>
      </c>
      <c r="W48" s="13">
        <v>1075.5</v>
      </c>
      <c r="X48" s="9">
        <f t="shared" ref="X48" si="112">H48*W48*0.00000204623</f>
        <v>2231.2768172639912</v>
      </c>
      <c r="Y48" s="14" t="s">
        <v>20</v>
      </c>
      <c r="Z48" s="14">
        <v>1092</v>
      </c>
      <c r="AA48" s="15">
        <v>724251</v>
      </c>
    </row>
    <row r="49" spans="1:27" ht="15.75" x14ac:dyDescent="0.25">
      <c r="A49" s="16" t="s">
        <v>55</v>
      </c>
      <c r="B49" s="4" t="s">
        <v>56</v>
      </c>
      <c r="C49" s="5">
        <v>40.923499999999997</v>
      </c>
      <c r="D49" s="5">
        <v>-78.179339999999996</v>
      </c>
      <c r="E49" s="6">
        <v>45771</v>
      </c>
      <c r="F49" s="7" t="s">
        <v>139</v>
      </c>
      <c r="G49">
        <v>295.12545000000006</v>
      </c>
      <c r="H49" s="8">
        <f t="shared" ref="H49" si="113">G49*3.785412*60*24</f>
        <v>1608726.8447069766</v>
      </c>
      <c r="I49" s="9">
        <v>3.17</v>
      </c>
      <c r="J49" s="10">
        <v>3.25</v>
      </c>
      <c r="K49" s="10" t="s">
        <v>28</v>
      </c>
      <c r="L49" s="11">
        <v>766</v>
      </c>
      <c r="M49" s="12">
        <v>10.3</v>
      </c>
      <c r="N49" s="9" t="s">
        <v>138</v>
      </c>
      <c r="O49" s="10">
        <v>159.58000000000001</v>
      </c>
      <c r="P49" s="9">
        <f t="shared" ref="P49" si="114">H49*O49*0.00000204623</f>
        <v>525.30945447595434</v>
      </c>
      <c r="Q49" s="9">
        <v>10.75</v>
      </c>
      <c r="R49" s="9">
        <f t="shared" ref="R49" si="115">H49*Q49*0.00000204623</f>
        <v>35.387120163031135</v>
      </c>
      <c r="S49" s="8">
        <v>3.83</v>
      </c>
      <c r="T49" s="9">
        <f t="shared" ref="T49" si="116">H49*S49*0.00000204623</f>
        <v>12.607690253433418</v>
      </c>
      <c r="U49" s="9">
        <v>12.74</v>
      </c>
      <c r="V49" s="9">
        <f t="shared" ref="V49" si="117">H49*U49*0.00000204623</f>
        <v>41.937852174606206</v>
      </c>
      <c r="W49" s="13">
        <v>327.3</v>
      </c>
      <c r="X49" s="9">
        <f t="shared" ref="X49" si="118">H49*W49*0.00000204623</f>
        <v>1077.4143655218688</v>
      </c>
      <c r="Y49" s="14">
        <v>5</v>
      </c>
      <c r="Z49" s="14">
        <v>574</v>
      </c>
      <c r="AA49" s="15">
        <v>734516</v>
      </c>
    </row>
    <row r="50" spans="1:27" ht="15.75" x14ac:dyDescent="0.25">
      <c r="A50" s="4" t="s">
        <v>57</v>
      </c>
      <c r="B50" s="4" t="s">
        <v>58</v>
      </c>
      <c r="C50" s="5">
        <v>40.924500000000002</v>
      </c>
      <c r="D50" s="5">
        <v>-78.177949999999996</v>
      </c>
      <c r="E50" s="6">
        <v>45442</v>
      </c>
      <c r="F50" s="7" t="s">
        <v>43</v>
      </c>
      <c r="G50" s="9">
        <v>15</v>
      </c>
      <c r="H50" s="8">
        <f t="shared" si="0"/>
        <v>81764.8992</v>
      </c>
      <c r="I50" s="9">
        <v>3.13</v>
      </c>
      <c r="J50" s="8">
        <v>3.54</v>
      </c>
      <c r="K50" s="8">
        <v>727</v>
      </c>
      <c r="L50" s="11">
        <v>1101</v>
      </c>
      <c r="M50" s="12">
        <v>14.5</v>
      </c>
      <c r="N50" s="9" t="s">
        <v>17</v>
      </c>
      <c r="O50" s="10">
        <v>264.47000000000003</v>
      </c>
      <c r="P50" s="9">
        <f t="shared" si="37"/>
        <v>44.248420079318542</v>
      </c>
      <c r="Q50" s="9">
        <v>1.05</v>
      </c>
      <c r="R50" s="9">
        <f t="shared" si="46"/>
        <v>0.17567527917451678</v>
      </c>
      <c r="S50" s="8">
        <v>12.52</v>
      </c>
      <c r="T50" s="9">
        <f t="shared" si="38"/>
        <v>2.094718566919</v>
      </c>
      <c r="U50" s="9">
        <v>27.42</v>
      </c>
      <c r="V50" s="9">
        <f t="shared" si="39"/>
        <v>4.5876344333002397</v>
      </c>
      <c r="W50" s="13">
        <v>664.5</v>
      </c>
      <c r="X50" s="9">
        <f t="shared" si="40"/>
        <v>111.17735524901563</v>
      </c>
      <c r="Y50" s="14">
        <v>8</v>
      </c>
      <c r="Z50" s="14"/>
      <c r="AA50" s="15">
        <v>723094</v>
      </c>
    </row>
    <row r="51" spans="1:27" ht="15.75" x14ac:dyDescent="0.25">
      <c r="A51" s="4" t="s">
        <v>57</v>
      </c>
      <c r="B51" s="4" t="s">
        <v>58</v>
      </c>
      <c r="C51" s="5">
        <v>40.924500000000002</v>
      </c>
      <c r="D51" s="5">
        <v>-78.177949999999996</v>
      </c>
      <c r="E51" s="6">
        <v>45771</v>
      </c>
      <c r="F51" s="7" t="s">
        <v>140</v>
      </c>
      <c r="G51" s="9">
        <v>20</v>
      </c>
      <c r="H51" s="8">
        <f t="shared" ref="H51" si="119">G51*3.785412*60*24</f>
        <v>109019.86560000002</v>
      </c>
      <c r="I51" s="9">
        <v>3.23</v>
      </c>
      <c r="J51" s="8">
        <v>3.51</v>
      </c>
      <c r="K51" s="8">
        <v>1005</v>
      </c>
      <c r="L51" s="11">
        <v>995</v>
      </c>
      <c r="M51" s="12">
        <v>10.5</v>
      </c>
      <c r="N51" s="9" t="s">
        <v>17</v>
      </c>
      <c r="O51" s="10">
        <v>166.67</v>
      </c>
      <c r="P51" s="9">
        <f t="shared" ref="P51" si="120">H51*O51*0.00000204623</f>
        <v>37.18069686351329</v>
      </c>
      <c r="Q51" s="9">
        <v>0.94</v>
      </c>
      <c r="R51" s="9">
        <f>H51*Q51*0.00000204623</f>
        <v>0.20969493641148676</v>
      </c>
      <c r="S51" s="8">
        <v>13.07</v>
      </c>
      <c r="T51" s="9">
        <f t="shared" ref="T51" si="121">H51*S51*0.00000204623</f>
        <v>2.9156519349980128</v>
      </c>
      <c r="U51" s="9">
        <v>25.96</v>
      </c>
      <c r="V51" s="9">
        <f t="shared" ref="V51" si="122">H51*U51*0.00000204623</f>
        <v>5.7911495204704213</v>
      </c>
      <c r="W51" s="13">
        <v>560.79999999999995</v>
      </c>
      <c r="X51" s="9">
        <f t="shared" ref="X51" si="123">H51*W51*0.00000204623</f>
        <v>125.10310674421463</v>
      </c>
      <c r="Y51" s="14">
        <v>6</v>
      </c>
      <c r="Z51" s="14">
        <v>746</v>
      </c>
      <c r="AA51" s="15">
        <v>734524</v>
      </c>
    </row>
    <row r="52" spans="1:27" ht="15.75" x14ac:dyDescent="0.25">
      <c r="A52" s="17" t="s">
        <v>59</v>
      </c>
      <c r="B52" s="4" t="s">
        <v>60</v>
      </c>
      <c r="C52" s="5">
        <v>40.925170000000001</v>
      </c>
      <c r="D52" s="5">
        <v>-78.177130000000005</v>
      </c>
      <c r="E52" s="6">
        <v>45442</v>
      </c>
      <c r="F52" s="7" t="s">
        <v>43</v>
      </c>
      <c r="G52" s="9">
        <v>0</v>
      </c>
      <c r="H52" s="8">
        <f t="shared" si="0"/>
        <v>0</v>
      </c>
      <c r="I52" s="9" t="s">
        <v>28</v>
      </c>
      <c r="J52" s="9" t="s">
        <v>28</v>
      </c>
      <c r="K52" s="9"/>
      <c r="L52" s="14" t="s">
        <v>28</v>
      </c>
      <c r="M52" s="18" t="s">
        <v>28</v>
      </c>
      <c r="N52" s="9" t="s">
        <v>28</v>
      </c>
      <c r="O52" s="9" t="s">
        <v>28</v>
      </c>
      <c r="P52" s="9">
        <v>0</v>
      </c>
      <c r="Q52" s="9" t="s">
        <v>28</v>
      </c>
      <c r="R52" s="9">
        <v>0</v>
      </c>
      <c r="S52" s="9" t="s">
        <v>28</v>
      </c>
      <c r="T52" s="9">
        <v>0</v>
      </c>
      <c r="U52" s="9" t="s">
        <v>28</v>
      </c>
      <c r="V52" s="9">
        <v>0</v>
      </c>
      <c r="W52" s="18" t="s">
        <v>28</v>
      </c>
      <c r="X52" s="9">
        <v>0</v>
      </c>
      <c r="Y52" s="14" t="s">
        <v>28</v>
      </c>
      <c r="Z52" s="14"/>
      <c r="AA52" s="19" t="s">
        <v>28</v>
      </c>
    </row>
    <row r="53" spans="1:27" ht="15.75" x14ac:dyDescent="0.25">
      <c r="A53" s="17" t="s">
        <v>59</v>
      </c>
      <c r="B53" s="4" t="s">
        <v>60</v>
      </c>
      <c r="C53" s="5">
        <v>40.925170000000001</v>
      </c>
      <c r="D53" s="5">
        <v>-78.177130000000005</v>
      </c>
      <c r="E53" s="6">
        <v>45771</v>
      </c>
      <c r="F53" s="7" t="s">
        <v>140</v>
      </c>
      <c r="G53" s="9">
        <v>0</v>
      </c>
      <c r="H53" s="8">
        <f t="shared" ref="H53" si="124">G53*3.785412*60*24</f>
        <v>0</v>
      </c>
      <c r="I53" s="9" t="s">
        <v>28</v>
      </c>
      <c r="J53" s="9" t="s">
        <v>28</v>
      </c>
      <c r="K53" s="9"/>
      <c r="L53" s="14" t="s">
        <v>28</v>
      </c>
      <c r="M53" s="18" t="s">
        <v>28</v>
      </c>
      <c r="N53" s="9" t="s">
        <v>28</v>
      </c>
      <c r="O53" s="9" t="s">
        <v>28</v>
      </c>
      <c r="P53" s="9">
        <v>0</v>
      </c>
      <c r="Q53" s="9" t="s">
        <v>28</v>
      </c>
      <c r="R53" s="9">
        <v>0</v>
      </c>
      <c r="S53" s="9" t="s">
        <v>28</v>
      </c>
      <c r="T53" s="9">
        <v>0</v>
      </c>
      <c r="U53" s="9" t="s">
        <v>28</v>
      </c>
      <c r="V53" s="9">
        <v>0</v>
      </c>
      <c r="W53" s="18" t="s">
        <v>28</v>
      </c>
      <c r="X53" s="9">
        <v>0</v>
      </c>
      <c r="Y53" s="14" t="s">
        <v>28</v>
      </c>
      <c r="Z53" s="14"/>
      <c r="AA53" s="19" t="s">
        <v>28</v>
      </c>
    </row>
    <row r="54" spans="1:27" ht="15.75" x14ac:dyDescent="0.25">
      <c r="A54" s="4" t="s">
        <v>61</v>
      </c>
      <c r="B54" s="4" t="s">
        <v>62</v>
      </c>
      <c r="C54" s="5">
        <v>40.925269999999998</v>
      </c>
      <c r="D54" s="5">
        <v>-78.177019999999999</v>
      </c>
      <c r="E54" s="6">
        <v>45442</v>
      </c>
      <c r="F54" s="7" t="s">
        <v>43</v>
      </c>
      <c r="G54" s="9">
        <v>30</v>
      </c>
      <c r="H54" s="8">
        <f t="shared" si="0"/>
        <v>163529.7984</v>
      </c>
      <c r="I54" s="9">
        <v>3.04</v>
      </c>
      <c r="J54" s="10">
        <v>3.47</v>
      </c>
      <c r="K54" s="10">
        <v>542</v>
      </c>
      <c r="L54" s="11">
        <v>881</v>
      </c>
      <c r="M54" s="12">
        <v>13.22</v>
      </c>
      <c r="N54" s="9" t="s">
        <v>17</v>
      </c>
      <c r="O54" s="10">
        <v>187.06</v>
      </c>
      <c r="P54" s="9">
        <f t="shared" ref="P54:P90" si="125">H54*O54*0.00000204623</f>
        <v>62.593938518828786</v>
      </c>
      <c r="Q54" s="9">
        <v>7.2</v>
      </c>
      <c r="R54" s="9">
        <f t="shared" ref="R54:R72" si="126">H54*Q54*0.00000204623</f>
        <v>2.4092609715362308</v>
      </c>
      <c r="S54" s="8">
        <v>11.59</v>
      </c>
      <c r="T54" s="9">
        <f t="shared" ref="T54:T78" si="127">H54*S54*0.00000204623</f>
        <v>3.8782409250145706</v>
      </c>
      <c r="U54" s="9">
        <v>13.89</v>
      </c>
      <c r="V54" s="9">
        <f t="shared" ref="V54:V72" si="128">H54*U54*0.00000204623</f>
        <v>4.6478659575886443</v>
      </c>
      <c r="W54" s="13">
        <v>534.29999999999995</v>
      </c>
      <c r="X54" s="9">
        <f t="shared" ref="X54:X90" si="129">H54*W54*0.00000204623</f>
        <v>178.78724126275108</v>
      </c>
      <c r="Y54" s="14">
        <v>8</v>
      </c>
      <c r="Z54" s="14"/>
      <c r="AA54" s="15">
        <v>723087</v>
      </c>
    </row>
    <row r="55" spans="1:27" ht="15.75" x14ac:dyDescent="0.25">
      <c r="A55" s="4" t="s">
        <v>61</v>
      </c>
      <c r="B55" s="4" t="s">
        <v>62</v>
      </c>
      <c r="C55" s="5">
        <v>40.925269999999998</v>
      </c>
      <c r="D55" s="5">
        <v>-78.177019999999999</v>
      </c>
      <c r="E55" s="6">
        <v>45771</v>
      </c>
      <c r="F55" s="7" t="s">
        <v>140</v>
      </c>
      <c r="G55" s="9">
        <v>32</v>
      </c>
      <c r="H55" s="8">
        <f t="shared" ref="H55" si="130">G55*3.785412*60*24</f>
        <v>174431.78495999999</v>
      </c>
      <c r="I55" s="9">
        <v>3.12</v>
      </c>
      <c r="J55" s="10">
        <v>3.33</v>
      </c>
      <c r="K55" s="10">
        <v>786</v>
      </c>
      <c r="L55" s="11">
        <v>844</v>
      </c>
      <c r="M55" s="12">
        <v>12.2</v>
      </c>
      <c r="N55" s="9" t="s">
        <v>138</v>
      </c>
      <c r="O55" s="10">
        <v>166.86</v>
      </c>
      <c r="P55" s="9">
        <f t="shared" ref="P55" si="131">H55*O55*0.00000204623</f>
        <v>59.556931216375617</v>
      </c>
      <c r="Q55" s="9">
        <v>5.16</v>
      </c>
      <c r="R55" s="9">
        <f t="shared" ref="R55" si="132">H55*Q55*0.00000204623</f>
        <v>1.841746164907696</v>
      </c>
      <c r="S55" s="8">
        <v>11.11</v>
      </c>
      <c r="T55" s="9">
        <f t="shared" ref="T55" si="133">H55*S55*0.00000204623</f>
        <v>3.9654650953729655</v>
      </c>
      <c r="U55" s="9">
        <v>14.06</v>
      </c>
      <c r="V55" s="9">
        <f t="shared" ref="V55" si="134">H55*U55*0.00000204623</f>
        <v>5.018401371822133</v>
      </c>
      <c r="W55" s="13">
        <v>588.79999999999995</v>
      </c>
      <c r="X55" s="9">
        <f t="shared" ref="X55" si="135">H55*W55*0.00000204623</f>
        <v>210.158942228227</v>
      </c>
      <c r="Y55" s="14">
        <v>9</v>
      </c>
      <c r="Z55" s="14">
        <v>633</v>
      </c>
      <c r="AA55" s="15">
        <v>734526</v>
      </c>
    </row>
    <row r="56" spans="1:27" ht="15.75" x14ac:dyDescent="0.25">
      <c r="A56" s="4" t="s">
        <v>63</v>
      </c>
      <c r="B56" s="4" t="s">
        <v>64</v>
      </c>
      <c r="C56" s="5">
        <v>40.925420000000003</v>
      </c>
      <c r="D56" s="5">
        <v>-78.176810000000003</v>
      </c>
      <c r="E56" s="6">
        <v>45442</v>
      </c>
      <c r="F56" s="7" t="s">
        <v>43</v>
      </c>
      <c r="G56" s="9">
        <v>8</v>
      </c>
      <c r="H56" s="8">
        <f t="shared" si="0"/>
        <v>43607.946239999997</v>
      </c>
      <c r="I56" s="9">
        <v>2.95</v>
      </c>
      <c r="J56" s="10">
        <v>3.42</v>
      </c>
      <c r="K56" s="10">
        <v>655</v>
      </c>
      <c r="L56" s="11">
        <v>1178</v>
      </c>
      <c r="M56" s="13">
        <v>14</v>
      </c>
      <c r="N56" s="9" t="s">
        <v>17</v>
      </c>
      <c r="O56" s="10">
        <v>218.9</v>
      </c>
      <c r="P56" s="9">
        <f t="shared" si="125"/>
        <v>19.532860247010401</v>
      </c>
      <c r="Q56" s="9">
        <v>1.36</v>
      </c>
      <c r="R56" s="9">
        <f t="shared" si="126"/>
        <v>0.12135536745515828</v>
      </c>
      <c r="S56" s="8">
        <v>15.72</v>
      </c>
      <c r="T56" s="9">
        <f t="shared" si="127"/>
        <v>1.4027252767610943</v>
      </c>
      <c r="U56" s="9">
        <v>20.74</v>
      </c>
      <c r="V56" s="9">
        <f t="shared" si="128"/>
        <v>1.8506693536911634</v>
      </c>
      <c r="W56" s="13">
        <v>644.9</v>
      </c>
      <c r="X56" s="9">
        <f t="shared" si="129"/>
        <v>57.545644464582033</v>
      </c>
      <c r="Y56" s="14">
        <v>9</v>
      </c>
      <c r="Z56" s="14"/>
      <c r="AA56" s="15">
        <v>723086</v>
      </c>
    </row>
    <row r="57" spans="1:27" ht="15.75" x14ac:dyDescent="0.25">
      <c r="A57" s="4" t="s">
        <v>63</v>
      </c>
      <c r="B57" s="4" t="s">
        <v>64</v>
      </c>
      <c r="C57" s="5">
        <v>40.925420000000003</v>
      </c>
      <c r="D57" s="5">
        <v>-78.176810000000003</v>
      </c>
      <c r="E57" s="6">
        <v>45771</v>
      </c>
      <c r="F57" s="7" t="s">
        <v>140</v>
      </c>
      <c r="G57" s="9">
        <v>8</v>
      </c>
      <c r="H57" s="8">
        <f t="shared" ref="H57" si="136">G57*3.785412*60*24</f>
        <v>43607.946239999997</v>
      </c>
      <c r="I57" s="9">
        <v>3.07</v>
      </c>
      <c r="J57" s="10">
        <v>3.41</v>
      </c>
      <c r="K57" s="10">
        <v>851</v>
      </c>
      <c r="L57" s="11">
        <v>1043</v>
      </c>
      <c r="M57" s="13">
        <v>14</v>
      </c>
      <c r="N57" s="9" t="s">
        <v>138</v>
      </c>
      <c r="O57" s="10">
        <v>163.97</v>
      </c>
      <c r="P57" s="9">
        <f t="shared" ref="P57" si="137">H57*O57*0.00000204623</f>
        <v>14.63135264825169</v>
      </c>
      <c r="Q57" s="9">
        <v>1.1200000000000001</v>
      </c>
      <c r="R57" s="9">
        <f t="shared" ref="R57" si="138">H57*Q57*0.00000204623</f>
        <v>9.993971437483623E-2</v>
      </c>
      <c r="S57" s="8">
        <v>16.34</v>
      </c>
      <c r="T57" s="9">
        <f t="shared" ref="T57" si="139">H57*S57*0.00000204623</f>
        <v>1.4580490472185927</v>
      </c>
      <c r="U57" s="9">
        <v>19.23</v>
      </c>
      <c r="V57" s="9">
        <f t="shared" ref="V57" si="140">H57*U57*0.00000204623</f>
        <v>1.715929203060804</v>
      </c>
      <c r="W57" s="13">
        <v>561.6</v>
      </c>
      <c r="X57" s="9">
        <f t="shared" ref="X57" si="141">H57*W57*0.00000204623</f>
        <v>50.112628207953591</v>
      </c>
      <c r="Y57" s="14">
        <v>9</v>
      </c>
      <c r="Z57" s="14">
        <v>782</v>
      </c>
      <c r="AA57" s="15">
        <v>734519</v>
      </c>
    </row>
    <row r="58" spans="1:27" ht="15.75" x14ac:dyDescent="0.25">
      <c r="A58" s="4" t="s">
        <v>65</v>
      </c>
      <c r="B58" s="4" t="s">
        <v>66</v>
      </c>
      <c r="C58" s="5">
        <v>40.92559</v>
      </c>
      <c r="D58" s="5">
        <v>-78.176469999999995</v>
      </c>
      <c r="E58" s="6">
        <v>45442</v>
      </c>
      <c r="F58" s="7" t="s">
        <v>43</v>
      </c>
      <c r="G58" s="9">
        <v>8.52</v>
      </c>
      <c r="H58" s="8">
        <f t="shared" si="0"/>
        <v>46442.462745600002</v>
      </c>
      <c r="I58" s="9">
        <v>2.52</v>
      </c>
      <c r="J58" s="10">
        <v>2.96</v>
      </c>
      <c r="K58" s="10">
        <v>1080</v>
      </c>
      <c r="L58" s="11">
        <v>1844</v>
      </c>
      <c r="M58" s="12">
        <v>16.27</v>
      </c>
      <c r="N58" s="9" t="s">
        <v>17</v>
      </c>
      <c r="O58" s="10">
        <v>379.29</v>
      </c>
      <c r="P58" s="9">
        <f t="shared" si="125"/>
        <v>36.044672314706865</v>
      </c>
      <c r="Q58" s="9">
        <v>16.02</v>
      </c>
      <c r="R58" s="9">
        <f t="shared" si="126"/>
        <v>1.522412007913744</v>
      </c>
      <c r="S58" s="8">
        <v>16.91</v>
      </c>
      <c r="T58" s="9">
        <f t="shared" si="127"/>
        <v>1.6069904527978409</v>
      </c>
      <c r="U58" s="9">
        <v>15.55</v>
      </c>
      <c r="V58" s="9">
        <f t="shared" si="128"/>
        <v>1.4777469864580974</v>
      </c>
      <c r="W58" s="13">
        <v>895.1</v>
      </c>
      <c r="X58" s="9">
        <f t="shared" si="129"/>
        <v>85.063107882870924</v>
      </c>
      <c r="Y58" s="14">
        <v>6</v>
      </c>
      <c r="Z58" s="14"/>
      <c r="AA58" s="15">
        <v>723088</v>
      </c>
    </row>
    <row r="59" spans="1:27" ht="15.75" x14ac:dyDescent="0.25">
      <c r="A59" s="4" t="s">
        <v>65</v>
      </c>
      <c r="B59" s="4" t="s">
        <v>66</v>
      </c>
      <c r="C59" s="5">
        <v>40.92559</v>
      </c>
      <c r="D59" s="5">
        <v>-78.176469999999995</v>
      </c>
      <c r="E59" s="6">
        <v>45771</v>
      </c>
      <c r="F59" s="7" t="s">
        <v>140</v>
      </c>
      <c r="G59" s="9">
        <v>8</v>
      </c>
      <c r="H59" s="8">
        <f t="shared" ref="H59" si="142">G59*3.785412*60*24</f>
        <v>43607.946239999997</v>
      </c>
      <c r="I59" s="9">
        <v>2.77</v>
      </c>
      <c r="J59" s="10">
        <v>3.12</v>
      </c>
      <c r="K59" s="10">
        <v>1125</v>
      </c>
      <c r="L59" s="11">
        <v>1247</v>
      </c>
      <c r="M59" s="12">
        <v>14</v>
      </c>
      <c r="N59" s="9" t="s">
        <v>138</v>
      </c>
      <c r="O59" s="10">
        <v>158.72</v>
      </c>
      <c r="P59" s="9">
        <f t="shared" ref="P59" si="143">H59*O59*0.00000204623</f>
        <v>14.162885237119648</v>
      </c>
      <c r="Q59" s="9">
        <v>7.6</v>
      </c>
      <c r="R59" s="9">
        <f t="shared" ref="R59" si="144">H59*Q59*0.00000204623</f>
        <v>0.67816234754353144</v>
      </c>
      <c r="S59" s="8">
        <v>15.93</v>
      </c>
      <c r="T59" s="9">
        <f t="shared" ref="T59" si="145">H59*S59*0.00000204623</f>
        <v>1.4214639732063759</v>
      </c>
      <c r="U59" s="9">
        <v>14.76</v>
      </c>
      <c r="V59" s="9">
        <f t="shared" ref="V59" si="146">H59*U59*0.00000204623</f>
        <v>1.3170626644398058</v>
      </c>
      <c r="W59" s="13">
        <v>439.7</v>
      </c>
      <c r="X59" s="9">
        <f t="shared" ref="X59" si="147">H59*W59*0.00000204623</f>
        <v>39.235261080906682</v>
      </c>
      <c r="Y59" s="14">
        <v>8</v>
      </c>
      <c r="Z59" s="14">
        <v>935</v>
      </c>
      <c r="AA59" s="15">
        <v>734520</v>
      </c>
    </row>
    <row r="60" spans="1:27" ht="15.75" x14ac:dyDescent="0.25">
      <c r="A60" s="4" t="s">
        <v>67</v>
      </c>
      <c r="B60" s="4" t="s">
        <v>68</v>
      </c>
      <c r="C60" s="5">
        <v>40.925820000000002</v>
      </c>
      <c r="D60" s="5">
        <v>-78.176159999999996</v>
      </c>
      <c r="E60" s="6">
        <v>45441</v>
      </c>
      <c r="F60" s="20" t="s">
        <v>69</v>
      </c>
      <c r="G60" s="8">
        <v>2</v>
      </c>
      <c r="H60" s="8">
        <f t="shared" si="0"/>
        <v>10901.986559999999</v>
      </c>
      <c r="I60" s="9">
        <v>2.7</v>
      </c>
      <c r="J60" s="10">
        <v>2.96</v>
      </c>
      <c r="K60" s="10">
        <v>1887</v>
      </c>
      <c r="L60" s="11">
        <v>1941</v>
      </c>
      <c r="M60" s="12">
        <v>16.899999999999999</v>
      </c>
      <c r="N60" s="9" t="s">
        <v>17</v>
      </c>
      <c r="O60" s="10">
        <v>285.16000000000003</v>
      </c>
      <c r="P60" s="9">
        <f t="shared" si="125"/>
        <v>6.3613412837339949</v>
      </c>
      <c r="Q60" s="9">
        <v>18.97</v>
      </c>
      <c r="R60" s="9">
        <f t="shared" si="126"/>
        <v>0.42318222805594707</v>
      </c>
      <c r="S60" s="8">
        <v>19.739999999999998</v>
      </c>
      <c r="T60" s="9">
        <f t="shared" si="127"/>
        <v>0.44035936646412205</v>
      </c>
      <c r="U60" s="9">
        <v>18.48</v>
      </c>
      <c r="V60" s="9">
        <f t="shared" si="128"/>
        <v>0.41225132179619939</v>
      </c>
      <c r="W60" s="13">
        <v>1018.9</v>
      </c>
      <c r="X60" s="9">
        <f t="shared" si="129"/>
        <v>22.729592628687637</v>
      </c>
      <c r="Y60" s="14" t="s">
        <v>20</v>
      </c>
      <c r="Z60" s="14"/>
      <c r="AA60" s="15">
        <v>723068</v>
      </c>
    </row>
    <row r="61" spans="1:27" ht="15.75" x14ac:dyDescent="0.25">
      <c r="A61" s="4" t="s">
        <v>70</v>
      </c>
      <c r="B61" s="4" t="s">
        <v>71</v>
      </c>
      <c r="C61" s="5">
        <v>40.926139999999997</v>
      </c>
      <c r="D61" s="5">
        <v>-78.175759999999997</v>
      </c>
      <c r="E61" s="6">
        <v>45441</v>
      </c>
      <c r="F61" s="20" t="s">
        <v>69</v>
      </c>
      <c r="G61" s="8">
        <v>30</v>
      </c>
      <c r="H61" s="8">
        <f t="shared" si="0"/>
        <v>163529.7984</v>
      </c>
      <c r="I61" s="9">
        <v>2.73</v>
      </c>
      <c r="J61" s="10">
        <v>2.93</v>
      </c>
      <c r="K61" s="10">
        <v>1886</v>
      </c>
      <c r="L61" s="11">
        <v>1967</v>
      </c>
      <c r="M61" s="12">
        <v>20.2</v>
      </c>
      <c r="N61" s="9" t="s">
        <v>17</v>
      </c>
      <c r="O61" s="10">
        <v>304.66000000000003</v>
      </c>
      <c r="P61" s="9">
        <f t="shared" si="125"/>
        <v>101.94520105392056</v>
      </c>
      <c r="Q61" s="9">
        <v>20.81</v>
      </c>
      <c r="R61" s="9">
        <f t="shared" si="126"/>
        <v>6.9634334468984651</v>
      </c>
      <c r="S61" s="8">
        <v>19.23</v>
      </c>
      <c r="T61" s="9">
        <f t="shared" si="127"/>
        <v>6.4347345114780152</v>
      </c>
      <c r="U61" s="9">
        <v>18.079999999999998</v>
      </c>
      <c r="V61" s="9">
        <f t="shared" si="128"/>
        <v>6.0499219951909771</v>
      </c>
      <c r="W61" s="13">
        <v>1006.3</v>
      </c>
      <c r="X61" s="9">
        <f t="shared" si="129"/>
        <v>336.72768273012622</v>
      </c>
      <c r="Y61" s="14">
        <v>8</v>
      </c>
      <c r="Z61" s="14"/>
      <c r="AA61" s="15">
        <v>723067</v>
      </c>
    </row>
    <row r="62" spans="1:27" ht="15.75" x14ac:dyDescent="0.25">
      <c r="A62" s="4" t="s">
        <v>72</v>
      </c>
      <c r="B62" s="4" t="s">
        <v>73</v>
      </c>
      <c r="C62" s="5">
        <v>40.926409999999997</v>
      </c>
      <c r="D62" s="5">
        <v>-78.175449999999998</v>
      </c>
      <c r="E62" s="6">
        <v>45441</v>
      </c>
      <c r="F62" s="20" t="s">
        <v>69</v>
      </c>
      <c r="G62" s="8">
        <v>8</v>
      </c>
      <c r="H62" s="8">
        <f t="shared" si="0"/>
        <v>43607.946239999997</v>
      </c>
      <c r="I62" s="9">
        <v>2.86</v>
      </c>
      <c r="J62" s="10">
        <v>3</v>
      </c>
      <c r="K62" s="10">
        <v>1789</v>
      </c>
      <c r="L62" s="11">
        <v>1851</v>
      </c>
      <c r="M62" s="12">
        <v>15.8</v>
      </c>
      <c r="N62" s="9" t="s">
        <v>17</v>
      </c>
      <c r="O62" s="10">
        <v>282.77</v>
      </c>
      <c r="P62" s="9">
        <f t="shared" si="125"/>
        <v>25.232100923011103</v>
      </c>
      <c r="Q62" s="9">
        <v>18.27</v>
      </c>
      <c r="R62" s="9">
        <f t="shared" si="126"/>
        <v>1.6302665907395157</v>
      </c>
      <c r="S62" s="8">
        <v>17.52</v>
      </c>
      <c r="T62" s="9">
        <f t="shared" si="127"/>
        <v>1.5633426748635093</v>
      </c>
      <c r="U62" s="9">
        <v>16.75</v>
      </c>
      <c r="V62" s="9">
        <f t="shared" si="128"/>
        <v>1.4946341212308094</v>
      </c>
      <c r="W62" s="13">
        <v>1050.7</v>
      </c>
      <c r="X62" s="9">
        <f t="shared" si="129"/>
        <v>93.755944547893236</v>
      </c>
      <c r="Y62" s="14">
        <v>11</v>
      </c>
      <c r="Z62" s="14"/>
      <c r="AA62" s="15">
        <v>723073</v>
      </c>
    </row>
    <row r="63" spans="1:27" ht="30.75" x14ac:dyDescent="0.25">
      <c r="A63" s="4" t="s">
        <v>141</v>
      </c>
      <c r="B63" s="25" t="s">
        <v>142</v>
      </c>
      <c r="C63" s="5">
        <v>40.926139999999997</v>
      </c>
      <c r="D63" s="5">
        <v>-78.175759999999997</v>
      </c>
      <c r="E63" s="6">
        <v>45771</v>
      </c>
      <c r="F63" s="20" t="s">
        <v>140</v>
      </c>
      <c r="G63" s="8">
        <v>33</v>
      </c>
      <c r="H63" s="8">
        <f t="shared" si="0"/>
        <v>179882.77823999999</v>
      </c>
      <c r="I63" s="9">
        <v>2.67</v>
      </c>
      <c r="J63" s="10">
        <v>2.97</v>
      </c>
      <c r="K63" s="10">
        <v>1538</v>
      </c>
      <c r="L63" s="11">
        <v>1778</v>
      </c>
      <c r="M63" s="12">
        <v>19.3</v>
      </c>
      <c r="N63" s="9" t="s">
        <v>138</v>
      </c>
      <c r="O63" s="10">
        <v>156.61000000000001</v>
      </c>
      <c r="P63" s="9">
        <f t="shared" si="125"/>
        <v>57.64524955937749</v>
      </c>
      <c r="Q63" s="9">
        <v>24.68</v>
      </c>
      <c r="R63" s="9">
        <f t="shared" si="126"/>
        <v>9.0842523410091083</v>
      </c>
      <c r="S63" s="8">
        <v>20.83</v>
      </c>
      <c r="T63" s="9">
        <f t="shared" si="127"/>
        <v>7.6671384223346726</v>
      </c>
      <c r="U63" s="9">
        <v>18.21</v>
      </c>
      <c r="V63" s="9">
        <f t="shared" si="128"/>
        <v>6.7027647945614204</v>
      </c>
      <c r="W63" s="13">
        <v>760.7</v>
      </c>
      <c r="X63" s="9">
        <f t="shared" si="129"/>
        <v>279.99962543782937</v>
      </c>
      <c r="Y63" s="14">
        <v>8</v>
      </c>
      <c r="Z63" s="14">
        <v>1333</v>
      </c>
      <c r="AA63" s="15">
        <v>734521</v>
      </c>
    </row>
    <row r="64" spans="1:27" ht="15.75" x14ac:dyDescent="0.25">
      <c r="A64" s="4" t="s">
        <v>74</v>
      </c>
      <c r="B64" s="4" t="s">
        <v>75</v>
      </c>
      <c r="C64" s="5">
        <v>40.926630000000003</v>
      </c>
      <c r="D64" s="5">
        <v>-78.175219999999996</v>
      </c>
      <c r="E64" s="6">
        <v>45441</v>
      </c>
      <c r="F64" s="7" t="s">
        <v>76</v>
      </c>
      <c r="G64" s="8">
        <v>0</v>
      </c>
      <c r="H64" s="8">
        <f t="shared" si="0"/>
        <v>0</v>
      </c>
      <c r="I64" s="9">
        <v>5.75</v>
      </c>
      <c r="J64" s="10">
        <v>6.15</v>
      </c>
      <c r="K64" s="10">
        <v>489.6</v>
      </c>
      <c r="L64" s="11">
        <v>475</v>
      </c>
      <c r="M64" s="12">
        <v>14.9</v>
      </c>
      <c r="N64" s="9">
        <v>41.98</v>
      </c>
      <c r="O64" s="10">
        <v>-21.69</v>
      </c>
      <c r="P64" s="9">
        <f t="shared" si="125"/>
        <v>0</v>
      </c>
      <c r="Q64" s="9">
        <v>0.33</v>
      </c>
      <c r="R64" s="9">
        <f t="shared" si="126"/>
        <v>0</v>
      </c>
      <c r="S64" s="8">
        <v>2.61</v>
      </c>
      <c r="T64" s="9">
        <f t="shared" si="127"/>
        <v>0</v>
      </c>
      <c r="U64" s="9">
        <v>0.7</v>
      </c>
      <c r="V64" s="9">
        <f t="shared" si="128"/>
        <v>0</v>
      </c>
      <c r="W64" s="13">
        <v>231.2</v>
      </c>
      <c r="X64" s="9">
        <f t="shared" si="129"/>
        <v>0</v>
      </c>
      <c r="Y64" s="14">
        <v>12</v>
      </c>
      <c r="Z64" s="14"/>
      <c r="AA64" s="15">
        <v>723069</v>
      </c>
    </row>
    <row r="65" spans="1:27" ht="15.75" x14ac:dyDescent="0.25">
      <c r="A65" s="4" t="s">
        <v>74</v>
      </c>
      <c r="B65" s="4" t="s">
        <v>75</v>
      </c>
      <c r="C65" s="5">
        <v>40.926630000000003</v>
      </c>
      <c r="D65" s="5">
        <v>-78.175219999999996</v>
      </c>
      <c r="E65" s="6">
        <v>45771</v>
      </c>
      <c r="F65" s="7" t="s">
        <v>140</v>
      </c>
      <c r="G65" s="8">
        <v>0</v>
      </c>
      <c r="H65" s="8">
        <f t="shared" ref="H65" si="148">G65*3.785412*60*24</f>
        <v>0</v>
      </c>
      <c r="I65" s="9" t="s">
        <v>28</v>
      </c>
      <c r="J65" s="9" t="s">
        <v>28</v>
      </c>
      <c r="K65" s="9" t="s">
        <v>28</v>
      </c>
      <c r="L65" s="14" t="s">
        <v>28</v>
      </c>
      <c r="M65" s="18" t="s">
        <v>28</v>
      </c>
      <c r="N65" s="9" t="s">
        <v>28</v>
      </c>
      <c r="O65" s="9" t="s">
        <v>28</v>
      </c>
      <c r="P65" s="9" t="s">
        <v>28</v>
      </c>
      <c r="Q65" s="9" t="s">
        <v>28</v>
      </c>
      <c r="R65" s="9" t="s">
        <v>28</v>
      </c>
      <c r="S65" s="8" t="s">
        <v>28</v>
      </c>
      <c r="T65" s="9" t="s">
        <v>28</v>
      </c>
      <c r="U65" s="9" t="s">
        <v>28</v>
      </c>
      <c r="V65" s="9" t="s">
        <v>28</v>
      </c>
      <c r="W65" s="13" t="s">
        <v>28</v>
      </c>
      <c r="X65" s="9" t="s">
        <v>28</v>
      </c>
      <c r="Y65" s="14" t="s">
        <v>28</v>
      </c>
      <c r="Z65" s="14"/>
      <c r="AA65" s="15" t="s">
        <v>28</v>
      </c>
    </row>
    <row r="66" spans="1:27" ht="15.75" x14ac:dyDescent="0.25">
      <c r="A66" s="4" t="s">
        <v>77</v>
      </c>
      <c r="B66" s="4" t="s">
        <v>78</v>
      </c>
      <c r="C66" s="5">
        <v>40.927430000000001</v>
      </c>
      <c r="D66" s="5">
        <v>-78.174220000000005</v>
      </c>
      <c r="E66" s="6">
        <v>45441</v>
      </c>
      <c r="F66" s="20" t="s">
        <v>69</v>
      </c>
      <c r="G66" s="9">
        <v>2.5</v>
      </c>
      <c r="H66" s="8">
        <f t="shared" si="0"/>
        <v>13627.483200000002</v>
      </c>
      <c r="I66" s="9">
        <v>4.46</v>
      </c>
      <c r="J66" s="10">
        <v>4.72</v>
      </c>
      <c r="K66" s="10">
        <v>600</v>
      </c>
      <c r="L66" s="11">
        <v>614</v>
      </c>
      <c r="M66" s="12">
        <v>15.5</v>
      </c>
      <c r="N66" s="9">
        <v>0.48</v>
      </c>
      <c r="O66" s="10">
        <v>63.48</v>
      </c>
      <c r="P66" s="9">
        <f t="shared" si="125"/>
        <v>1.7701375749203696</v>
      </c>
      <c r="Q66" s="9">
        <v>0.16</v>
      </c>
      <c r="R66" s="9">
        <f t="shared" si="126"/>
        <v>4.461594391733761E-3</v>
      </c>
      <c r="S66" s="8">
        <v>4.72</v>
      </c>
      <c r="T66" s="9">
        <f t="shared" si="127"/>
        <v>0.13161703455614593</v>
      </c>
      <c r="U66" s="9">
        <v>5.38</v>
      </c>
      <c r="V66" s="9">
        <f t="shared" si="128"/>
        <v>0.15002111142204771</v>
      </c>
      <c r="W66" s="13">
        <v>368.4</v>
      </c>
      <c r="X66" s="9">
        <f t="shared" si="129"/>
        <v>10.272821086966983</v>
      </c>
      <c r="Y66" s="14" t="s">
        <v>20</v>
      </c>
      <c r="Z66" s="14"/>
      <c r="AA66" s="15">
        <v>723076</v>
      </c>
    </row>
    <row r="67" spans="1:27" ht="15.75" x14ac:dyDescent="0.25">
      <c r="A67" s="4" t="s">
        <v>77</v>
      </c>
      <c r="B67" s="4" t="s">
        <v>78</v>
      </c>
      <c r="C67" s="5">
        <v>40.927430000000001</v>
      </c>
      <c r="D67" s="5">
        <v>-78.174220000000005</v>
      </c>
      <c r="E67" s="6">
        <v>45771</v>
      </c>
      <c r="F67" s="20" t="s">
        <v>140</v>
      </c>
      <c r="G67" s="9">
        <v>8</v>
      </c>
      <c r="H67" s="8">
        <f t="shared" ref="H67" si="149">G67*3.785412*60*24</f>
        <v>43607.946239999997</v>
      </c>
      <c r="I67" s="9">
        <v>4.4400000000000004</v>
      </c>
      <c r="J67" s="10">
        <v>4.46</v>
      </c>
      <c r="K67" s="10">
        <v>579</v>
      </c>
      <c r="L67" s="11">
        <v>584</v>
      </c>
      <c r="M67" s="12">
        <v>14.8</v>
      </c>
      <c r="N67" s="9" t="s">
        <v>138</v>
      </c>
      <c r="O67" s="10">
        <v>173.15</v>
      </c>
      <c r="P67" s="9">
        <f t="shared" ref="P67" si="150">H67*O67*0.00000204623</f>
        <v>15.45050137857401</v>
      </c>
      <c r="Q67" s="9">
        <v>0.15</v>
      </c>
      <c r="R67" s="9">
        <f t="shared" ref="R67" si="151">H67*Q67*0.00000204623</f>
        <v>1.3384783175201278E-2</v>
      </c>
      <c r="S67" s="8">
        <v>5.26</v>
      </c>
      <c r="T67" s="9">
        <f t="shared" ref="T67" si="152">H67*S67*0.00000204623</f>
        <v>0.4693597300103915</v>
      </c>
      <c r="U67" s="9">
        <v>10.37</v>
      </c>
      <c r="V67" s="9">
        <f t="shared" ref="V67" si="153">H67*U67*0.00000204623</f>
        <v>0.92533467684558168</v>
      </c>
      <c r="W67" s="13">
        <v>324.3</v>
      </c>
      <c r="X67" s="9">
        <f t="shared" ref="X67" si="154">H67*W67*0.00000204623</f>
        <v>28.937901224785165</v>
      </c>
      <c r="Y67" s="14">
        <v>11</v>
      </c>
      <c r="Z67" s="14">
        <v>438</v>
      </c>
      <c r="AA67" s="15">
        <v>734522</v>
      </c>
    </row>
    <row r="68" spans="1:27" ht="15.75" x14ac:dyDescent="0.25">
      <c r="A68" s="4" t="s">
        <v>79</v>
      </c>
      <c r="B68" s="4" t="s">
        <v>80</v>
      </c>
      <c r="C68" s="5">
        <v>40.927700000000002</v>
      </c>
      <c r="D68" s="5">
        <v>-78.173689999999993</v>
      </c>
      <c r="E68" s="6">
        <v>45441</v>
      </c>
      <c r="F68" s="20" t="s">
        <v>69</v>
      </c>
      <c r="G68" s="9">
        <v>0</v>
      </c>
      <c r="H68" s="8">
        <f t="shared" si="0"/>
        <v>0</v>
      </c>
      <c r="I68" s="9">
        <v>4.3600000000000003</v>
      </c>
      <c r="J68" s="10">
        <v>4.63</v>
      </c>
      <c r="K68" s="10">
        <v>637</v>
      </c>
      <c r="L68" s="11">
        <v>650</v>
      </c>
      <c r="M68" s="13">
        <v>15</v>
      </c>
      <c r="N68" s="9">
        <v>0.26</v>
      </c>
      <c r="O68" s="10">
        <v>60.09</v>
      </c>
      <c r="P68" s="9">
        <f t="shared" si="125"/>
        <v>0</v>
      </c>
      <c r="Q68" s="9">
        <v>0.67</v>
      </c>
      <c r="R68" s="9">
        <f t="shared" si="126"/>
        <v>0</v>
      </c>
      <c r="S68" s="8">
        <v>4.58</v>
      </c>
      <c r="T68" s="9">
        <f t="shared" si="127"/>
        <v>0</v>
      </c>
      <c r="U68" s="9">
        <v>4.4400000000000004</v>
      </c>
      <c r="V68" s="9">
        <f t="shared" si="128"/>
        <v>0</v>
      </c>
      <c r="W68" s="13">
        <v>394.1</v>
      </c>
      <c r="X68" s="9">
        <f t="shared" si="129"/>
        <v>0</v>
      </c>
      <c r="Y68" s="14" t="s">
        <v>20</v>
      </c>
      <c r="Z68" s="14"/>
      <c r="AA68" s="15">
        <v>723074</v>
      </c>
    </row>
    <row r="69" spans="1:27" ht="15.75" x14ac:dyDescent="0.25">
      <c r="A69" s="4" t="s">
        <v>79</v>
      </c>
      <c r="B69" s="4" t="s">
        <v>80</v>
      </c>
      <c r="C69" s="5">
        <v>40.927700000000002</v>
      </c>
      <c r="D69" s="5">
        <v>-78.173689999999993</v>
      </c>
      <c r="E69" s="6">
        <v>45771</v>
      </c>
      <c r="F69" s="20" t="s">
        <v>140</v>
      </c>
      <c r="G69" s="9">
        <v>0</v>
      </c>
      <c r="H69" s="8">
        <f t="shared" ref="H69" si="155">G69*3.785412*60*24</f>
        <v>0</v>
      </c>
      <c r="I69" s="9" t="s">
        <v>28</v>
      </c>
      <c r="J69" s="9" t="s">
        <v>28</v>
      </c>
      <c r="K69" s="9" t="s">
        <v>28</v>
      </c>
      <c r="L69" s="14" t="s">
        <v>28</v>
      </c>
      <c r="M69" s="13" t="s">
        <v>28</v>
      </c>
      <c r="N69" s="9" t="s">
        <v>28</v>
      </c>
      <c r="O69" s="9" t="s">
        <v>28</v>
      </c>
      <c r="P69" s="9" t="s">
        <v>28</v>
      </c>
      <c r="Q69" s="9" t="s">
        <v>28</v>
      </c>
      <c r="R69" s="9" t="s">
        <v>28</v>
      </c>
      <c r="S69" s="8" t="s">
        <v>28</v>
      </c>
      <c r="T69" s="9" t="s">
        <v>28</v>
      </c>
      <c r="U69" s="9" t="s">
        <v>28</v>
      </c>
      <c r="V69" s="9" t="s">
        <v>28</v>
      </c>
      <c r="W69" s="13" t="s">
        <v>28</v>
      </c>
      <c r="X69" s="9" t="s">
        <v>28</v>
      </c>
      <c r="Y69" s="14" t="s">
        <v>28</v>
      </c>
      <c r="Z69" s="14"/>
      <c r="AA69" s="15" t="s">
        <v>28</v>
      </c>
    </row>
    <row r="70" spans="1:27" ht="15.75" x14ac:dyDescent="0.25">
      <c r="A70" s="4" t="s">
        <v>81</v>
      </c>
      <c r="B70" s="4" t="s">
        <v>82</v>
      </c>
      <c r="C70" s="5">
        <v>40.928690000000003</v>
      </c>
      <c r="D70" s="5">
        <v>-78.172370000000001</v>
      </c>
      <c r="E70" s="6">
        <v>45441</v>
      </c>
      <c r="F70" s="20" t="s">
        <v>69</v>
      </c>
      <c r="G70" s="9">
        <v>5</v>
      </c>
      <c r="H70" s="8">
        <f t="shared" si="0"/>
        <v>27254.966400000005</v>
      </c>
      <c r="I70" s="9">
        <v>3.93</v>
      </c>
      <c r="J70" s="10">
        <v>4.3099999999999996</v>
      </c>
      <c r="K70" s="10">
        <v>777</v>
      </c>
      <c r="L70" s="11">
        <v>790</v>
      </c>
      <c r="M70" s="12">
        <v>14.4</v>
      </c>
      <c r="N70" s="9" t="s">
        <v>17</v>
      </c>
      <c r="O70" s="10">
        <v>193.62</v>
      </c>
      <c r="P70" s="9">
        <f t="shared" si="125"/>
        <v>10.798173826593635</v>
      </c>
      <c r="Q70" s="9">
        <v>0.82</v>
      </c>
      <c r="R70" s="9">
        <f t="shared" si="126"/>
        <v>4.5731342515271042E-2</v>
      </c>
      <c r="S70" s="8">
        <v>6.64</v>
      </c>
      <c r="T70" s="9">
        <f t="shared" si="127"/>
        <v>0.37031233451390216</v>
      </c>
      <c r="U70" s="9">
        <v>19.54</v>
      </c>
      <c r="V70" s="9">
        <f t="shared" si="128"/>
        <v>1.0897444301809709</v>
      </c>
      <c r="W70" s="13">
        <v>851.4</v>
      </c>
      <c r="X70" s="9">
        <f t="shared" si="129"/>
        <v>47.482518314026549</v>
      </c>
      <c r="Y70" s="14" t="s">
        <v>20</v>
      </c>
      <c r="Z70" s="14"/>
      <c r="AA70" s="15">
        <v>723072</v>
      </c>
    </row>
    <row r="71" spans="1:27" ht="15.75" x14ac:dyDescent="0.25">
      <c r="A71" s="4" t="s">
        <v>81</v>
      </c>
      <c r="B71" s="4" t="s">
        <v>82</v>
      </c>
      <c r="C71" s="5">
        <v>40.928690000000003</v>
      </c>
      <c r="D71" s="5">
        <v>-78.172370000000001</v>
      </c>
      <c r="E71" s="6">
        <v>45771</v>
      </c>
      <c r="F71" s="20" t="s">
        <v>131</v>
      </c>
      <c r="G71" s="9">
        <v>6</v>
      </c>
      <c r="H71" s="8">
        <f t="shared" ref="H71" si="156">G71*3.785412*60*24</f>
        <v>32705.95968</v>
      </c>
      <c r="I71" s="9">
        <v>4.09</v>
      </c>
      <c r="J71" s="10">
        <v>4.09</v>
      </c>
      <c r="K71" s="10">
        <v>699</v>
      </c>
      <c r="L71" s="11">
        <v>804</v>
      </c>
      <c r="M71" s="12">
        <v>12.5</v>
      </c>
      <c r="N71" s="9" t="s">
        <v>138</v>
      </c>
      <c r="O71" s="10">
        <v>274.36</v>
      </c>
      <c r="P71" s="9">
        <f t="shared" ref="P71" si="157">H71*O71*0.00000204623</f>
        <v>18.361245559741114</v>
      </c>
      <c r="Q71" s="9">
        <v>0.49</v>
      </c>
      <c r="R71" s="9">
        <f t="shared" ref="R71" si="158">H71*Q71*0.00000204623</f>
        <v>3.2792718779243134E-2</v>
      </c>
      <c r="S71" s="8">
        <v>8.9</v>
      </c>
      <c r="T71" s="9">
        <f t="shared" ref="T71" si="159">H71*S71*0.00000204623</f>
        <v>0.59562285129645698</v>
      </c>
      <c r="U71" s="9">
        <v>28.72</v>
      </c>
      <c r="V71" s="9">
        <f t="shared" ref="V71" si="160">H71*U71*0.00000204623</f>
        <v>1.9220548639589037</v>
      </c>
      <c r="W71" s="13">
        <v>635.70000000000005</v>
      </c>
      <c r="X71" s="9">
        <f t="shared" ref="X71" si="161">H71*W71*0.00000204623</f>
        <v>42.543533322377272</v>
      </c>
      <c r="Y71" s="14">
        <v>7</v>
      </c>
      <c r="Z71" s="14">
        <v>603</v>
      </c>
      <c r="AA71" s="15">
        <v>734529</v>
      </c>
    </row>
    <row r="72" spans="1:27" ht="15.75" x14ac:dyDescent="0.25">
      <c r="A72" s="4" t="s">
        <v>83</v>
      </c>
      <c r="B72" s="4" t="s">
        <v>84</v>
      </c>
      <c r="C72" s="5">
        <v>40.929409999999997</v>
      </c>
      <c r="D72" s="5">
        <v>-78.171530000000004</v>
      </c>
      <c r="E72" s="6">
        <v>45441</v>
      </c>
      <c r="F72" s="20" t="s">
        <v>69</v>
      </c>
      <c r="G72" s="9">
        <v>15</v>
      </c>
      <c r="H72" s="8">
        <f t="shared" si="0"/>
        <v>81764.8992</v>
      </c>
      <c r="I72" s="9">
        <v>3.57</v>
      </c>
      <c r="J72" s="8">
        <v>3.96</v>
      </c>
      <c r="K72" s="8">
        <v>800</v>
      </c>
      <c r="L72" s="11">
        <v>809</v>
      </c>
      <c r="M72" s="12">
        <v>14.4</v>
      </c>
      <c r="N72" s="9" t="s">
        <v>17</v>
      </c>
      <c r="O72" s="10">
        <v>218.9</v>
      </c>
      <c r="P72" s="9">
        <f t="shared" si="125"/>
        <v>36.624112963144498</v>
      </c>
      <c r="Q72" s="9">
        <v>1.34</v>
      </c>
      <c r="R72" s="9">
        <f t="shared" si="126"/>
        <v>0.22419511818462143</v>
      </c>
      <c r="S72" s="8">
        <v>6.61</v>
      </c>
      <c r="T72" s="9">
        <f t="shared" si="127"/>
        <v>1.1059177098510058</v>
      </c>
      <c r="U72" s="9">
        <v>27.11</v>
      </c>
      <c r="V72" s="9">
        <f t="shared" si="128"/>
        <v>4.5357683984963337</v>
      </c>
      <c r="W72" s="13">
        <v>700.1</v>
      </c>
      <c r="X72" s="9">
        <f t="shared" si="129"/>
        <v>117.1335837619802</v>
      </c>
      <c r="Y72" s="14">
        <v>9</v>
      </c>
      <c r="Z72" s="14"/>
      <c r="AA72" s="15">
        <v>723071</v>
      </c>
    </row>
    <row r="73" spans="1:27" ht="15.75" x14ac:dyDescent="0.25">
      <c r="A73" s="4" t="s">
        <v>83</v>
      </c>
      <c r="B73" s="4" t="s">
        <v>84</v>
      </c>
      <c r="C73" s="5">
        <v>40.929409999999997</v>
      </c>
      <c r="D73" s="5">
        <v>-78.171530000000004</v>
      </c>
      <c r="E73" s="6">
        <v>45771</v>
      </c>
      <c r="F73" s="20" t="s">
        <v>131</v>
      </c>
      <c r="G73" s="9">
        <v>13</v>
      </c>
      <c r="H73" s="8">
        <f t="shared" ref="H73" si="162">G73*3.785412*60*24</f>
        <v>70862.912639999995</v>
      </c>
      <c r="I73" s="9">
        <v>4.0199999999999996</v>
      </c>
      <c r="J73" s="8">
        <v>4.08</v>
      </c>
      <c r="K73" s="8">
        <v>521</v>
      </c>
      <c r="L73" s="11">
        <v>584</v>
      </c>
      <c r="M73" s="12">
        <v>12.3</v>
      </c>
      <c r="N73" s="9" t="s">
        <v>138</v>
      </c>
      <c r="O73" s="10">
        <v>172.05</v>
      </c>
      <c r="P73" s="9">
        <f t="shared" ref="P73" si="163">H73*O73*0.00000204623</f>
        <v>24.947562740678286</v>
      </c>
      <c r="Q73" s="9" t="s">
        <v>17</v>
      </c>
      <c r="R73" s="9">
        <v>0</v>
      </c>
      <c r="S73" s="8">
        <v>5.27</v>
      </c>
      <c r="T73" s="9">
        <f t="shared" ref="T73" si="164">H73*S73*0.00000204623</f>
        <v>0.76415957944419965</v>
      </c>
      <c r="U73" s="9">
        <v>19.87</v>
      </c>
      <c r="V73" s="9">
        <f t="shared" ref="V73" si="165">H73*U73*0.00000204623</f>
        <v>2.8811861183218688</v>
      </c>
      <c r="W73" s="13">
        <v>334.1</v>
      </c>
      <c r="X73" s="9">
        <f t="shared" ref="X73" si="166">H73*W73*0.00000204623</f>
        <v>48.445107304043098</v>
      </c>
      <c r="Y73" s="14" t="s">
        <v>20</v>
      </c>
      <c r="Z73" s="14">
        <v>438</v>
      </c>
      <c r="AA73" s="15">
        <v>734528</v>
      </c>
    </row>
    <row r="74" spans="1:27" ht="15.75" x14ac:dyDescent="0.25">
      <c r="A74" s="4" t="s">
        <v>85</v>
      </c>
      <c r="B74" s="4" t="s">
        <v>86</v>
      </c>
      <c r="C74" s="5">
        <v>40.929589999999997</v>
      </c>
      <c r="D74" s="5">
        <v>-78.171139999999994</v>
      </c>
      <c r="E74" s="6">
        <v>45441</v>
      </c>
      <c r="F74" s="20" t="s">
        <v>69</v>
      </c>
      <c r="G74" s="8">
        <v>0</v>
      </c>
      <c r="H74" s="8">
        <f t="shared" si="0"/>
        <v>0</v>
      </c>
      <c r="I74" s="9">
        <v>5.59</v>
      </c>
      <c r="J74" s="10">
        <v>6.39</v>
      </c>
      <c r="K74" s="10">
        <v>277.10000000000002</v>
      </c>
      <c r="L74" s="11">
        <v>280</v>
      </c>
      <c r="M74" s="13">
        <v>15.4</v>
      </c>
      <c r="N74" s="9">
        <v>33.1</v>
      </c>
      <c r="O74" s="10">
        <v>-13.03</v>
      </c>
      <c r="P74" s="9">
        <f t="shared" si="125"/>
        <v>0</v>
      </c>
      <c r="Q74" s="9" t="s">
        <v>17</v>
      </c>
      <c r="R74" s="9">
        <v>0</v>
      </c>
      <c r="S74" s="8">
        <v>4.45</v>
      </c>
      <c r="T74" s="9">
        <f t="shared" si="127"/>
        <v>0</v>
      </c>
      <c r="U74" s="9" t="s">
        <v>17</v>
      </c>
      <c r="V74" s="9">
        <v>0</v>
      </c>
      <c r="W74" s="13">
        <v>150.9</v>
      </c>
      <c r="X74" s="9">
        <f t="shared" si="129"/>
        <v>0</v>
      </c>
      <c r="Y74" s="14" t="s">
        <v>20</v>
      </c>
      <c r="Z74" s="14"/>
      <c r="AA74" s="15">
        <v>723075</v>
      </c>
    </row>
    <row r="75" spans="1:27" ht="15.75" x14ac:dyDescent="0.25">
      <c r="A75" s="4" t="s">
        <v>85</v>
      </c>
      <c r="B75" s="4" t="s">
        <v>86</v>
      </c>
      <c r="C75" s="5">
        <v>40.929589999999997</v>
      </c>
      <c r="D75" s="5">
        <v>-78.171139999999994</v>
      </c>
      <c r="E75" s="6">
        <v>45771</v>
      </c>
      <c r="F75" s="20" t="s">
        <v>140</v>
      </c>
      <c r="G75" s="8">
        <v>0</v>
      </c>
      <c r="H75" s="8">
        <f t="shared" ref="H75" si="167">G75*3.785412*60*24</f>
        <v>0</v>
      </c>
      <c r="I75" s="9" t="s">
        <v>28</v>
      </c>
      <c r="J75" s="9" t="s">
        <v>28</v>
      </c>
      <c r="K75" s="9" t="s">
        <v>28</v>
      </c>
      <c r="L75" s="14" t="s">
        <v>28</v>
      </c>
      <c r="M75" s="13" t="s">
        <v>28</v>
      </c>
      <c r="N75" s="9" t="s">
        <v>28</v>
      </c>
      <c r="O75" s="9" t="s">
        <v>28</v>
      </c>
      <c r="P75" s="9" t="s">
        <v>28</v>
      </c>
      <c r="Q75" s="9" t="s">
        <v>28</v>
      </c>
      <c r="R75" s="9" t="s">
        <v>28</v>
      </c>
      <c r="S75" s="8" t="s">
        <v>28</v>
      </c>
      <c r="T75" s="9" t="s">
        <v>28</v>
      </c>
      <c r="U75" s="9" t="s">
        <v>28</v>
      </c>
      <c r="V75" s="9" t="s">
        <v>28</v>
      </c>
      <c r="W75" s="13" t="s">
        <v>28</v>
      </c>
      <c r="X75" s="9" t="s">
        <v>28</v>
      </c>
      <c r="Y75" s="14" t="s">
        <v>28</v>
      </c>
      <c r="Z75" s="14"/>
      <c r="AA75" s="15" t="s">
        <v>28</v>
      </c>
    </row>
    <row r="76" spans="1:27" ht="15.75" x14ac:dyDescent="0.25">
      <c r="A76" s="4" t="s">
        <v>87</v>
      </c>
      <c r="B76" s="4" t="s">
        <v>88</v>
      </c>
      <c r="C76" s="5">
        <v>40.930160000000001</v>
      </c>
      <c r="D76" s="5">
        <v>-78.170490000000001</v>
      </c>
      <c r="E76" s="6">
        <v>45441</v>
      </c>
      <c r="F76" s="20" t="s">
        <v>69</v>
      </c>
      <c r="G76" s="8">
        <v>15</v>
      </c>
      <c r="H76" s="8">
        <f t="shared" si="0"/>
        <v>81764.8992</v>
      </c>
      <c r="I76" s="9">
        <v>3.63</v>
      </c>
      <c r="J76" s="10">
        <v>3.94</v>
      </c>
      <c r="K76" s="10">
        <v>677</v>
      </c>
      <c r="L76" s="11">
        <v>666</v>
      </c>
      <c r="M76" s="12">
        <v>13.8</v>
      </c>
      <c r="N76" s="9" t="s">
        <v>17</v>
      </c>
      <c r="O76" s="10">
        <v>164.17</v>
      </c>
      <c r="P76" s="9">
        <f t="shared" si="125"/>
        <v>27.467248173409924</v>
      </c>
      <c r="Q76" s="9">
        <v>0.7</v>
      </c>
      <c r="R76" s="9">
        <f>H76*Q76*0.00000204623</f>
        <v>0.1171168527830112</v>
      </c>
      <c r="S76" s="8">
        <v>6.08</v>
      </c>
      <c r="T76" s="9">
        <f t="shared" si="127"/>
        <v>1.0172435213152973</v>
      </c>
      <c r="U76" s="9">
        <v>18.84</v>
      </c>
      <c r="V76" s="9">
        <f>H76*U76*0.00000204623</f>
        <v>3.1521164377599016</v>
      </c>
      <c r="W76" s="13">
        <v>405.5</v>
      </c>
      <c r="X76" s="9">
        <f t="shared" si="129"/>
        <v>67.844119719301489</v>
      </c>
      <c r="Y76" s="14" t="s">
        <v>20</v>
      </c>
      <c r="Z76" s="14"/>
      <c r="AA76" s="15">
        <v>723070</v>
      </c>
    </row>
    <row r="77" spans="1:27" ht="15.75" x14ac:dyDescent="0.25">
      <c r="A77" s="4" t="s">
        <v>87</v>
      </c>
      <c r="B77" s="4" t="s">
        <v>88</v>
      </c>
      <c r="C77" s="5">
        <v>40.930160000000001</v>
      </c>
      <c r="D77" s="5">
        <v>-78.170490000000001</v>
      </c>
      <c r="E77" s="6">
        <v>45771</v>
      </c>
      <c r="F77" s="20" t="s">
        <v>131</v>
      </c>
      <c r="G77" s="8">
        <v>24</v>
      </c>
      <c r="H77" s="8">
        <f t="shared" ref="H77" si="168">G77*3.785412*60*24</f>
        <v>130823.83872</v>
      </c>
      <c r="I77" s="9">
        <v>3.91</v>
      </c>
      <c r="J77" s="10">
        <v>3.98</v>
      </c>
      <c r="K77" s="10">
        <v>490</v>
      </c>
      <c r="L77" s="11">
        <v>561</v>
      </c>
      <c r="M77" s="12">
        <v>13.1</v>
      </c>
      <c r="N77" s="9" t="s">
        <v>138</v>
      </c>
      <c r="O77" s="10">
        <v>172.15</v>
      </c>
      <c r="P77" s="9">
        <f t="shared" ref="P77" si="169">H77*O77*0.00000204623</f>
        <v>46.08380847221801</v>
      </c>
      <c r="Q77" s="9">
        <v>0.26</v>
      </c>
      <c r="R77" s="9">
        <f>H77*Q77*0.00000204623</f>
        <v>6.9600872511046658E-2</v>
      </c>
      <c r="S77" s="8">
        <v>5.44</v>
      </c>
      <c r="T77" s="9">
        <f t="shared" si="127"/>
        <v>1.4562644094618995</v>
      </c>
      <c r="U77" s="9">
        <v>15.68</v>
      </c>
      <c r="V77" s="9">
        <f>H77*U77*0.00000204623</f>
        <v>4.1974680037431211</v>
      </c>
      <c r="W77" s="13">
        <v>303.8</v>
      </c>
      <c r="X77" s="9">
        <f t="shared" ref="X77" si="170">H77*W77*0.00000204623</f>
        <v>81.32594257252299</v>
      </c>
      <c r="Y77" s="14">
        <v>9</v>
      </c>
      <c r="Z77" s="14">
        <v>420</v>
      </c>
      <c r="AA77" s="15">
        <v>723070</v>
      </c>
    </row>
    <row r="78" spans="1:27" ht="15.75" x14ac:dyDescent="0.25">
      <c r="A78" s="4" t="s">
        <v>89</v>
      </c>
      <c r="B78" s="4" t="s">
        <v>90</v>
      </c>
      <c r="C78" s="5">
        <v>40.931190000000001</v>
      </c>
      <c r="D78" s="5">
        <v>-78.169290000000004</v>
      </c>
      <c r="E78" s="6">
        <v>45441</v>
      </c>
      <c r="F78" s="20" t="s">
        <v>69</v>
      </c>
      <c r="G78" s="8">
        <v>0</v>
      </c>
      <c r="H78" s="8">
        <f t="shared" si="0"/>
        <v>0</v>
      </c>
      <c r="I78" s="9"/>
      <c r="J78" s="10">
        <v>5.59</v>
      </c>
      <c r="K78" s="10">
        <v>164.6</v>
      </c>
      <c r="L78" s="11">
        <v>163</v>
      </c>
      <c r="M78" s="12"/>
      <c r="N78" s="9">
        <v>20.82</v>
      </c>
      <c r="O78" s="10">
        <v>-18.7</v>
      </c>
      <c r="P78" s="9">
        <f t="shared" si="125"/>
        <v>0</v>
      </c>
      <c r="Q78" s="9" t="s">
        <v>17</v>
      </c>
      <c r="R78" s="9">
        <v>0</v>
      </c>
      <c r="S78" s="8">
        <v>1.32</v>
      </c>
      <c r="T78" s="9">
        <f t="shared" si="127"/>
        <v>0</v>
      </c>
      <c r="U78" s="9">
        <v>0.56000000000000005</v>
      </c>
      <c r="V78" s="9">
        <f>H78*U78*0.00000204623</f>
        <v>0</v>
      </c>
      <c r="W78" s="13">
        <v>93.2</v>
      </c>
      <c r="X78" s="9">
        <f t="shared" si="129"/>
        <v>0</v>
      </c>
      <c r="Y78" s="14">
        <v>9</v>
      </c>
      <c r="Z78" s="14"/>
      <c r="AA78" s="15">
        <v>723066</v>
      </c>
    </row>
    <row r="79" spans="1:27" ht="15.75" x14ac:dyDescent="0.25">
      <c r="A79" s="4" t="s">
        <v>89</v>
      </c>
      <c r="B79" s="4" t="s">
        <v>90</v>
      </c>
      <c r="C79" s="5">
        <v>40.931190000000001</v>
      </c>
      <c r="D79" s="5">
        <v>-78.169290000000004</v>
      </c>
      <c r="E79" s="6">
        <v>45771</v>
      </c>
      <c r="F79" s="20" t="s">
        <v>131</v>
      </c>
      <c r="G79" s="8">
        <v>1</v>
      </c>
      <c r="H79" s="8">
        <f t="shared" ref="H79" si="171">G79*3.785412*60*24</f>
        <v>5450.9932799999997</v>
      </c>
      <c r="I79" s="9">
        <v>5.23</v>
      </c>
      <c r="J79" s="10">
        <v>4.99</v>
      </c>
      <c r="K79" s="10">
        <v>151.4</v>
      </c>
      <c r="L79" s="11">
        <v>185</v>
      </c>
      <c r="M79" s="12">
        <v>13.5</v>
      </c>
      <c r="N79" s="9" t="s">
        <v>138</v>
      </c>
      <c r="O79" s="10">
        <v>178.2</v>
      </c>
      <c r="P79" s="9">
        <f t="shared" ref="P79" si="172">H79*O79*0.00000204623</f>
        <v>1.9876403015173898</v>
      </c>
      <c r="Q79" s="9" t="s">
        <v>17</v>
      </c>
      <c r="R79" s="9">
        <v>0</v>
      </c>
      <c r="S79" s="8">
        <v>1.04</v>
      </c>
      <c r="T79" s="9">
        <f t="shared" ref="T79:T81" si="173">H79*S79*0.00000204623</f>
        <v>1.1600145418507776E-2</v>
      </c>
      <c r="U79" s="9">
        <v>0.79</v>
      </c>
      <c r="V79" s="9">
        <f>H79*U79*0.00000204623</f>
        <v>8.8116489236741754E-3</v>
      </c>
      <c r="W79" s="13">
        <v>57</v>
      </c>
      <c r="X79" s="9">
        <f t="shared" ref="X79" si="174">H79*W79*0.00000204623</f>
        <v>0.63577720082206068</v>
      </c>
      <c r="Y79" s="14">
        <v>7</v>
      </c>
      <c r="Z79" s="14">
        <v>138</v>
      </c>
      <c r="AA79" s="15">
        <v>734517</v>
      </c>
    </row>
    <row r="80" spans="1:27" ht="15.75" x14ac:dyDescent="0.25">
      <c r="A80" s="4" t="s">
        <v>91</v>
      </c>
      <c r="B80" s="4" t="s">
        <v>92</v>
      </c>
      <c r="C80" s="5">
        <v>40.931539999999998</v>
      </c>
      <c r="D80" s="5">
        <v>-78.168999999999997</v>
      </c>
      <c r="E80" s="6">
        <v>45442</v>
      </c>
      <c r="F80" s="7" t="s">
        <v>43</v>
      </c>
      <c r="G80" s="8">
        <v>3</v>
      </c>
      <c r="H80" s="8">
        <f t="shared" si="0"/>
        <v>16352.97984</v>
      </c>
      <c r="I80" s="9">
        <v>6.41</v>
      </c>
      <c r="J80" s="10">
        <v>6.82</v>
      </c>
      <c r="K80" s="10">
        <v>111</v>
      </c>
      <c r="L80" s="11">
        <v>174</v>
      </c>
      <c r="M80" s="12"/>
      <c r="N80" s="9">
        <v>18.12</v>
      </c>
      <c r="O80" s="10">
        <v>-9.9499999999999993</v>
      </c>
      <c r="P80" s="9">
        <f t="shared" si="125"/>
        <v>-0.33294648148313183</v>
      </c>
      <c r="Q80" s="9" t="s">
        <v>17</v>
      </c>
      <c r="R80" s="9">
        <v>0</v>
      </c>
      <c r="S80" s="8" t="s">
        <v>93</v>
      </c>
      <c r="T80" s="9">
        <v>0</v>
      </c>
      <c r="U80" s="9" t="s">
        <v>17</v>
      </c>
      <c r="V80" s="9">
        <v>0</v>
      </c>
      <c r="W80" s="13">
        <v>79.3</v>
      </c>
      <c r="X80" s="9">
        <f t="shared" si="129"/>
        <v>2.6535332644836536</v>
      </c>
      <c r="Y80" s="14" t="s">
        <v>20</v>
      </c>
      <c r="Z80" s="14"/>
      <c r="AA80" s="15">
        <v>723092</v>
      </c>
    </row>
    <row r="81" spans="1:27" ht="15.75" x14ac:dyDescent="0.25">
      <c r="A81" s="4" t="s">
        <v>91</v>
      </c>
      <c r="B81" s="4" t="s">
        <v>92</v>
      </c>
      <c r="C81" s="5">
        <v>40.931539999999998</v>
      </c>
      <c r="D81" s="5">
        <v>-78.168999999999997</v>
      </c>
      <c r="E81" s="6">
        <v>45771</v>
      </c>
      <c r="F81" s="7" t="s">
        <v>131</v>
      </c>
      <c r="G81" s="8">
        <v>6.1</v>
      </c>
      <c r="H81" s="8">
        <f t="shared" ref="H81" si="175">G81*3.785412*60*24</f>
        <v>33251.059007999997</v>
      </c>
      <c r="I81" s="9">
        <v>4.58</v>
      </c>
      <c r="J81" s="10">
        <v>4.84</v>
      </c>
      <c r="K81" s="10">
        <v>136.6</v>
      </c>
      <c r="L81" s="11">
        <v>168</v>
      </c>
      <c r="M81" s="12">
        <v>11.9</v>
      </c>
      <c r="N81" s="9" t="s">
        <v>138</v>
      </c>
      <c r="O81" s="10">
        <v>39.090000000000003</v>
      </c>
      <c r="P81" s="9">
        <f t="shared" ref="P81" si="176">H81*O81*0.00000204623</f>
        <v>2.6596568027863081</v>
      </c>
      <c r="Q81" s="9" t="s">
        <v>17</v>
      </c>
      <c r="R81" s="9">
        <v>0</v>
      </c>
      <c r="S81" s="8">
        <v>1.19</v>
      </c>
      <c r="T81" s="9">
        <f t="shared" si="173"/>
        <v>8.0966784223988397E-2</v>
      </c>
      <c r="U81" s="9">
        <v>1.01</v>
      </c>
      <c r="V81" s="9">
        <f t="shared" ref="V81:V90" si="177">H81*U81*0.00000204623</f>
        <v>6.8719707618679224E-2</v>
      </c>
      <c r="W81" s="13">
        <v>99.7</v>
      </c>
      <c r="X81" s="9">
        <f t="shared" ref="X81" si="178">H81*W81*0.00000204623</f>
        <v>6.783519653051802</v>
      </c>
      <c r="Y81" s="14">
        <v>11</v>
      </c>
      <c r="Z81" s="14">
        <v>126</v>
      </c>
      <c r="AA81" s="15">
        <v>734524</v>
      </c>
    </row>
    <row r="82" spans="1:27" ht="15.75" x14ac:dyDescent="0.25">
      <c r="A82" s="16" t="s">
        <v>94</v>
      </c>
      <c r="B82" s="4" t="s">
        <v>95</v>
      </c>
      <c r="C82" s="5">
        <v>40.931739999999998</v>
      </c>
      <c r="D82" s="5">
        <v>-78.168750000000003</v>
      </c>
      <c r="E82" s="6">
        <v>44036</v>
      </c>
      <c r="F82" s="7" t="s">
        <v>125</v>
      </c>
      <c r="G82" s="9">
        <v>5.83</v>
      </c>
      <c r="H82" s="8">
        <f t="shared" ref="H82" si="179">G82*3.785412*60*24</f>
        <v>31779.290822399998</v>
      </c>
      <c r="I82" s="9">
        <v>3.52</v>
      </c>
      <c r="J82" s="10">
        <v>3.4</v>
      </c>
      <c r="K82" s="10">
        <v>733</v>
      </c>
      <c r="L82" s="11">
        <v>702</v>
      </c>
      <c r="M82" s="13">
        <v>14.5</v>
      </c>
      <c r="N82" s="9" t="s">
        <v>17</v>
      </c>
      <c r="O82" s="10">
        <v>109</v>
      </c>
      <c r="P82" s="9">
        <f t="shared" ref="P82" si="180">H82*O82*0.00000204623</f>
        <v>7.0880234702876308</v>
      </c>
      <c r="Q82" s="9">
        <v>2.02</v>
      </c>
      <c r="R82" s="9">
        <f t="shared" ref="R82:R89" si="181">H82*Q82*0.00000204623</f>
        <v>0.13135603128422949</v>
      </c>
      <c r="S82" s="8">
        <v>5.05</v>
      </c>
      <c r="T82" s="9">
        <f t="shared" ref="T82:T90" si="182">H82*S82*0.00000204623</f>
        <v>0.3283900782105737</v>
      </c>
      <c r="U82" s="9">
        <v>12.64</v>
      </c>
      <c r="V82" s="9">
        <f t="shared" si="177"/>
        <v>0.82195061160032723</v>
      </c>
      <c r="W82" s="13">
        <v>290</v>
      </c>
      <c r="X82" s="9">
        <f t="shared" ref="X82" si="183">H82*W82*0.00000204623</f>
        <v>18.85804409526067</v>
      </c>
      <c r="Y82" s="14">
        <v>25</v>
      </c>
      <c r="Z82" s="14">
        <v>489</v>
      </c>
      <c r="AA82" s="15" t="s">
        <v>28</v>
      </c>
    </row>
    <row r="83" spans="1:27" ht="15.75" x14ac:dyDescent="0.25">
      <c r="A83" s="16" t="s">
        <v>94</v>
      </c>
      <c r="B83" s="4" t="s">
        <v>95</v>
      </c>
      <c r="C83" s="5">
        <v>40.931739999999998</v>
      </c>
      <c r="D83" s="5">
        <v>-78.168750000000003</v>
      </c>
      <c r="E83" s="6">
        <v>45442</v>
      </c>
      <c r="F83" s="7" t="s">
        <v>16</v>
      </c>
      <c r="G83" s="9">
        <v>212</v>
      </c>
      <c r="H83" s="8">
        <f t="shared" ref="H83:H84" si="184">G83*3.785412*60*24</f>
        <v>1155610.5753600001</v>
      </c>
      <c r="I83" s="9">
        <v>3.77</v>
      </c>
      <c r="J83" s="10">
        <v>3.95</v>
      </c>
      <c r="K83" s="10">
        <v>269</v>
      </c>
      <c r="L83" s="11">
        <v>282</v>
      </c>
      <c r="M83" s="13">
        <v>14.4</v>
      </c>
      <c r="N83" s="9" t="s">
        <v>17</v>
      </c>
      <c r="O83" s="10">
        <v>71.44</v>
      </c>
      <c r="P83" s="9">
        <f t="shared" ref="P83:P84" si="185">H83*O83*0.00000204623</f>
        <v>168.93024077309371</v>
      </c>
      <c r="Q83" s="9">
        <v>0.9</v>
      </c>
      <c r="R83" s="9">
        <f t="shared" si="181"/>
        <v>2.1281805248570036</v>
      </c>
      <c r="S83" s="8">
        <v>2.23</v>
      </c>
      <c r="T83" s="9">
        <f t="shared" si="182"/>
        <v>5.2731584115901322</v>
      </c>
      <c r="U83" s="9">
        <v>4.46</v>
      </c>
      <c r="V83" s="9">
        <f t="shared" si="177"/>
        <v>10.546316823180264</v>
      </c>
      <c r="W83" s="13">
        <v>126.7</v>
      </c>
      <c r="X83" s="9">
        <f t="shared" ref="X83:X84" si="186">H83*W83*0.00000204623</f>
        <v>299.60052499931379</v>
      </c>
      <c r="Y83" s="14" t="s">
        <v>20</v>
      </c>
      <c r="Z83" s="14"/>
      <c r="AA83" s="15">
        <v>723102</v>
      </c>
    </row>
    <row r="84" spans="1:27" ht="15.75" x14ac:dyDescent="0.25">
      <c r="A84" s="16" t="s">
        <v>94</v>
      </c>
      <c r="B84" s="4" t="s">
        <v>95</v>
      </c>
      <c r="C84" s="5">
        <v>40.931739999999998</v>
      </c>
      <c r="D84" s="5">
        <v>-78.168750000000003</v>
      </c>
      <c r="E84" s="6">
        <v>45470</v>
      </c>
      <c r="F84" s="7" t="s">
        <v>16</v>
      </c>
      <c r="G84" s="9">
        <v>89</v>
      </c>
      <c r="H84" s="8">
        <f t="shared" si="184"/>
        <v>485138.40191999992</v>
      </c>
      <c r="I84" s="9">
        <v>3.5</v>
      </c>
      <c r="J84" s="10">
        <v>3.73</v>
      </c>
      <c r="K84" s="10" t="s">
        <v>28</v>
      </c>
      <c r="L84" s="11">
        <v>410</v>
      </c>
      <c r="M84" s="13">
        <v>18.100000000000001</v>
      </c>
      <c r="N84" s="9" t="s">
        <v>17</v>
      </c>
      <c r="O84" s="10">
        <v>119.4</v>
      </c>
      <c r="P84" s="9">
        <f t="shared" si="185"/>
        <v>118.52894740799492</v>
      </c>
      <c r="Q84" s="9">
        <v>1.79</v>
      </c>
      <c r="R84" s="9">
        <f t="shared" ref="R84" si="187">H84*Q84*0.00000204623</f>
        <v>1.7769415063677629</v>
      </c>
      <c r="S84" s="8">
        <v>4.45</v>
      </c>
      <c r="T84" s="9">
        <f t="shared" ref="T84" si="188">H84*S84*0.00000204623</f>
        <v>4.4175361471153884</v>
      </c>
      <c r="U84" s="9">
        <v>7.9</v>
      </c>
      <c r="V84" s="9">
        <f t="shared" ref="V84" si="189">H84*U84*0.00000204623</f>
        <v>7.842367542070015</v>
      </c>
      <c r="W84" s="13">
        <v>181.6</v>
      </c>
      <c r="X84" s="9">
        <f t="shared" si="186"/>
        <v>180.27518299239426</v>
      </c>
      <c r="Y84" s="14">
        <v>5</v>
      </c>
      <c r="Z84" s="14">
        <v>248</v>
      </c>
      <c r="AA84" s="15">
        <v>724250</v>
      </c>
    </row>
    <row r="85" spans="1:27" ht="15.75" x14ac:dyDescent="0.25">
      <c r="A85" s="16" t="s">
        <v>94</v>
      </c>
      <c r="B85" s="4" t="s">
        <v>95</v>
      </c>
      <c r="C85" s="5">
        <v>40.931739999999998</v>
      </c>
      <c r="D85" s="5">
        <v>-78.168750000000003</v>
      </c>
      <c r="E85" s="6">
        <v>45771</v>
      </c>
      <c r="F85" s="7" t="s">
        <v>131</v>
      </c>
      <c r="G85" s="9">
        <v>270</v>
      </c>
      <c r="H85" s="8">
        <f t="shared" ref="H85" si="190">G85*3.785412*60*24</f>
        <v>1471768.1856</v>
      </c>
      <c r="I85" s="9">
        <v>3.91</v>
      </c>
      <c r="J85" s="10">
        <v>3.98</v>
      </c>
      <c r="K85" s="10">
        <v>213</v>
      </c>
      <c r="L85" s="11">
        <v>258</v>
      </c>
      <c r="M85" s="13">
        <v>14.6</v>
      </c>
      <c r="N85" s="9" t="s">
        <v>138</v>
      </c>
      <c r="O85" s="10">
        <v>69.53</v>
      </c>
      <c r="P85" s="9">
        <f t="shared" ref="P85" si="191">H85*O85*0.00000204623</f>
        <v>209.39489418864261</v>
      </c>
      <c r="Q85" s="9">
        <v>0.61</v>
      </c>
      <c r="R85" s="9">
        <f t="shared" ref="R85" si="192">H85*Q85*0.00000204623</f>
        <v>1.8370614907963756</v>
      </c>
      <c r="S85" s="8">
        <v>2.5299999999999998</v>
      </c>
      <c r="T85" s="9">
        <f t="shared" ref="T85" si="193">H85*S85*0.00000204623</f>
        <v>7.6192878224833276</v>
      </c>
      <c r="U85" s="9">
        <v>5.0199999999999996</v>
      </c>
      <c r="V85" s="9">
        <f t="shared" ref="V85" si="194">H85*U85*0.00000204623</f>
        <v>15.118112596389844</v>
      </c>
      <c r="W85" s="13">
        <v>135.6</v>
      </c>
      <c r="X85" s="9">
        <f t="shared" ref="X85" si="195">H85*W85*0.00000204623</f>
        <v>408.36973467539104</v>
      </c>
      <c r="Y85" s="14">
        <v>8</v>
      </c>
      <c r="Z85" s="14">
        <v>193</v>
      </c>
      <c r="AA85" s="15">
        <v>734527</v>
      </c>
    </row>
    <row r="86" spans="1:27" ht="15.75" x14ac:dyDescent="0.25">
      <c r="A86" s="16" t="s">
        <v>96</v>
      </c>
      <c r="B86" s="4" t="s">
        <v>97</v>
      </c>
      <c r="C86" s="5">
        <v>40.932980000000001</v>
      </c>
      <c r="D86" s="5">
        <v>-78.168139999999994</v>
      </c>
      <c r="E86" s="6">
        <v>45442</v>
      </c>
      <c r="F86" s="7" t="s">
        <v>16</v>
      </c>
      <c r="G86" s="8">
        <v>86.5</v>
      </c>
      <c r="H86" s="8">
        <f t="shared" si="0"/>
        <v>471510.91872000002</v>
      </c>
      <c r="I86" s="9">
        <v>3.29</v>
      </c>
      <c r="J86" s="10">
        <v>3.48</v>
      </c>
      <c r="K86" s="10">
        <v>575</v>
      </c>
      <c r="L86" s="11">
        <v>573</v>
      </c>
      <c r="M86" s="12">
        <v>11.8</v>
      </c>
      <c r="N86" s="9" t="s">
        <v>17</v>
      </c>
      <c r="O86" s="10">
        <v>134.12</v>
      </c>
      <c r="P86" s="9">
        <f t="shared" si="125"/>
        <v>129.40162986093054</v>
      </c>
      <c r="Q86" s="9">
        <v>0.79</v>
      </c>
      <c r="R86" s="9">
        <f t="shared" si="181"/>
        <v>0.76220763189781626</v>
      </c>
      <c r="S86" s="8">
        <v>3.48</v>
      </c>
      <c r="T86" s="9">
        <f t="shared" si="182"/>
        <v>3.3575728594992413</v>
      </c>
      <c r="U86" s="9">
        <v>9.33</v>
      </c>
      <c r="V86" s="9">
        <f t="shared" si="177"/>
        <v>9.0017686146919313</v>
      </c>
      <c r="W86" s="13">
        <v>266.60000000000002</v>
      </c>
      <c r="X86" s="9">
        <f t="shared" si="129"/>
        <v>257.22095527083269</v>
      </c>
      <c r="Y86" s="14" t="s">
        <v>20</v>
      </c>
      <c r="Z86" s="14"/>
      <c r="AA86" s="15">
        <v>723098</v>
      </c>
    </row>
    <row r="87" spans="1:27" ht="15.75" x14ac:dyDescent="0.25">
      <c r="A87" s="16" t="s">
        <v>96</v>
      </c>
      <c r="B87" s="4" t="s">
        <v>97</v>
      </c>
      <c r="C87" s="5">
        <v>40.932980000000001</v>
      </c>
      <c r="D87" s="5">
        <v>-78.168139999999994</v>
      </c>
      <c r="E87" s="6">
        <v>45505</v>
      </c>
      <c r="F87" s="7" t="s">
        <v>131</v>
      </c>
      <c r="G87" s="8">
        <v>31</v>
      </c>
      <c r="H87" s="8">
        <f t="shared" si="0"/>
        <v>168980.79167999999</v>
      </c>
      <c r="I87" s="9">
        <v>3.22</v>
      </c>
      <c r="J87" s="10">
        <v>3.44</v>
      </c>
      <c r="K87" s="10">
        <v>593</v>
      </c>
      <c r="L87" s="11">
        <v>662</v>
      </c>
      <c r="M87" s="12">
        <v>12.7</v>
      </c>
      <c r="N87" s="9" t="s">
        <v>17</v>
      </c>
      <c r="O87" s="10">
        <v>155.22</v>
      </c>
      <c r="P87" s="9">
        <f t="shared" si="125"/>
        <v>53.670972815080844</v>
      </c>
      <c r="Q87" s="9">
        <v>1.93</v>
      </c>
      <c r="R87" s="9">
        <f t="shared" si="181"/>
        <v>0.66734298114357715</v>
      </c>
      <c r="S87" s="8">
        <v>4.51</v>
      </c>
      <c r="T87" s="9">
        <f t="shared" si="182"/>
        <v>1.5594387797707423</v>
      </c>
      <c r="U87" s="9">
        <v>11.32</v>
      </c>
      <c r="V87" s="9">
        <f t="shared" si="177"/>
        <v>3.9141567598680274</v>
      </c>
      <c r="W87" s="13">
        <v>282.8</v>
      </c>
      <c r="X87" s="9">
        <f t="shared" si="129"/>
        <v>97.784764283628817</v>
      </c>
      <c r="Y87" s="14" t="s">
        <v>20</v>
      </c>
      <c r="Z87" s="14">
        <v>436</v>
      </c>
      <c r="AA87" s="15">
        <v>727039</v>
      </c>
    </row>
    <row r="88" spans="1:27" ht="15.75" x14ac:dyDescent="0.25">
      <c r="A88" s="16" t="s">
        <v>96</v>
      </c>
      <c r="B88" s="4" t="s">
        <v>97</v>
      </c>
      <c r="C88" s="5">
        <v>40.932980000000001</v>
      </c>
      <c r="D88" s="5">
        <v>-78.168139999999994</v>
      </c>
      <c r="E88" s="6">
        <v>45561</v>
      </c>
      <c r="F88" s="7" t="s">
        <v>130</v>
      </c>
      <c r="G88" s="8">
        <v>7.2</v>
      </c>
      <c r="H88" s="8">
        <f t="shared" ref="H88" si="196">G88*3.785412*60*24</f>
        <v>39247.151616000003</v>
      </c>
      <c r="I88" s="9">
        <v>2.98</v>
      </c>
      <c r="J88" s="10">
        <v>3.37</v>
      </c>
      <c r="K88" s="10" t="s">
        <v>28</v>
      </c>
      <c r="L88" s="11">
        <v>655</v>
      </c>
      <c r="M88" s="12">
        <v>13.2</v>
      </c>
      <c r="N88" s="9" t="s">
        <v>17</v>
      </c>
      <c r="O88" s="10">
        <v>140.09</v>
      </c>
      <c r="P88" s="9">
        <f t="shared" ref="P88" si="197">H88*O88*0.00000204623</f>
        <v>11.250445650083686</v>
      </c>
      <c r="Q88" s="9">
        <v>0.79</v>
      </c>
      <c r="R88" s="9">
        <f t="shared" si="181"/>
        <v>6.3443872250454073E-2</v>
      </c>
      <c r="S88" s="8">
        <v>4.1399999999999997</v>
      </c>
      <c r="T88" s="9">
        <f t="shared" si="182"/>
        <v>0.33247801407199978</v>
      </c>
      <c r="U88" s="9">
        <v>10.4</v>
      </c>
      <c r="V88" s="9">
        <f t="shared" si="177"/>
        <v>0.83521047013255989</v>
      </c>
      <c r="W88" s="13">
        <v>311</v>
      </c>
      <c r="X88" s="9">
        <f t="shared" ref="X88" si="198">H88*W88*0.00000204623</f>
        <v>24.976005404925591</v>
      </c>
      <c r="Y88" s="14" t="s">
        <v>20</v>
      </c>
      <c r="Z88" s="14">
        <v>465</v>
      </c>
      <c r="AA88" s="15">
        <v>727039</v>
      </c>
    </row>
    <row r="89" spans="1:27" ht="15.75" x14ac:dyDescent="0.25">
      <c r="A89" s="16" t="s">
        <v>96</v>
      </c>
      <c r="B89" s="4" t="s">
        <v>97</v>
      </c>
      <c r="C89" s="5">
        <v>40.932980000000001</v>
      </c>
      <c r="D89" s="5">
        <v>-78.168139999999994</v>
      </c>
      <c r="E89" s="6">
        <v>45771</v>
      </c>
      <c r="F89" s="7" t="s">
        <v>131</v>
      </c>
      <c r="G89" s="8">
        <v>114</v>
      </c>
      <c r="H89" s="8">
        <f t="shared" ref="H89" si="199">G89*3.785412*60*24</f>
        <v>621413.23392000003</v>
      </c>
      <c r="I89" s="9">
        <v>3.38</v>
      </c>
      <c r="J89" s="10">
        <v>3.5</v>
      </c>
      <c r="K89" s="10">
        <v>473</v>
      </c>
      <c r="L89" s="11">
        <v>333</v>
      </c>
      <c r="M89" s="12">
        <v>13.9</v>
      </c>
      <c r="N89" s="9" t="s">
        <v>138</v>
      </c>
      <c r="O89" s="10">
        <v>162.47999999999999</v>
      </c>
      <c r="P89" s="9">
        <f t="shared" ref="P89" si="200">H89*O89*0.00000204623</f>
        <v>206.60215917913686</v>
      </c>
      <c r="Q89" s="9">
        <v>1.1100000000000001</v>
      </c>
      <c r="R89" s="9">
        <f t="shared" si="181"/>
        <v>1.4114253858249752</v>
      </c>
      <c r="S89" s="8">
        <v>3.7</v>
      </c>
      <c r="T89" s="9">
        <f t="shared" si="182"/>
        <v>4.7047512860832503</v>
      </c>
      <c r="U89" s="9">
        <v>10.48</v>
      </c>
      <c r="V89" s="9">
        <f t="shared" si="177"/>
        <v>13.325890129230395</v>
      </c>
      <c r="W89" s="13">
        <v>223.3</v>
      </c>
      <c r="X89" s="9">
        <f t="shared" ref="X89" si="201">H89*W89*0.00000204623</f>
        <v>283.93809788713241</v>
      </c>
      <c r="Y89" s="14">
        <v>10</v>
      </c>
      <c r="Z89" s="14">
        <v>393</v>
      </c>
      <c r="AA89" s="15">
        <v>734515</v>
      </c>
    </row>
    <row r="90" spans="1:27" ht="15.75" x14ac:dyDescent="0.25">
      <c r="A90" s="4" t="s">
        <v>98</v>
      </c>
      <c r="B90" s="4" t="s">
        <v>99</v>
      </c>
      <c r="C90" s="5">
        <v>40.935699999999997</v>
      </c>
      <c r="D90" s="5">
        <v>-78.166809999999998</v>
      </c>
      <c r="E90" s="6">
        <v>45442</v>
      </c>
      <c r="F90" s="7" t="s">
        <v>43</v>
      </c>
      <c r="G90" s="8">
        <v>12.5</v>
      </c>
      <c r="H90" s="8">
        <f t="shared" si="0"/>
        <v>68137.415999999997</v>
      </c>
      <c r="I90" s="9">
        <v>3.75</v>
      </c>
      <c r="J90" s="10">
        <v>4.03</v>
      </c>
      <c r="K90" s="10">
        <v>200</v>
      </c>
      <c r="L90" s="11">
        <v>321</v>
      </c>
      <c r="M90" s="12">
        <v>13</v>
      </c>
      <c r="N90" s="9" t="s">
        <v>17</v>
      </c>
      <c r="O90" s="10">
        <v>81.78</v>
      </c>
      <c r="P90" s="9">
        <f t="shared" si="125"/>
        <v>11.402162167374589</v>
      </c>
      <c r="Q90" s="9" t="s">
        <v>17</v>
      </c>
      <c r="R90" s="9">
        <v>0</v>
      </c>
      <c r="S90" s="8">
        <v>1.62</v>
      </c>
      <c r="T90" s="9">
        <f t="shared" si="182"/>
        <v>0.22586821608152161</v>
      </c>
      <c r="U90" s="9">
        <v>3.67</v>
      </c>
      <c r="V90" s="9">
        <f t="shared" si="177"/>
        <v>0.51168910680196555</v>
      </c>
      <c r="W90" s="13">
        <v>135.30000000000001</v>
      </c>
      <c r="X90" s="9">
        <f t="shared" si="129"/>
        <v>18.864178787549303</v>
      </c>
      <c r="Y90" s="14">
        <v>5</v>
      </c>
      <c r="Z90" s="14"/>
      <c r="AA90" s="15">
        <v>723091</v>
      </c>
    </row>
    <row r="91" spans="1:27" ht="15.75" x14ac:dyDescent="0.25">
      <c r="A91" s="4" t="s">
        <v>98</v>
      </c>
      <c r="B91" s="4" t="s">
        <v>99</v>
      </c>
      <c r="C91" s="5">
        <v>40.935699999999997</v>
      </c>
      <c r="D91" s="5">
        <v>-78.166809999999998</v>
      </c>
      <c r="E91" s="6">
        <v>45771</v>
      </c>
      <c r="F91" s="7" t="s">
        <v>131</v>
      </c>
      <c r="G91" s="8">
        <v>15</v>
      </c>
      <c r="H91" s="8">
        <f t="shared" ref="H91" si="202">G91*3.785412*60*24</f>
        <v>81764.8992</v>
      </c>
      <c r="I91" s="9">
        <v>3.72</v>
      </c>
      <c r="J91" s="10">
        <v>3.84</v>
      </c>
      <c r="K91" s="10">
        <v>285</v>
      </c>
      <c r="L91" s="11">
        <v>329</v>
      </c>
      <c r="M91" s="12">
        <v>11.5</v>
      </c>
      <c r="N91" s="9" t="s">
        <v>138</v>
      </c>
      <c r="O91" s="10">
        <v>71.42</v>
      </c>
      <c r="P91" s="9">
        <f t="shared" ref="P91" si="203">H91*O91*0.00000204623</f>
        <v>11.949265179660943</v>
      </c>
      <c r="Q91" s="9" t="s">
        <v>17</v>
      </c>
      <c r="R91" s="9">
        <v>0</v>
      </c>
      <c r="S91" s="8">
        <v>1.61</v>
      </c>
      <c r="T91" s="9">
        <f t="shared" ref="T91" si="204">H91*S91*0.00000204623</f>
        <v>0.26936876140092575</v>
      </c>
      <c r="U91" s="9">
        <v>3.86</v>
      </c>
      <c r="V91" s="9">
        <f t="shared" ref="V91" si="205">H91*U91*0.00000204623</f>
        <v>0.64581578820346164</v>
      </c>
      <c r="W91" s="13">
        <v>131</v>
      </c>
      <c r="X91" s="9">
        <f t="shared" ref="X91" si="206">H91*W91*0.00000204623</f>
        <v>21.917582449392096</v>
      </c>
      <c r="Y91" s="14" t="s">
        <v>20</v>
      </c>
      <c r="Z91" s="14">
        <v>246</v>
      </c>
      <c r="AA91" s="15">
        <v>734525</v>
      </c>
    </row>
    <row r="92" spans="1:27" ht="15.75" x14ac:dyDescent="0.25">
      <c r="A92" s="17" t="s">
        <v>100</v>
      </c>
      <c r="B92" s="4" t="s">
        <v>101</v>
      </c>
      <c r="C92" s="5">
        <v>40.936630000000001</v>
      </c>
      <c r="D92" s="5">
        <v>-78.163799999999995</v>
      </c>
      <c r="E92" s="6">
        <v>45442</v>
      </c>
      <c r="F92" s="7" t="s">
        <v>76</v>
      </c>
      <c r="G92" s="9">
        <v>0</v>
      </c>
      <c r="H92" s="8">
        <f t="shared" si="0"/>
        <v>0</v>
      </c>
      <c r="I92" s="9" t="s">
        <v>28</v>
      </c>
      <c r="J92" s="9" t="s">
        <v>28</v>
      </c>
      <c r="K92" s="9"/>
      <c r="L92" s="14" t="s">
        <v>28</v>
      </c>
      <c r="M92" s="18" t="s">
        <v>28</v>
      </c>
      <c r="N92" s="9" t="s">
        <v>28</v>
      </c>
      <c r="O92" s="9" t="s">
        <v>28</v>
      </c>
      <c r="P92" s="9">
        <v>0</v>
      </c>
      <c r="Q92" s="9" t="s">
        <v>28</v>
      </c>
      <c r="R92" s="9">
        <v>0</v>
      </c>
      <c r="S92" s="9" t="s">
        <v>28</v>
      </c>
      <c r="T92" s="9">
        <v>0</v>
      </c>
      <c r="U92" s="9" t="s">
        <v>28</v>
      </c>
      <c r="V92" s="9">
        <v>0</v>
      </c>
      <c r="W92" s="18" t="s">
        <v>28</v>
      </c>
      <c r="X92" s="9">
        <v>0</v>
      </c>
      <c r="Y92" s="14" t="s">
        <v>28</v>
      </c>
      <c r="Z92" s="14"/>
      <c r="AA92" s="19" t="s">
        <v>28</v>
      </c>
    </row>
    <row r="93" spans="1:27" ht="15.75" x14ac:dyDescent="0.25">
      <c r="A93" s="17" t="s">
        <v>100</v>
      </c>
      <c r="B93" s="4" t="s">
        <v>101</v>
      </c>
      <c r="C93" s="5">
        <v>40.936630000000001</v>
      </c>
      <c r="D93" s="5">
        <v>-78.163799999999995</v>
      </c>
      <c r="E93" s="6">
        <v>45771</v>
      </c>
      <c r="F93" s="7" t="s">
        <v>131</v>
      </c>
      <c r="G93" s="9">
        <v>0</v>
      </c>
      <c r="H93" s="8">
        <f t="shared" ref="H93" si="207">G93*3.785412*60*24</f>
        <v>0</v>
      </c>
      <c r="I93" s="9" t="s">
        <v>28</v>
      </c>
      <c r="J93" s="9" t="s">
        <v>28</v>
      </c>
      <c r="K93" s="9"/>
      <c r="L93" s="14" t="s">
        <v>28</v>
      </c>
      <c r="M93" s="18" t="s">
        <v>28</v>
      </c>
      <c r="N93" s="9" t="s">
        <v>28</v>
      </c>
      <c r="O93" s="9" t="s">
        <v>28</v>
      </c>
      <c r="P93" s="9">
        <v>0</v>
      </c>
      <c r="Q93" s="9" t="s">
        <v>28</v>
      </c>
      <c r="R93" s="9">
        <v>0</v>
      </c>
      <c r="S93" s="9" t="s">
        <v>28</v>
      </c>
      <c r="T93" s="9">
        <v>0</v>
      </c>
      <c r="U93" s="9" t="s">
        <v>28</v>
      </c>
      <c r="V93" s="9">
        <v>0</v>
      </c>
      <c r="W93" s="18" t="s">
        <v>28</v>
      </c>
      <c r="X93" s="9">
        <v>0</v>
      </c>
      <c r="Y93" s="14" t="s">
        <v>28</v>
      </c>
      <c r="Z93" s="14"/>
      <c r="AA93" s="19" t="s">
        <v>28</v>
      </c>
    </row>
    <row r="94" spans="1:27" ht="15.75" x14ac:dyDescent="0.25">
      <c r="A94" s="4" t="s">
        <v>102</v>
      </c>
      <c r="B94" s="4" t="s">
        <v>103</v>
      </c>
      <c r="C94" s="5">
        <v>40.936540000000001</v>
      </c>
      <c r="D94" s="5">
        <v>-78.159319999999994</v>
      </c>
      <c r="E94" s="6">
        <v>45442</v>
      </c>
      <c r="F94" s="7" t="s">
        <v>76</v>
      </c>
      <c r="G94" s="9">
        <v>0.5</v>
      </c>
      <c r="H94" s="8">
        <f t="shared" si="0"/>
        <v>2725.4966399999998</v>
      </c>
      <c r="I94" s="9">
        <v>2.86</v>
      </c>
      <c r="J94" s="10">
        <v>3.05</v>
      </c>
      <c r="K94" s="10">
        <v>880</v>
      </c>
      <c r="L94" s="11">
        <v>883</v>
      </c>
      <c r="M94" s="12">
        <v>14.5</v>
      </c>
      <c r="N94" s="9" t="s">
        <v>17</v>
      </c>
      <c r="O94" s="10">
        <v>325.36</v>
      </c>
      <c r="P94" s="9">
        <f>H94*O94*0.00000204623</f>
        <v>1.8145304391181201</v>
      </c>
      <c r="Q94" s="9">
        <v>4.99</v>
      </c>
      <c r="R94" s="9">
        <f>H94*Q94*0.00000204623</f>
        <v>2.7829195018439324E-2</v>
      </c>
      <c r="S94" s="8">
        <v>3.72</v>
      </c>
      <c r="T94" s="9">
        <f>H94*S94*0.00000204623</f>
        <v>2.0746413921561985E-2</v>
      </c>
      <c r="U94" s="9">
        <v>16.89</v>
      </c>
      <c r="V94" s="9">
        <f>H94*U94*0.00000204623</f>
        <v>9.4195411595479006E-2</v>
      </c>
      <c r="W94" s="13">
        <v>296.3</v>
      </c>
      <c r="X94" s="9">
        <f>H94*W94*0.00000204623</f>
        <v>1.6524630228383914</v>
      </c>
      <c r="Y94" s="14">
        <v>15</v>
      </c>
      <c r="Z94" s="14"/>
      <c r="AA94" s="15">
        <v>723083</v>
      </c>
    </row>
    <row r="95" spans="1:27" ht="15.75" x14ac:dyDescent="0.25">
      <c r="A95" s="4" t="s">
        <v>102</v>
      </c>
      <c r="B95" s="4" t="s">
        <v>103</v>
      </c>
      <c r="C95" s="5">
        <v>40.936540000000001</v>
      </c>
      <c r="D95" s="5">
        <v>-78.159319999999994</v>
      </c>
      <c r="E95" s="6">
        <v>45771</v>
      </c>
      <c r="F95" s="7" t="s">
        <v>131</v>
      </c>
      <c r="G95" s="9">
        <v>0</v>
      </c>
      <c r="H95" s="8">
        <f t="shared" ref="H95" si="208">G95*3.785412*60*24</f>
        <v>0</v>
      </c>
      <c r="I95" s="9" t="s">
        <v>28</v>
      </c>
      <c r="J95" s="9" t="s">
        <v>28</v>
      </c>
      <c r="K95" s="9" t="s">
        <v>28</v>
      </c>
      <c r="L95" s="14" t="s">
        <v>28</v>
      </c>
      <c r="M95" s="18" t="s">
        <v>28</v>
      </c>
      <c r="N95" s="9" t="s">
        <v>28</v>
      </c>
      <c r="O95" s="9" t="s">
        <v>28</v>
      </c>
      <c r="P95" s="9" t="s">
        <v>28</v>
      </c>
      <c r="Q95" s="9" t="s">
        <v>28</v>
      </c>
      <c r="R95" s="9" t="s">
        <v>28</v>
      </c>
      <c r="S95" s="8" t="s">
        <v>28</v>
      </c>
      <c r="T95" s="9" t="s">
        <v>28</v>
      </c>
      <c r="U95" s="9" t="s">
        <v>28</v>
      </c>
      <c r="V95" s="9" t="s">
        <v>28</v>
      </c>
      <c r="W95" s="13" t="s">
        <v>28</v>
      </c>
      <c r="X95" s="9" t="s">
        <v>28</v>
      </c>
      <c r="Y95" s="14" t="s">
        <v>28</v>
      </c>
      <c r="Z95" s="14" t="s">
        <v>28</v>
      </c>
      <c r="AA95" s="15" t="s">
        <v>28</v>
      </c>
    </row>
    <row r="96" spans="1:27" ht="15" customHeight="1" x14ac:dyDescent="0.25">
      <c r="A96" s="17">
        <v>43</v>
      </c>
      <c r="B96" s="4" t="s">
        <v>104</v>
      </c>
      <c r="C96" s="5">
        <v>40.936950000000003</v>
      </c>
      <c r="D96" s="5">
        <v>-78.157749999999993</v>
      </c>
      <c r="E96" s="6">
        <v>45442</v>
      </c>
      <c r="F96" s="7" t="s">
        <v>76</v>
      </c>
      <c r="G96" s="9">
        <v>0</v>
      </c>
      <c r="H96" s="8">
        <f t="shared" si="0"/>
        <v>0</v>
      </c>
      <c r="I96" s="9" t="s">
        <v>28</v>
      </c>
      <c r="J96" s="9" t="s">
        <v>28</v>
      </c>
      <c r="K96" s="9"/>
      <c r="L96" s="14" t="s">
        <v>28</v>
      </c>
      <c r="M96" s="18" t="s">
        <v>28</v>
      </c>
      <c r="N96" s="9" t="s">
        <v>28</v>
      </c>
      <c r="O96" s="9" t="s">
        <v>28</v>
      </c>
      <c r="P96" s="9">
        <v>0</v>
      </c>
      <c r="Q96" s="9" t="s">
        <v>28</v>
      </c>
      <c r="R96" s="9">
        <v>0</v>
      </c>
      <c r="S96" s="9" t="s">
        <v>28</v>
      </c>
      <c r="T96" s="9">
        <v>0</v>
      </c>
      <c r="U96" s="9" t="s">
        <v>28</v>
      </c>
      <c r="V96" s="9">
        <v>0</v>
      </c>
      <c r="W96" s="18" t="s">
        <v>28</v>
      </c>
      <c r="X96" s="9">
        <v>0</v>
      </c>
      <c r="Y96" s="14" t="s">
        <v>28</v>
      </c>
      <c r="Z96" s="14"/>
      <c r="AA96" s="19" t="s">
        <v>28</v>
      </c>
    </row>
    <row r="97" spans="1:27" ht="15" customHeight="1" x14ac:dyDescent="0.25">
      <c r="A97" s="17">
        <v>43</v>
      </c>
      <c r="B97" s="4" t="s">
        <v>104</v>
      </c>
      <c r="C97" s="5">
        <v>40.936950000000003</v>
      </c>
      <c r="D97" s="5">
        <v>-78.157749999999993</v>
      </c>
      <c r="E97" s="6">
        <v>45771</v>
      </c>
      <c r="F97" s="7" t="s">
        <v>131</v>
      </c>
      <c r="G97" s="9">
        <v>0</v>
      </c>
      <c r="H97" s="8">
        <f t="shared" ref="H97" si="209">G97*3.785412*60*24</f>
        <v>0</v>
      </c>
      <c r="I97" s="9" t="s">
        <v>28</v>
      </c>
      <c r="J97" s="9" t="s">
        <v>28</v>
      </c>
      <c r="K97" s="9"/>
      <c r="L97" s="14" t="s">
        <v>28</v>
      </c>
      <c r="M97" s="18" t="s">
        <v>28</v>
      </c>
      <c r="N97" s="9" t="s">
        <v>28</v>
      </c>
      <c r="O97" s="9" t="s">
        <v>28</v>
      </c>
      <c r="P97" s="9">
        <v>0</v>
      </c>
      <c r="Q97" s="9" t="s">
        <v>28</v>
      </c>
      <c r="R97" s="9">
        <v>0</v>
      </c>
      <c r="S97" s="9" t="s">
        <v>28</v>
      </c>
      <c r="T97" s="9">
        <v>0</v>
      </c>
      <c r="U97" s="9" t="s">
        <v>28</v>
      </c>
      <c r="V97" s="9">
        <v>0</v>
      </c>
      <c r="W97" s="18" t="s">
        <v>28</v>
      </c>
      <c r="X97" s="9">
        <v>0</v>
      </c>
      <c r="Y97" s="14" t="s">
        <v>28</v>
      </c>
      <c r="Z97" s="14"/>
      <c r="AA97" s="19" t="s">
        <v>28</v>
      </c>
    </row>
    <row r="98" spans="1:27" ht="15.75" x14ac:dyDescent="0.25">
      <c r="A98" s="4" t="s">
        <v>105</v>
      </c>
      <c r="B98" s="4" t="s">
        <v>106</v>
      </c>
      <c r="C98" s="5">
        <v>40.936340000000001</v>
      </c>
      <c r="D98" s="5">
        <v>-78.154820000000001</v>
      </c>
      <c r="E98" s="6">
        <v>45442</v>
      </c>
      <c r="F98" s="7" t="s">
        <v>69</v>
      </c>
      <c r="G98" s="9">
        <v>0.25</v>
      </c>
      <c r="H98" s="8">
        <f t="shared" si="0"/>
        <v>1362.7483199999999</v>
      </c>
      <c r="I98" s="9">
        <v>3.03</v>
      </c>
      <c r="J98" s="8">
        <v>3.17</v>
      </c>
      <c r="K98" s="8">
        <v>561</v>
      </c>
      <c r="L98" s="11">
        <v>556</v>
      </c>
      <c r="M98" s="12">
        <v>12.9</v>
      </c>
      <c r="N98" s="9" t="s">
        <v>17</v>
      </c>
      <c r="O98" s="10">
        <v>218.7</v>
      </c>
      <c r="P98" s="9">
        <f>H98*O98*0.00000204623</f>
        <v>0.60984418342010827</v>
      </c>
      <c r="Q98" s="9">
        <v>2.14</v>
      </c>
      <c r="R98" s="9">
        <f>H98*Q98*0.00000204623</f>
        <v>5.9673824989439038E-3</v>
      </c>
      <c r="S98" s="8">
        <v>1.37</v>
      </c>
      <c r="T98" s="9">
        <f>H98*S98*0.00000204623</f>
        <v>3.820240197922032E-3</v>
      </c>
      <c r="U98" s="9">
        <v>6.37</v>
      </c>
      <c r="V98" s="9">
        <f>H98*U98*0.00000204623</f>
        <v>1.7762722672090031E-2</v>
      </c>
      <c r="W98" s="13">
        <v>141.4</v>
      </c>
      <c r="X98" s="9">
        <f>H98*W98*0.00000204623</f>
        <v>0.39429340436947102</v>
      </c>
      <c r="Y98" s="14">
        <v>6</v>
      </c>
      <c r="Z98" s="14"/>
      <c r="AA98" s="15">
        <v>723085</v>
      </c>
    </row>
    <row r="99" spans="1:27" ht="15.75" x14ac:dyDescent="0.25">
      <c r="A99" s="4" t="s">
        <v>107</v>
      </c>
      <c r="B99" s="4" t="s">
        <v>108</v>
      </c>
      <c r="C99">
        <v>40.9495</v>
      </c>
      <c r="D99">
        <v>-78.158330000000007</v>
      </c>
      <c r="E99" s="6">
        <v>45442</v>
      </c>
      <c r="F99" s="7" t="s">
        <v>69</v>
      </c>
      <c r="G99" s="8">
        <v>12</v>
      </c>
      <c r="H99" s="8">
        <f t="shared" si="0"/>
        <v>65411.91936</v>
      </c>
      <c r="I99" s="9">
        <v>3.38</v>
      </c>
      <c r="J99" s="10">
        <v>3.66</v>
      </c>
      <c r="K99" s="10">
        <v>277.3</v>
      </c>
      <c r="L99" s="11">
        <v>277</v>
      </c>
      <c r="M99" s="13">
        <v>14.1</v>
      </c>
      <c r="N99" s="9" t="s">
        <v>17</v>
      </c>
      <c r="O99" s="10">
        <v>69.45</v>
      </c>
      <c r="P99" s="9">
        <f>H99*O99*0.00000204623</f>
        <v>9.2957319151772886</v>
      </c>
      <c r="Q99" s="9">
        <v>7.14</v>
      </c>
      <c r="R99" s="9">
        <f>H99*Q99*0.00000204623</f>
        <v>0.95567351870937134</v>
      </c>
      <c r="S99" s="8">
        <v>1.76</v>
      </c>
      <c r="T99" s="9">
        <f>H99*S99*0.00000204623</f>
        <v>0.23557218388354251</v>
      </c>
      <c r="U99" s="9">
        <v>1.61</v>
      </c>
      <c r="V99" s="9">
        <f>H99*U99*0.00000204623</f>
        <v>0.21549500912074063</v>
      </c>
      <c r="W99" s="13">
        <v>105.5</v>
      </c>
      <c r="X99" s="9">
        <f>H99*W99*0.00000204623</f>
        <v>14.120946249837349</v>
      </c>
      <c r="Y99" s="14">
        <v>11</v>
      </c>
      <c r="Z99" s="14"/>
      <c r="AA99" s="15">
        <v>723096</v>
      </c>
    </row>
    <row r="100" spans="1:27" ht="15.75" x14ac:dyDescent="0.25">
      <c r="A100" s="4" t="s">
        <v>109</v>
      </c>
      <c r="B100" s="4" t="s">
        <v>110</v>
      </c>
      <c r="C100">
        <v>40.950299999999999</v>
      </c>
      <c r="D100">
        <v>-78.159189999999995</v>
      </c>
      <c r="E100" s="6">
        <v>45442</v>
      </c>
      <c r="F100" s="7" t="s">
        <v>76</v>
      </c>
      <c r="G100" s="8">
        <v>0.5</v>
      </c>
      <c r="H100" s="8">
        <f t="shared" si="0"/>
        <v>2725.4966399999998</v>
      </c>
      <c r="I100" s="9">
        <v>3.37</v>
      </c>
      <c r="J100" s="10">
        <v>3.71</v>
      </c>
      <c r="K100" s="10">
        <v>484.1</v>
      </c>
      <c r="L100" s="11">
        <v>455</v>
      </c>
      <c r="M100" s="12">
        <v>12.9</v>
      </c>
      <c r="N100" s="9" t="s">
        <v>17</v>
      </c>
      <c r="O100" s="10">
        <v>120.99</v>
      </c>
      <c r="P100" s="9">
        <f>H100*O100*0.00000204623</f>
        <v>0.67476038181983444</v>
      </c>
      <c r="Q100" s="9">
        <v>2.74</v>
      </c>
      <c r="R100" s="9">
        <f>H100*Q100*0.00000204623</f>
        <v>1.5280960791688128E-2</v>
      </c>
      <c r="S100" s="8">
        <v>5.14</v>
      </c>
      <c r="T100" s="9">
        <f>H100*S100*0.00000204623</f>
        <v>2.8665743966889402E-2</v>
      </c>
      <c r="U100" s="9">
        <v>11.78</v>
      </c>
      <c r="V100" s="9">
        <f>H100*U100*0.00000204623</f>
        <v>6.5696977418279609E-2</v>
      </c>
      <c r="W100" s="13">
        <v>252.5</v>
      </c>
      <c r="X100" s="9">
        <f>H100*W100*0.00000204623</f>
        <v>1.4081907298909679</v>
      </c>
      <c r="Y100" s="14">
        <v>35</v>
      </c>
      <c r="Z100" s="14"/>
      <c r="AA100" s="15">
        <v>723095</v>
      </c>
    </row>
    <row r="101" spans="1:27" ht="15.75" x14ac:dyDescent="0.25">
      <c r="A101" s="4" t="s">
        <v>111</v>
      </c>
      <c r="B101" s="4" t="s">
        <v>112</v>
      </c>
      <c r="C101" s="5">
        <v>40.952193000000001</v>
      </c>
      <c r="D101" s="5">
        <v>-78.159248000000005</v>
      </c>
      <c r="E101" s="6">
        <v>44036</v>
      </c>
      <c r="F101" s="7" t="s">
        <v>127</v>
      </c>
      <c r="G101" s="8">
        <v>0</v>
      </c>
      <c r="H101" s="8">
        <f t="shared" ref="H101" si="210">G101*3.785412*60*24</f>
        <v>0</v>
      </c>
      <c r="I101" s="9">
        <v>2.58</v>
      </c>
      <c r="J101" s="10">
        <v>3</v>
      </c>
      <c r="K101" s="10">
        <v>526</v>
      </c>
      <c r="L101" s="11">
        <v>714</v>
      </c>
      <c r="M101" s="12">
        <v>18.399999999999999</v>
      </c>
      <c r="N101" s="9" t="s">
        <v>17</v>
      </c>
      <c r="O101" s="10">
        <v>115</v>
      </c>
      <c r="P101" s="9">
        <f>H101*O101*0.00000204623</f>
        <v>0</v>
      </c>
      <c r="Q101" s="9">
        <v>28.71</v>
      </c>
      <c r="R101" s="9">
        <f>H101*Q101*0.00000204623</f>
        <v>0</v>
      </c>
      <c r="S101" s="8">
        <v>5.89</v>
      </c>
      <c r="T101" s="9">
        <f>H101*S101*0.00000204623</f>
        <v>0</v>
      </c>
      <c r="U101" s="9">
        <v>4.24</v>
      </c>
      <c r="V101" s="9">
        <f>H101*U101*0.00000204623</f>
        <v>0</v>
      </c>
      <c r="W101" s="13">
        <v>205</v>
      </c>
      <c r="X101" s="9">
        <f>H101*W101*0.00000204623</f>
        <v>0</v>
      </c>
      <c r="Y101" s="14">
        <v>34</v>
      </c>
      <c r="Z101" s="14">
        <v>317</v>
      </c>
      <c r="AA101" s="15" t="s">
        <v>28</v>
      </c>
    </row>
    <row r="102" spans="1:27" ht="15.75" x14ac:dyDescent="0.25">
      <c r="A102" s="4" t="s">
        <v>111</v>
      </c>
      <c r="B102" s="4" t="s">
        <v>112</v>
      </c>
      <c r="C102" s="5">
        <v>40.952193000000001</v>
      </c>
      <c r="D102" s="5">
        <v>-78.159248000000005</v>
      </c>
      <c r="E102" s="6">
        <v>45442</v>
      </c>
      <c r="F102" s="7" t="s">
        <v>69</v>
      </c>
      <c r="G102" s="8">
        <v>102.3</v>
      </c>
      <c r="H102" s="8">
        <f t="shared" si="0"/>
        <v>557636.61254399992</v>
      </c>
      <c r="I102" s="9">
        <v>3.14</v>
      </c>
      <c r="J102" s="10">
        <v>3.49</v>
      </c>
      <c r="K102" s="10">
        <v>549</v>
      </c>
      <c r="L102" s="11">
        <v>558</v>
      </c>
      <c r="M102" s="12">
        <v>13.2</v>
      </c>
      <c r="N102" s="9" t="s">
        <v>17</v>
      </c>
      <c r="O102" s="10">
        <v>152.63</v>
      </c>
      <c r="P102" s="9">
        <f>H102*O102*0.00000204623</f>
        <v>174.15888362664026</v>
      </c>
      <c r="Q102" s="9">
        <v>2.3199999999999998</v>
      </c>
      <c r="R102" s="9">
        <f>H102*Q102*0.00000204623</f>
        <v>2.6472424163913089</v>
      </c>
      <c r="S102" s="8">
        <v>5.98</v>
      </c>
      <c r="T102" s="9">
        <f>H102*S102*0.00000204623</f>
        <v>6.8234955388017351</v>
      </c>
      <c r="U102" s="9">
        <v>13.39</v>
      </c>
      <c r="V102" s="9">
        <f>H102*U102*0.00000204623</f>
        <v>15.278696532534322</v>
      </c>
      <c r="W102" s="13">
        <v>243.9</v>
      </c>
      <c r="X102" s="9">
        <f>H102*W102*0.00000204623</f>
        <v>278.30276955079319</v>
      </c>
      <c r="Y102" s="14">
        <v>8</v>
      </c>
      <c r="Z102" s="14"/>
      <c r="AA102" s="15">
        <v>723084</v>
      </c>
    </row>
    <row r="103" spans="1:27" ht="15.75" x14ac:dyDescent="0.25">
      <c r="A103" s="21"/>
      <c r="B103" s="21"/>
      <c r="E103" s="21"/>
      <c r="F103" s="21"/>
      <c r="I103" s="21"/>
      <c r="J103" s="21"/>
      <c r="K103" s="21"/>
      <c r="L103" s="21"/>
      <c r="M103" s="21"/>
      <c r="N103" s="21"/>
      <c r="O103" s="22"/>
      <c r="P103" s="21"/>
      <c r="Q103" s="23"/>
      <c r="R103" s="21"/>
      <c r="S103" s="24"/>
      <c r="T103" s="21"/>
      <c r="U103" s="24"/>
      <c r="V103" s="21"/>
      <c r="W103" s="21"/>
      <c r="X103" s="21"/>
      <c r="Y103" s="21"/>
      <c r="Z103" s="21"/>
      <c r="AA103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Skrivseth</dc:creator>
  <cp:lastModifiedBy>Eric Skrivseth</cp:lastModifiedBy>
  <dcterms:created xsi:type="dcterms:W3CDTF">2025-10-20T18:13:00Z</dcterms:created>
  <dcterms:modified xsi:type="dcterms:W3CDTF">2025-10-25T15:25:28Z</dcterms:modified>
</cp:coreProperties>
</file>