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kri\Downloads\"/>
    </mc:Choice>
  </mc:AlternateContent>
  <xr:revisionPtr revIDLastSave="0" documentId="8_{FEA5A939-26F5-4BC4-A5E5-DF447306CC93}" xr6:coauthVersionLast="47" xr6:coauthVersionMax="47" xr10:uidLastSave="{00000000-0000-0000-0000-000000000000}"/>
  <bookViews>
    <workbookView xWindow="-96" yWindow="-96" windowWidth="23232" windowHeight="12552"/>
  </bookViews>
  <sheets>
    <sheet name="Raw Quality and Loading" sheetId="1" r:id="rId1"/>
  </sheet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9" i="1" l="1"/>
  <c r="V59" i="1"/>
  <c r="T59" i="1"/>
  <c r="R59" i="1"/>
  <c r="H59" i="1"/>
  <c r="Z56" i="1"/>
  <c r="X56" i="1"/>
  <c r="V56" i="1"/>
  <c r="T56" i="1"/>
  <c r="R56" i="1"/>
  <c r="Z55" i="1"/>
  <c r="X55" i="1"/>
  <c r="V55" i="1"/>
  <c r="T55" i="1"/>
  <c r="R55" i="1"/>
  <c r="H55" i="1"/>
  <c r="Z54" i="1"/>
  <c r="X54" i="1"/>
  <c r="V54" i="1"/>
  <c r="T54" i="1"/>
  <c r="R54" i="1"/>
  <c r="Z53" i="1"/>
  <c r="X53" i="1"/>
  <c r="V53" i="1"/>
  <c r="T53" i="1"/>
  <c r="R53" i="1"/>
  <c r="H53" i="1"/>
  <c r="Z52" i="1"/>
  <c r="X52" i="1"/>
  <c r="V52" i="1"/>
  <c r="T52" i="1"/>
  <c r="R52" i="1"/>
  <c r="H52" i="1"/>
  <c r="Z51" i="1"/>
  <c r="X51" i="1"/>
  <c r="V51" i="1"/>
  <c r="T51" i="1"/>
  <c r="R51" i="1"/>
  <c r="Z48" i="1"/>
  <c r="X48" i="1"/>
  <c r="V48" i="1"/>
  <c r="T48" i="1"/>
  <c r="R48" i="1"/>
  <c r="Z47" i="1"/>
  <c r="X47" i="1"/>
  <c r="V47" i="1"/>
  <c r="T47" i="1"/>
  <c r="R47" i="1"/>
  <c r="H47" i="1"/>
  <c r="Z44" i="1"/>
  <c r="X44" i="1"/>
  <c r="V44" i="1"/>
  <c r="T44" i="1"/>
  <c r="R44" i="1"/>
  <c r="H44" i="1"/>
  <c r="Z41" i="1"/>
  <c r="X41" i="1"/>
  <c r="V41" i="1"/>
  <c r="T41" i="1"/>
  <c r="R41" i="1"/>
  <c r="Z40" i="1"/>
  <c r="X40" i="1"/>
  <c r="V40" i="1"/>
  <c r="T40" i="1"/>
  <c r="R40" i="1"/>
  <c r="Z36" i="1"/>
  <c r="X36" i="1"/>
  <c r="V36" i="1"/>
  <c r="T36" i="1"/>
  <c r="R36" i="1"/>
  <c r="Z35" i="1"/>
  <c r="Z33" i="1" s="1"/>
  <c r="X35" i="1"/>
  <c r="V35" i="1"/>
  <c r="T35" i="1"/>
  <c r="R35" i="1"/>
  <c r="Z34" i="1"/>
  <c r="X34" i="1"/>
  <c r="V34" i="1"/>
  <c r="T34" i="1"/>
  <c r="T33" i="1" s="1"/>
  <c r="R34" i="1"/>
  <c r="X33" i="1"/>
  <c r="V33" i="1"/>
  <c r="R33" i="1"/>
  <c r="Z32" i="1"/>
  <c r="X32" i="1"/>
  <c r="V32" i="1"/>
  <c r="T32" i="1"/>
  <c r="R32" i="1"/>
  <c r="H32" i="1"/>
  <c r="Z29" i="1"/>
  <c r="X29" i="1"/>
  <c r="V29" i="1"/>
  <c r="T29" i="1"/>
  <c r="R29" i="1"/>
  <c r="H29" i="1"/>
  <c r="Z26" i="1"/>
  <c r="X26" i="1"/>
  <c r="V26" i="1"/>
  <c r="T26" i="1"/>
  <c r="R26" i="1"/>
  <c r="Z25" i="1"/>
  <c r="X25" i="1"/>
  <c r="V25" i="1"/>
  <c r="T25" i="1"/>
  <c r="R25" i="1"/>
  <c r="Z24" i="1"/>
  <c r="X24" i="1"/>
  <c r="V24" i="1"/>
  <c r="T24" i="1"/>
  <c r="R24" i="1"/>
  <c r="Z23" i="1"/>
  <c r="X23" i="1"/>
  <c r="V23" i="1"/>
  <c r="T23" i="1"/>
  <c r="R23" i="1"/>
  <c r="Z22" i="1"/>
  <c r="X22" i="1"/>
  <c r="V22" i="1"/>
  <c r="T22" i="1"/>
  <c r="R22" i="1"/>
  <c r="Z20" i="1"/>
  <c r="X20" i="1"/>
  <c r="V20" i="1"/>
  <c r="T20" i="1"/>
  <c r="R20" i="1"/>
  <c r="Z19" i="1"/>
  <c r="X19" i="1"/>
  <c r="V19" i="1"/>
  <c r="T19" i="1"/>
  <c r="T15" i="1" s="1"/>
  <c r="R19" i="1"/>
  <c r="Z18" i="1"/>
  <c r="X18" i="1"/>
  <c r="V18" i="1"/>
  <c r="T18" i="1"/>
  <c r="R18" i="1"/>
  <c r="Z17" i="1"/>
  <c r="X17" i="1"/>
  <c r="V17" i="1"/>
  <c r="T17" i="1"/>
  <c r="R17" i="1"/>
  <c r="Z16" i="1"/>
  <c r="X16" i="1"/>
  <c r="V16" i="1"/>
  <c r="T16" i="1"/>
  <c r="R16" i="1"/>
  <c r="Z14" i="1"/>
  <c r="Z15" i="1" s="1"/>
  <c r="X14" i="1"/>
  <c r="X15" i="1" s="1"/>
  <c r="V14" i="1"/>
  <c r="V15" i="1" s="1"/>
  <c r="T14" i="1"/>
  <c r="R14" i="1"/>
  <c r="R15" i="1" s="1"/>
  <c r="H14" i="1"/>
  <c r="Z11" i="1"/>
  <c r="X11" i="1"/>
  <c r="V11" i="1"/>
  <c r="T11" i="1"/>
  <c r="R11" i="1"/>
  <c r="Z9" i="1"/>
  <c r="X9" i="1"/>
  <c r="V9" i="1"/>
  <c r="T9" i="1"/>
  <c r="R9" i="1"/>
  <c r="Z8" i="1"/>
  <c r="X8" i="1"/>
  <c r="V8" i="1"/>
  <c r="T8" i="1"/>
  <c r="R8" i="1"/>
  <c r="Z7" i="1"/>
  <c r="X7" i="1"/>
  <c r="V7" i="1"/>
  <c r="T7" i="1"/>
  <c r="R7" i="1"/>
  <c r="Z6" i="1"/>
  <c r="Z4" i="1" s="1"/>
  <c r="X6" i="1"/>
  <c r="V6" i="1"/>
  <c r="V4" i="1" s="1"/>
  <c r="T6" i="1"/>
  <c r="R6" i="1"/>
  <c r="Z5" i="1"/>
  <c r="X5" i="1"/>
  <c r="V5" i="1"/>
  <c r="T5" i="1"/>
  <c r="T4" i="1" s="1"/>
  <c r="R5" i="1"/>
  <c r="X4" i="1"/>
  <c r="R4" i="1"/>
  <c r="Z3" i="1"/>
  <c r="X3" i="1"/>
  <c r="V3" i="1"/>
  <c r="T3" i="1"/>
  <c r="R3" i="1"/>
  <c r="H3" i="1"/>
</calcChain>
</file>

<file path=xl/sharedStrings.xml><?xml version="1.0" encoding="utf-8"?>
<sst xmlns="http://schemas.openxmlformats.org/spreadsheetml/2006/main" count="162" uniqueCount="87">
  <si>
    <t>ID</t>
  </si>
  <si>
    <t>Station Name</t>
  </si>
  <si>
    <t>Flow</t>
  </si>
  <si>
    <t>Lat</t>
  </si>
  <si>
    <t>Long</t>
  </si>
  <si>
    <t>SM Area</t>
  </si>
  <si>
    <t>% Area</t>
  </si>
  <si>
    <t>Field Temp</t>
  </si>
  <si>
    <t>Field DO</t>
  </si>
  <si>
    <t>Field Cond</t>
  </si>
  <si>
    <t>Field pH</t>
  </si>
  <si>
    <t>Field Turb</t>
  </si>
  <si>
    <t>Lab pH</t>
  </si>
  <si>
    <t>Lab Cond</t>
  </si>
  <si>
    <t>Alk</t>
  </si>
  <si>
    <t>Acid</t>
  </si>
  <si>
    <t>Acid Load</t>
  </si>
  <si>
    <t>Fe</t>
  </si>
  <si>
    <t>Fe Load</t>
  </si>
  <si>
    <t>Mn</t>
  </si>
  <si>
    <t>Mn Load</t>
  </si>
  <si>
    <t>Al</t>
  </si>
  <si>
    <t>Al Load</t>
  </si>
  <si>
    <t>SO4</t>
  </si>
  <si>
    <r>
      <t>SO</t>
    </r>
    <r>
      <rPr>
        <b/>
        <vertAlign val="subscript"/>
        <sz val="11"/>
        <color rgb="FF000000"/>
        <rFont val="Calibri"/>
        <family val="2"/>
      </rPr>
      <t>4</t>
    </r>
    <r>
      <rPr>
        <b/>
        <sz val="11"/>
        <color rgb="FF000000"/>
        <rFont val="Calibri"/>
        <family val="2"/>
      </rPr>
      <t xml:space="preserve"> LoadSO</t>
    </r>
    <r>
      <rPr>
        <b/>
        <vertAlign val="subscript"/>
        <sz val="11"/>
        <color rgb="FF000000"/>
        <rFont val="Calibri"/>
        <family val="2"/>
      </rPr>
      <t>4</t>
    </r>
    <r>
      <rPr>
        <b/>
        <sz val="11"/>
        <color rgb="FF000000"/>
        <rFont val="Calibri"/>
        <family val="2"/>
      </rPr>
      <t xml:space="preserve"> LoadSO</t>
    </r>
    <r>
      <rPr>
        <b/>
        <vertAlign val="subscript"/>
        <sz val="11"/>
        <color rgb="FF000000"/>
        <rFont val="Calibri"/>
        <family val="2"/>
      </rPr>
      <t>4</t>
    </r>
    <r>
      <rPr>
        <b/>
        <sz val="11"/>
        <color rgb="FF000000"/>
        <rFont val="Calibri"/>
        <family val="2"/>
      </rPr>
      <t xml:space="preserve"> LoadSO</t>
    </r>
    <r>
      <rPr>
        <b/>
        <vertAlign val="subscript"/>
        <sz val="11"/>
        <color rgb="FF000000"/>
        <rFont val="Calibri"/>
        <family val="2"/>
      </rPr>
      <t>4</t>
    </r>
    <r>
      <rPr>
        <b/>
        <sz val="11"/>
        <color rgb="FF000000"/>
        <rFont val="Calibri"/>
        <family val="2"/>
      </rPr>
      <t xml:space="preserve"> LoadSO</t>
    </r>
    <r>
      <rPr>
        <b/>
        <vertAlign val="subscript"/>
        <sz val="11"/>
        <color rgb="FF000000"/>
        <rFont val="Calibri"/>
        <family val="2"/>
      </rPr>
      <t>4</t>
    </r>
    <r>
      <rPr>
        <b/>
        <sz val="11"/>
        <color rgb="FF000000"/>
        <rFont val="Calibri"/>
        <family val="2"/>
      </rPr>
      <t xml:space="preserve"> Load</t>
    </r>
  </si>
  <si>
    <t>TSS</t>
  </si>
  <si>
    <t>TDS</t>
  </si>
  <si>
    <t>Round 2 Sept 2020*</t>
  </si>
  <si>
    <t>Date</t>
  </si>
  <si>
    <t>CFS</t>
  </si>
  <si>
    <t>%</t>
  </si>
  <si>
    <t>mg/l</t>
  </si>
  <si>
    <t>uS/cm</t>
  </si>
  <si>
    <t>SU</t>
  </si>
  <si>
    <t>NTU</t>
  </si>
  <si>
    <t>lbs/day</t>
  </si>
  <si>
    <t>Sulphur Run</t>
  </si>
  <si>
    <t>R2</t>
  </si>
  <si>
    <t>Sulphur Run Watershed Not Sampled</t>
  </si>
  <si>
    <t>45C House Disch (MD3 House Disch)</t>
  </si>
  <si>
    <t>&lt;2.0</t>
  </si>
  <si>
    <t>46 Mine (UNT 1 South)</t>
  </si>
  <si>
    <t xml:space="preserve"> </t>
  </si>
  <si>
    <t>45 Mine (UNT 2 North)</t>
  </si>
  <si>
    <t>45B Entry (MD 2 Brown 2)</t>
  </si>
  <si>
    <t>Flume Disch (MD1 Brown 1)</t>
  </si>
  <si>
    <t>SR 2035 Up</t>
  </si>
  <si>
    <t>Munson Run</t>
  </si>
  <si>
    <t>Munson Run Watershed not sampled</t>
  </si>
  <si>
    <t>MR UNT01</t>
  </si>
  <si>
    <t>NA</t>
  </si>
  <si>
    <t>MR UNT02</t>
  </si>
  <si>
    <t>MR UNT03</t>
  </si>
  <si>
    <t>MR UNT04</t>
  </si>
  <si>
    <t>MR Upstream</t>
  </si>
  <si>
    <t>Discharges Sampled on Munson Round 2:</t>
  </si>
  <si>
    <t>Munson (2' down from) Pipe 1 DN</t>
  </si>
  <si>
    <t>Munson Pipe 1</t>
  </si>
  <si>
    <t>Munson Pipe 2</t>
  </si>
  <si>
    <t>Munson Big Pool</t>
  </si>
  <si>
    <t>Munson Mossy Seep</t>
  </si>
  <si>
    <t>MC Osceola Upstream Fr Trout Run</t>
  </si>
  <si>
    <t>Big Run</t>
  </si>
  <si>
    <t>Big Run not sampled</t>
  </si>
  <si>
    <t>Big Run Discharge Near Highway</t>
  </si>
  <si>
    <t>Big Run Disch at Bucket Line</t>
  </si>
  <si>
    <t>Big Run at Scotch Hollow Road</t>
  </si>
  <si>
    <t>Coal Run Mouth</t>
  </si>
  <si>
    <t>Coal Run Beaver Lane</t>
  </si>
  <si>
    <t>Coal Run higher</t>
  </si>
  <si>
    <t>MC Scrapyard (R2)</t>
  </si>
  <si>
    <t>Whiteside Run near Mouth</t>
  </si>
  <si>
    <t>Whiteside Discharge</t>
  </si>
  <si>
    <t>MC16</t>
  </si>
  <si>
    <t>QMC6 - Upstream Whiteside and MC16</t>
  </si>
  <si>
    <t>MC Hale</t>
  </si>
  <si>
    <t>MC8</t>
  </si>
  <si>
    <t>MC7</t>
  </si>
  <si>
    <t>R2a</t>
  </si>
  <si>
    <t>Roup Run</t>
  </si>
  <si>
    <t>MC above Roup</t>
  </si>
  <si>
    <t>&lt;0.05</t>
  </si>
  <si>
    <t>Round 2 (R2) collected 9-25-20</t>
  </si>
  <si>
    <t>R2a collected 11-22-20</t>
  </si>
  <si>
    <t>Moshannon Main Stem Point</t>
  </si>
  <si>
    <t>Moshannon Tributary Mouth</t>
  </si>
  <si>
    <t>Mine Discharge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</si>
</sst>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[$-409]0"/>
    <numFmt numFmtId="165" formatCode="[$-409]0.00"/>
    <numFmt numFmtId="166" formatCode="[$-409]0.0"/>
    <numFmt numFmtId="167" formatCode="0.0"/>
    <numFmt numFmtId="168" formatCode="0.000"/>
    <numFmt numFmtId="169" formatCode="0.0000"/>
    <numFmt numFmtId="170" formatCode="[$-409]General"/>
    <numFmt numFmtId="171" formatCode="[$$-409]#,##0.00;[Red]&quot;-&quot;[$$-409]#,##0.00"/>
  </numFmts>
  <fonts count="8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000000"/>
      <name val="Calibri"/>
      <family val="2"/>
    </font>
    <font>
      <b/>
      <vertAlign val="subscript"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66FFFF"/>
        <bgColor rgb="FF66FFFF"/>
      </patternFill>
    </fill>
    <fill>
      <patternFill patternType="solid">
        <fgColor rgb="FFC55A11"/>
        <bgColor rgb="FFC55A11"/>
      </patternFill>
    </fill>
    <fill>
      <patternFill patternType="solid">
        <fgColor rgb="FFFFCC99"/>
        <bgColor rgb="FFFFCC99"/>
      </patternFill>
    </fill>
    <fill>
      <patternFill patternType="solid">
        <fgColor rgb="FF00B0F0"/>
        <bgColor rgb="FF00B0F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7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71" fontId="3" fillId="0" borderId="0"/>
  </cellStyleXfs>
  <cellXfs count="147">
    <xf numFmtId="0" fontId="0" fillId="0" borderId="0" xfId="0"/>
    <xf numFmtId="164" fontId="4" fillId="0" borderId="1" xfId="1" applyNumberFormat="1" applyFont="1" applyBorder="1" applyAlignment="1">
      <alignment horizontal="center"/>
    </xf>
    <xf numFmtId="170" fontId="4" fillId="2" borderId="1" xfId="1" applyFont="1" applyFill="1" applyBorder="1" applyAlignment="1">
      <alignment horizontal="center"/>
    </xf>
    <xf numFmtId="170" fontId="4" fillId="0" borderId="1" xfId="1" applyFont="1" applyFill="1" applyBorder="1" applyAlignment="1">
      <alignment horizontal="center"/>
    </xf>
    <xf numFmtId="168" fontId="4" fillId="0" borderId="1" xfId="1" applyNumberFormat="1" applyFont="1" applyBorder="1" applyAlignment="1">
      <alignment horizontal="center"/>
    </xf>
    <xf numFmtId="169" fontId="4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70" fontId="4" fillId="0" borderId="1" xfId="1" applyFont="1" applyBorder="1" applyAlignment="1">
      <alignment horizontal="center"/>
    </xf>
    <xf numFmtId="166" fontId="4" fillId="0" borderId="1" xfId="1" applyNumberFormat="1" applyFont="1" applyBorder="1" applyAlignment="1">
      <alignment horizontal="center"/>
    </xf>
    <xf numFmtId="165" fontId="4" fillId="0" borderId="1" xfId="1" applyNumberFormat="1" applyFont="1" applyFill="1" applyBorder="1" applyAlignment="1">
      <alignment horizontal="center"/>
    </xf>
    <xf numFmtId="167" fontId="4" fillId="0" borderId="1" xfId="1" applyNumberFormat="1" applyFont="1" applyFill="1" applyBorder="1" applyAlignment="1">
      <alignment horizontal="center"/>
    </xf>
    <xf numFmtId="170" fontId="4" fillId="3" borderId="1" xfId="1" applyFont="1" applyFill="1" applyBorder="1" applyAlignment="1">
      <alignment horizontal="center"/>
    </xf>
    <xf numFmtId="170" fontId="4" fillId="4" borderId="1" xfId="1" applyFont="1" applyFill="1" applyBorder="1" applyAlignment="1">
      <alignment horizontal="center"/>
    </xf>
    <xf numFmtId="170" fontId="4" fillId="5" borderId="1" xfId="1" applyFont="1" applyFill="1" applyBorder="1" applyAlignment="1">
      <alignment horizontal="center"/>
    </xf>
    <xf numFmtId="170" fontId="4" fillId="6" borderId="1" xfId="1" applyFont="1" applyFill="1" applyBorder="1" applyAlignment="1">
      <alignment horizontal="center"/>
    </xf>
    <xf numFmtId="170" fontId="4" fillId="7" borderId="1" xfId="1" applyFont="1" applyFill="1" applyBorder="1" applyAlignment="1">
      <alignment horizontal="center"/>
    </xf>
    <xf numFmtId="166" fontId="4" fillId="0" borderId="1" xfId="1" applyNumberFormat="1" applyFont="1" applyFill="1" applyBorder="1" applyAlignment="1">
      <alignment horizontal="center"/>
    </xf>
    <xf numFmtId="170" fontId="4" fillId="0" borderId="0" xfId="1" applyFont="1"/>
    <xf numFmtId="170" fontId="6" fillId="0" borderId="1" xfId="1" applyFont="1" applyFill="1" applyBorder="1" applyAlignment="1">
      <alignment horizontal="center"/>
    </xf>
    <xf numFmtId="168" fontId="4" fillId="2" borderId="1" xfId="1" applyNumberFormat="1" applyFont="1" applyFill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170" fontId="1" fillId="8" borderId="1" xfId="1" applyFill="1" applyBorder="1" applyAlignment="1">
      <alignment horizontal="center"/>
    </xf>
    <xf numFmtId="170" fontId="1" fillId="0" borderId="1" xfId="1" applyFill="1" applyBorder="1" applyAlignment="1">
      <alignment horizontal="center"/>
    </xf>
    <xf numFmtId="168" fontId="1" fillId="2" borderId="1" xfId="1" applyNumberFormat="1" applyFill="1" applyBorder="1" applyAlignment="1">
      <alignment horizontal="center"/>
    </xf>
    <xf numFmtId="169" fontId="1" fillId="0" borderId="1" xfId="1" applyNumberFormat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165" fontId="1" fillId="0" borderId="0" xfId="1" applyNumberFormat="1" applyAlignment="1">
      <alignment horizontal="center"/>
    </xf>
    <xf numFmtId="166" fontId="1" fillId="0" borderId="1" xfId="1" applyNumberFormat="1" applyBorder="1" applyAlignment="1">
      <alignment horizontal="center"/>
    </xf>
    <xf numFmtId="167" fontId="1" fillId="0" borderId="0" xfId="1" applyNumberFormat="1" applyAlignment="1">
      <alignment horizontal="center"/>
    </xf>
    <xf numFmtId="167" fontId="1" fillId="0" borderId="1" xfId="1" applyNumberFormat="1" applyBorder="1" applyAlignment="1">
      <alignment horizontal="center"/>
    </xf>
    <xf numFmtId="164" fontId="1" fillId="3" borderId="1" xfId="1" applyNumberFormat="1" applyFill="1" applyBorder="1" applyAlignment="1">
      <alignment horizontal="center"/>
    </xf>
    <xf numFmtId="164" fontId="1" fillId="4" borderId="1" xfId="1" applyNumberFormat="1" applyFill="1" applyBorder="1" applyAlignment="1">
      <alignment horizontal="center"/>
    </xf>
    <xf numFmtId="164" fontId="1" fillId="5" borderId="1" xfId="1" applyNumberFormat="1" applyFill="1" applyBorder="1" applyAlignment="1">
      <alignment horizontal="center"/>
    </xf>
    <xf numFmtId="164" fontId="1" fillId="6" borderId="1" xfId="1" applyNumberFormat="1" applyFill="1" applyBorder="1" applyAlignment="1">
      <alignment horizontal="center"/>
    </xf>
    <xf numFmtId="164" fontId="1" fillId="7" borderId="1" xfId="1" applyNumberFormat="1" applyFill="1" applyBorder="1" applyAlignment="1">
      <alignment horizontal="center"/>
    </xf>
    <xf numFmtId="170" fontId="1" fillId="0" borderId="1" xfId="1" applyBorder="1" applyAlignment="1">
      <alignment horizontal="center"/>
    </xf>
    <xf numFmtId="170" fontId="1" fillId="0" borderId="0" xfId="1"/>
    <xf numFmtId="164" fontId="1" fillId="2" borderId="1" xfId="1" applyNumberFormat="1" applyFont="1" applyFill="1" applyBorder="1" applyAlignment="1">
      <alignment horizontal="center"/>
    </xf>
    <xf numFmtId="170" fontId="1" fillId="9" borderId="1" xfId="1" applyFill="1" applyBorder="1" applyAlignment="1">
      <alignment horizontal="center"/>
    </xf>
    <xf numFmtId="169" fontId="1" fillId="2" borderId="1" xfId="1" applyNumberFormat="1" applyFill="1" applyBorder="1" applyAlignment="1">
      <alignment horizontal="center"/>
    </xf>
    <xf numFmtId="165" fontId="1" fillId="2" borderId="1" xfId="1" applyNumberFormat="1" applyFill="1" applyBorder="1" applyAlignment="1">
      <alignment horizontal="center"/>
    </xf>
    <xf numFmtId="166" fontId="1" fillId="2" borderId="1" xfId="1" applyNumberFormat="1" applyFill="1" applyBorder="1" applyAlignment="1">
      <alignment horizontal="center"/>
    </xf>
    <xf numFmtId="2" fontId="1" fillId="2" borderId="1" xfId="1" applyNumberFormat="1" applyFill="1" applyBorder="1" applyAlignment="1">
      <alignment horizontal="center"/>
    </xf>
    <xf numFmtId="167" fontId="1" fillId="2" borderId="1" xfId="1" applyNumberFormat="1" applyFill="1" applyBorder="1" applyAlignment="1">
      <alignment horizontal="center"/>
    </xf>
    <xf numFmtId="170" fontId="1" fillId="2" borderId="1" xfId="1" applyFill="1" applyBorder="1" applyAlignment="1">
      <alignment horizontal="center"/>
    </xf>
    <xf numFmtId="170" fontId="1" fillId="2" borderId="0" xfId="1" applyFill="1"/>
    <xf numFmtId="164" fontId="1" fillId="0" borderId="1" xfId="1" applyNumberFormat="1" applyFont="1" applyBorder="1" applyAlignment="1">
      <alignment horizontal="center"/>
    </xf>
    <xf numFmtId="170" fontId="1" fillId="10" borderId="1" xfId="1" applyFill="1" applyBorder="1" applyAlignment="1">
      <alignment horizontal="center"/>
    </xf>
    <xf numFmtId="170" fontId="1" fillId="0" borderId="2" xfId="1" applyBorder="1" applyAlignment="1">
      <alignment horizontal="center"/>
    </xf>
    <xf numFmtId="170" fontId="1" fillId="0" borderId="1" xfId="1" applyBorder="1"/>
    <xf numFmtId="169" fontId="1" fillId="0" borderId="1" xfId="1" applyNumberFormat="1" applyBorder="1"/>
    <xf numFmtId="165" fontId="1" fillId="0" borderId="2" xfId="1" applyNumberFormat="1" applyBorder="1" applyAlignment="1">
      <alignment horizontal="center"/>
    </xf>
    <xf numFmtId="167" fontId="1" fillId="0" borderId="1" xfId="1" applyNumberFormat="1" applyFont="1" applyBorder="1" applyAlignment="1">
      <alignment horizontal="center"/>
    </xf>
    <xf numFmtId="168" fontId="1" fillId="0" borderId="2" xfId="1" applyNumberFormat="1" applyBorder="1" applyAlignment="1">
      <alignment horizontal="center"/>
    </xf>
    <xf numFmtId="170" fontId="1" fillId="0" borderId="1" xfId="1" applyBorder="1" applyAlignment="1">
      <alignment horizontal="right"/>
    </xf>
    <xf numFmtId="170" fontId="1" fillId="0" borderId="2" xfId="1" applyFill="1" applyBorder="1" applyAlignment="1">
      <alignment horizontal="center"/>
    </xf>
    <xf numFmtId="170" fontId="1" fillId="0" borderId="0" xfId="1" applyFill="1"/>
    <xf numFmtId="169" fontId="1" fillId="0" borderId="0" xfId="1" applyNumberFormat="1" applyFill="1"/>
    <xf numFmtId="165" fontId="1" fillId="0" borderId="1" xfId="1" applyNumberFormat="1" applyFill="1" applyBorder="1" applyAlignment="1">
      <alignment horizontal="center"/>
    </xf>
    <xf numFmtId="165" fontId="1" fillId="0" borderId="2" xfId="1" applyNumberFormat="1" applyFill="1" applyBorder="1" applyAlignment="1">
      <alignment horizontal="center"/>
    </xf>
    <xf numFmtId="166" fontId="1" fillId="0" borderId="1" xfId="1" applyNumberFormat="1" applyFill="1" applyBorder="1" applyAlignment="1">
      <alignment horizontal="center"/>
    </xf>
    <xf numFmtId="164" fontId="1" fillId="0" borderId="1" xfId="1" applyNumberFormat="1" applyFill="1" applyBorder="1" applyAlignment="1">
      <alignment horizontal="center"/>
    </xf>
    <xf numFmtId="0" fontId="0" fillId="0" borderId="0" xfId="0" applyFill="1"/>
    <xf numFmtId="164" fontId="1" fillId="0" borderId="3" xfId="1" applyNumberFormat="1" applyFont="1" applyFill="1" applyBorder="1" applyAlignment="1">
      <alignment horizontal="center"/>
    </xf>
    <xf numFmtId="170" fontId="1" fillId="0" borderId="3" xfId="1" applyFill="1" applyBorder="1" applyAlignment="1">
      <alignment horizontal="center"/>
    </xf>
    <xf numFmtId="168" fontId="1" fillId="0" borderId="3" xfId="1" applyNumberFormat="1" applyFill="1" applyBorder="1" applyAlignment="1">
      <alignment horizontal="center"/>
    </xf>
    <xf numFmtId="169" fontId="1" fillId="0" borderId="3" xfId="1" applyNumberFormat="1" applyFill="1" applyBorder="1" applyAlignment="1">
      <alignment horizontal="center"/>
    </xf>
    <xf numFmtId="165" fontId="1" fillId="0" borderId="3" xfId="1" applyNumberFormat="1" applyFill="1" applyBorder="1" applyAlignment="1">
      <alignment horizontal="center"/>
    </xf>
    <xf numFmtId="166" fontId="1" fillId="0" borderId="3" xfId="1" applyNumberFormat="1" applyFill="1" applyBorder="1" applyAlignment="1">
      <alignment horizontal="center"/>
    </xf>
    <xf numFmtId="167" fontId="1" fillId="0" borderId="3" xfId="1" applyNumberFormat="1" applyFill="1" applyBorder="1" applyAlignment="1">
      <alignment horizontal="center"/>
    </xf>
    <xf numFmtId="164" fontId="1" fillId="0" borderId="3" xfId="1" applyNumberFormat="1" applyFill="1" applyBorder="1" applyAlignment="1">
      <alignment horizontal="center"/>
    </xf>
    <xf numFmtId="164" fontId="1" fillId="0" borderId="4" xfId="1" applyNumberFormat="1" applyFont="1" applyFill="1" applyBorder="1" applyAlignment="1">
      <alignment horizontal="center"/>
    </xf>
    <xf numFmtId="170" fontId="1" fillId="0" borderId="4" xfId="1" applyFill="1" applyBorder="1" applyAlignment="1">
      <alignment horizontal="center"/>
    </xf>
    <xf numFmtId="168" fontId="1" fillId="0" borderId="4" xfId="1" applyNumberFormat="1" applyFill="1" applyBorder="1" applyAlignment="1">
      <alignment horizontal="center"/>
    </xf>
    <xf numFmtId="169" fontId="1" fillId="0" borderId="4" xfId="1" applyNumberFormat="1" applyFill="1" applyBorder="1" applyAlignment="1">
      <alignment horizontal="center"/>
    </xf>
    <xf numFmtId="165" fontId="1" fillId="0" borderId="4" xfId="1" applyNumberFormat="1" applyFill="1" applyBorder="1" applyAlignment="1">
      <alignment horizontal="center"/>
    </xf>
    <xf numFmtId="166" fontId="1" fillId="0" borderId="4" xfId="1" applyNumberFormat="1" applyFill="1" applyBorder="1" applyAlignment="1">
      <alignment horizontal="center"/>
    </xf>
    <xf numFmtId="167" fontId="1" fillId="0" borderId="4" xfId="1" applyNumberFormat="1" applyFill="1" applyBorder="1" applyAlignment="1">
      <alignment horizontal="center"/>
    </xf>
    <xf numFmtId="164" fontId="1" fillId="0" borderId="4" xfId="1" applyNumberFormat="1" applyFill="1" applyBorder="1" applyAlignment="1">
      <alignment horizontal="center"/>
    </xf>
    <xf numFmtId="168" fontId="7" fillId="0" borderId="1" xfId="0" applyNumberFormat="1" applyFont="1" applyBorder="1" applyAlignment="1">
      <alignment horizontal="center"/>
    </xf>
    <xf numFmtId="169" fontId="7" fillId="0" borderId="1" xfId="0" applyNumberFormat="1" applyFont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66" fontId="1" fillId="0" borderId="1" xfId="1" applyNumberFormat="1" applyFont="1" applyBorder="1" applyAlignment="1">
      <alignment horizontal="center"/>
    </xf>
    <xf numFmtId="164" fontId="1" fillId="3" borderId="1" xfId="1" applyNumberFormat="1" applyFont="1" applyFill="1" applyBorder="1" applyAlignment="1">
      <alignment horizontal="center"/>
    </xf>
    <xf numFmtId="164" fontId="1" fillId="4" borderId="1" xfId="1" applyNumberFormat="1" applyFont="1" applyFill="1" applyBorder="1" applyAlignment="1">
      <alignment horizontal="center"/>
    </xf>
    <xf numFmtId="164" fontId="1" fillId="5" borderId="1" xfId="1" applyNumberFormat="1" applyFont="1" applyFill="1" applyBorder="1" applyAlignment="1">
      <alignment horizontal="center"/>
    </xf>
    <xf numFmtId="164" fontId="1" fillId="6" borderId="1" xfId="1" applyNumberFormat="1" applyFont="1" applyFill="1" applyBorder="1" applyAlignment="1">
      <alignment horizontal="center"/>
    </xf>
    <xf numFmtId="164" fontId="1" fillId="7" borderId="1" xfId="1" applyNumberFormat="1" applyFont="1" applyFill="1" applyBorder="1" applyAlignment="1">
      <alignment horizontal="center"/>
    </xf>
    <xf numFmtId="170" fontId="1" fillId="0" borderId="1" xfId="1" applyFont="1" applyBorder="1" applyAlignment="1">
      <alignment horizontal="center"/>
    </xf>
    <xf numFmtId="168" fontId="1" fillId="2" borderId="1" xfId="1" applyNumberFormat="1" applyFont="1" applyFill="1" applyBorder="1" applyAlignment="1">
      <alignment horizontal="center"/>
    </xf>
    <xf numFmtId="169" fontId="1" fillId="2" borderId="1" xfId="1" applyNumberFormat="1" applyFont="1" applyFill="1" applyBorder="1" applyAlignment="1">
      <alignment horizontal="center"/>
    </xf>
    <xf numFmtId="166" fontId="1" fillId="2" borderId="1" xfId="1" applyNumberFormat="1" applyFont="1" applyFill="1" applyBorder="1" applyAlignment="1">
      <alignment horizontal="center"/>
    </xf>
    <xf numFmtId="2" fontId="1" fillId="2" borderId="1" xfId="1" applyNumberFormat="1" applyFont="1" applyFill="1" applyBorder="1" applyAlignment="1">
      <alignment horizontal="center"/>
    </xf>
    <xf numFmtId="167" fontId="1" fillId="2" borderId="1" xfId="1" applyNumberFormat="1" applyFont="1" applyFill="1" applyBorder="1" applyAlignment="1">
      <alignment horizontal="center"/>
    </xf>
    <xf numFmtId="170" fontId="1" fillId="2" borderId="1" xfId="1" applyFont="1" applyFill="1" applyBorder="1" applyAlignment="1">
      <alignment horizontal="center"/>
    </xf>
    <xf numFmtId="169" fontId="1" fillId="0" borderId="1" xfId="1" applyNumberFormat="1" applyFont="1" applyBorder="1" applyAlignment="1">
      <alignment horizontal="center"/>
    </xf>
    <xf numFmtId="168" fontId="1" fillId="0" borderId="1" xfId="1" applyNumberFormat="1" applyFont="1" applyBorder="1" applyAlignment="1">
      <alignment horizontal="center"/>
    </xf>
    <xf numFmtId="170" fontId="1" fillId="0" borderId="5" xfId="1" applyFill="1" applyBorder="1"/>
    <xf numFmtId="168" fontId="1" fillId="0" borderId="0" xfId="1" applyNumberFormat="1"/>
    <xf numFmtId="169" fontId="1" fillId="0" borderId="0" xfId="1" applyNumberFormat="1" applyAlignment="1">
      <alignment horizontal="center"/>
    </xf>
    <xf numFmtId="165" fontId="1" fillId="0" borderId="0" xfId="1" applyNumberFormat="1"/>
    <xf numFmtId="166" fontId="1" fillId="0" borderId="0" xfId="1" applyNumberFormat="1"/>
    <xf numFmtId="167" fontId="1" fillId="0" borderId="0" xfId="1" applyNumberFormat="1"/>
    <xf numFmtId="170" fontId="1" fillId="10" borderId="1" xfId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170" fontId="1" fillId="0" borderId="3" xfId="1" applyFont="1" applyFill="1" applyBorder="1" applyAlignment="1">
      <alignment horizontal="center"/>
    </xf>
    <xf numFmtId="168" fontId="7" fillId="0" borderId="3" xfId="0" applyNumberFormat="1" applyFont="1" applyFill="1" applyBorder="1" applyAlignment="1">
      <alignment horizontal="center"/>
    </xf>
    <xf numFmtId="169" fontId="7" fillId="0" borderId="3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166" fontId="1" fillId="0" borderId="3" xfId="1" applyNumberFormat="1" applyFont="1" applyFill="1" applyBorder="1" applyAlignment="1">
      <alignment horizontal="center"/>
    </xf>
    <xf numFmtId="167" fontId="7" fillId="0" borderId="3" xfId="0" applyNumberFormat="1" applyFont="1" applyFill="1" applyBorder="1" applyAlignment="1">
      <alignment horizontal="center"/>
    </xf>
    <xf numFmtId="170" fontId="1" fillId="0" borderId="4" xfId="1" applyFont="1" applyFill="1" applyBorder="1" applyAlignment="1">
      <alignment horizontal="center"/>
    </xf>
    <xf numFmtId="168" fontId="7" fillId="0" borderId="4" xfId="0" applyNumberFormat="1" applyFont="1" applyFill="1" applyBorder="1" applyAlignment="1">
      <alignment horizontal="center"/>
    </xf>
    <xf numFmtId="169" fontId="7" fillId="0" borderId="4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166" fontId="1" fillId="0" borderId="4" xfId="1" applyNumberFormat="1" applyFont="1" applyFill="1" applyBorder="1" applyAlignment="1">
      <alignment horizontal="center"/>
    </xf>
    <xf numFmtId="167" fontId="7" fillId="0" borderId="4" xfId="0" applyNumberFormat="1" applyFont="1" applyFill="1" applyBorder="1" applyAlignment="1">
      <alignment horizontal="center"/>
    </xf>
    <xf numFmtId="170" fontId="1" fillId="11" borderId="1" xfId="1" applyFill="1" applyBorder="1" applyAlignment="1">
      <alignment horizontal="center"/>
    </xf>
    <xf numFmtId="168" fontId="1" fillId="0" borderId="1" xfId="1" applyNumberFormat="1" applyBorder="1" applyAlignment="1">
      <alignment horizontal="center"/>
    </xf>
    <xf numFmtId="169" fontId="1" fillId="0" borderId="1" xfId="1" applyNumberFormat="1" applyFill="1" applyBorder="1" applyAlignment="1">
      <alignment horizontal="center"/>
    </xf>
    <xf numFmtId="165" fontId="1" fillId="0" borderId="0" xfId="1" applyNumberFormat="1" applyFill="1" applyAlignment="1">
      <alignment horizontal="center"/>
    </xf>
    <xf numFmtId="167" fontId="1" fillId="0" borderId="0" xfId="1" applyNumberFormat="1" applyFill="1" applyAlignment="1">
      <alignment horizontal="center"/>
    </xf>
    <xf numFmtId="169" fontId="1" fillId="0" borderId="1" xfId="1" applyNumberFormat="1" applyFont="1" applyBorder="1" applyAlignment="1">
      <alignment horizontal="center" vertical="top"/>
    </xf>
    <xf numFmtId="2" fontId="1" fillId="0" borderId="1" xfId="1" applyNumberFormat="1" applyBorder="1" applyAlignment="1">
      <alignment horizontal="center"/>
    </xf>
    <xf numFmtId="0" fontId="7" fillId="0" borderId="0" xfId="0" applyFont="1" applyFill="1"/>
    <xf numFmtId="169" fontId="0" fillId="0" borderId="0" xfId="0" applyNumberFormat="1" applyFill="1"/>
    <xf numFmtId="169" fontId="0" fillId="0" borderId="0" xfId="0" applyNumberFormat="1" applyFill="1" applyAlignment="1">
      <alignment horizontal="center"/>
    </xf>
    <xf numFmtId="169" fontId="1" fillId="0" borderId="4" xfId="1" applyNumberFormat="1" applyFont="1" applyFill="1" applyBorder="1" applyAlignment="1">
      <alignment horizontal="center" vertical="top"/>
    </xf>
    <xf numFmtId="2" fontId="1" fillId="0" borderId="4" xfId="1" applyNumberFormat="1" applyFill="1" applyBorder="1" applyAlignment="1">
      <alignment horizontal="center"/>
    </xf>
    <xf numFmtId="168" fontId="1" fillId="0" borderId="1" xfId="1" applyNumberFormat="1" applyFill="1" applyBorder="1" applyAlignment="1">
      <alignment horizontal="center"/>
    </xf>
    <xf numFmtId="169" fontId="1" fillId="0" borderId="1" xfId="1" applyNumberFormat="1" applyFont="1" applyFill="1" applyBorder="1" applyAlignment="1">
      <alignment horizontal="center" vertical="top"/>
    </xf>
    <xf numFmtId="2" fontId="1" fillId="0" borderId="1" xfId="1" applyNumberFormat="1" applyFill="1" applyBorder="1" applyAlignment="1">
      <alignment horizontal="center"/>
    </xf>
    <xf numFmtId="167" fontId="1" fillId="0" borderId="1" xfId="1" applyNumberFormat="1" applyFill="1" applyBorder="1" applyAlignment="1">
      <alignment horizontal="center"/>
    </xf>
    <xf numFmtId="170" fontId="1" fillId="0" borderId="0" xfId="1" applyFont="1" applyFill="1" applyAlignment="1">
      <alignment horizontal="center"/>
    </xf>
    <xf numFmtId="169" fontId="1" fillId="0" borderId="3" xfId="1" applyNumberFormat="1" applyFont="1" applyFill="1" applyBorder="1" applyAlignment="1">
      <alignment horizontal="center"/>
    </xf>
    <xf numFmtId="164" fontId="1" fillId="0" borderId="0" xfId="1" applyNumberFormat="1" applyFont="1" applyAlignment="1">
      <alignment horizontal="center"/>
    </xf>
    <xf numFmtId="170" fontId="1" fillId="2" borderId="0" xfId="1" applyFill="1" applyAlignment="1">
      <alignment horizontal="center"/>
    </xf>
    <xf numFmtId="170" fontId="1" fillId="0" borderId="0" xfId="1" applyFill="1" applyAlignment="1">
      <alignment horizontal="center"/>
    </xf>
    <xf numFmtId="168" fontId="1" fillId="0" borderId="0" xfId="1" applyNumberFormat="1" applyAlignment="1">
      <alignment horizontal="center"/>
    </xf>
    <xf numFmtId="170" fontId="1" fillId="0" borderId="0" xfId="1" applyAlignment="1">
      <alignment horizontal="center"/>
    </xf>
    <xf numFmtId="166" fontId="1" fillId="0" borderId="0" xfId="1" applyNumberFormat="1" applyAlignment="1">
      <alignment horizontal="center"/>
    </xf>
    <xf numFmtId="164" fontId="1" fillId="0" borderId="0" xfId="1" applyNumberFormat="1" applyAlignment="1">
      <alignment horizontal="center"/>
    </xf>
    <xf numFmtId="170" fontId="1" fillId="2" borderId="0" xfId="1" applyFill="1" applyAlignment="1">
      <alignment horizontal="left"/>
    </xf>
    <xf numFmtId="164" fontId="1" fillId="0" borderId="1" xfId="1" applyNumberFormat="1" applyFont="1" applyFill="1" applyBorder="1" applyAlignment="1">
      <alignment horizontal="left"/>
    </xf>
    <xf numFmtId="170" fontId="1" fillId="0" borderId="0" xfId="1" applyFont="1" applyFill="1" applyBorder="1"/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65"/>
  <sheetViews>
    <sheetView tabSelected="1" workbookViewId="0"/>
  </sheetViews>
  <sheetFormatPr defaultRowHeight="14.05" x14ac:dyDescent="0.55000000000000004"/>
  <cols>
    <col min="1" max="1" width="4.85546875" style="137" customWidth="1"/>
    <col min="2" max="2" width="35.42578125" style="138" customWidth="1"/>
    <col min="3" max="3" width="3.6171875" style="139" customWidth="1"/>
    <col min="4" max="4" width="6.234375" style="140" customWidth="1"/>
    <col min="5" max="5" width="6.7109375" style="101" customWidth="1"/>
    <col min="6" max="6" width="8.234375" style="101" customWidth="1"/>
    <col min="7" max="7" width="9.47265625" style="101" customWidth="1"/>
    <col min="8" max="8" width="7.37890625" style="101" customWidth="1"/>
    <col min="9" max="9" width="9.33203125" style="26" customWidth="1"/>
    <col min="10" max="10" width="3.37890625" style="141" customWidth="1"/>
    <col min="11" max="11" width="8.37890625" style="142" customWidth="1"/>
    <col min="12" max="12" width="6.37890625" style="26" customWidth="1"/>
    <col min="13" max="13" width="2.85546875" style="141" customWidth="1"/>
    <col min="14" max="14" width="5.80859375" style="26" customWidth="1"/>
    <col min="15" max="15" width="7.5703125" style="28" customWidth="1"/>
    <col min="16" max="16" width="4.140625" style="28" customWidth="1"/>
    <col min="17" max="17" width="6.80859375" style="26" customWidth="1"/>
    <col min="18" max="18" width="7.90234375" style="141" customWidth="1"/>
    <col min="19" max="19" width="4.90234375" style="26" customWidth="1"/>
    <col min="20" max="20" width="6.47265625" style="141" customWidth="1"/>
    <col min="21" max="21" width="4.90234375" style="26" customWidth="1"/>
    <col min="22" max="22" width="7.90234375" style="141" customWidth="1"/>
    <col min="23" max="23" width="6.37890625" style="26" customWidth="1"/>
    <col min="24" max="24" width="8.7109375" style="141" customWidth="1"/>
    <col min="25" max="25" width="6.1875" style="28" customWidth="1"/>
    <col min="26" max="26" width="7.37890625" style="141" customWidth="1"/>
    <col min="27" max="27" width="6.046875" style="142" customWidth="1"/>
    <col min="28" max="28" width="6.1875" style="141" customWidth="1"/>
    <col min="29" max="1024" width="7.6640625" style="36" customWidth="1"/>
  </cols>
  <sheetData>
    <row r="1" spans="1:1024" s="17" customFormat="1" ht="16.8" x14ac:dyDescent="0.75">
      <c r="A1" s="1" t="s">
        <v>0</v>
      </c>
      <c r="B1" s="2" t="s">
        <v>1</v>
      </c>
      <c r="C1" s="3"/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6" t="s">
        <v>7</v>
      </c>
      <c r="J1" s="7" t="s">
        <v>8</v>
      </c>
      <c r="K1" s="8" t="s">
        <v>9</v>
      </c>
      <c r="L1" s="6" t="s">
        <v>10</v>
      </c>
      <c r="M1" s="7" t="s">
        <v>11</v>
      </c>
      <c r="N1" s="9" t="s">
        <v>12</v>
      </c>
      <c r="O1" s="10" t="s">
        <v>13</v>
      </c>
      <c r="P1" s="10" t="s">
        <v>14</v>
      </c>
      <c r="Q1" s="9" t="s">
        <v>15</v>
      </c>
      <c r="R1" s="11" t="s">
        <v>16</v>
      </c>
      <c r="S1" s="9" t="s">
        <v>17</v>
      </c>
      <c r="T1" s="12" t="s">
        <v>18</v>
      </c>
      <c r="U1" s="9" t="s">
        <v>19</v>
      </c>
      <c r="V1" s="13" t="s">
        <v>20</v>
      </c>
      <c r="W1" s="9" t="s">
        <v>21</v>
      </c>
      <c r="X1" s="14" t="s">
        <v>22</v>
      </c>
      <c r="Y1" s="10" t="s">
        <v>23</v>
      </c>
      <c r="Z1" s="15" t="s">
        <v>24</v>
      </c>
      <c r="AA1" s="16" t="s">
        <v>25</v>
      </c>
      <c r="AB1" s="3" t="s">
        <v>26</v>
      </c>
    </row>
    <row r="2" spans="1:1024" s="17" customFormat="1" ht="14.4" x14ac:dyDescent="0.55000000000000004">
      <c r="A2" s="145" t="s">
        <v>27</v>
      </c>
      <c r="B2" s="145"/>
      <c r="C2" s="18" t="s">
        <v>28</v>
      </c>
      <c r="D2" s="19" t="s">
        <v>29</v>
      </c>
      <c r="E2" s="5"/>
      <c r="F2" s="5"/>
      <c r="G2" s="5"/>
      <c r="H2" s="5" t="s">
        <v>30</v>
      </c>
      <c r="I2" s="6"/>
      <c r="J2" s="7" t="s">
        <v>31</v>
      </c>
      <c r="K2" s="8" t="s">
        <v>32</v>
      </c>
      <c r="L2" s="6" t="s">
        <v>33</v>
      </c>
      <c r="M2" s="7" t="s">
        <v>34</v>
      </c>
      <c r="N2" s="9" t="s">
        <v>33</v>
      </c>
      <c r="O2" s="10" t="s">
        <v>32</v>
      </c>
      <c r="P2" s="10" t="s">
        <v>31</v>
      </c>
      <c r="Q2" s="9" t="s">
        <v>31</v>
      </c>
      <c r="R2" s="11" t="s">
        <v>35</v>
      </c>
      <c r="S2" s="9" t="s">
        <v>31</v>
      </c>
      <c r="T2" s="12" t="s">
        <v>35</v>
      </c>
      <c r="U2" s="9" t="s">
        <v>31</v>
      </c>
      <c r="V2" s="13" t="s">
        <v>35</v>
      </c>
      <c r="W2" s="9" t="s">
        <v>31</v>
      </c>
      <c r="X2" s="14" t="s">
        <v>35</v>
      </c>
      <c r="Y2" s="10" t="s">
        <v>31</v>
      </c>
      <c r="Z2" s="15" t="s">
        <v>35</v>
      </c>
      <c r="AA2" s="16" t="s">
        <v>31</v>
      </c>
      <c r="AB2" s="3" t="s">
        <v>31</v>
      </c>
    </row>
    <row r="3" spans="1:1024" ht="14.4" x14ac:dyDescent="0.55000000000000004">
      <c r="A3" s="20">
        <v>32</v>
      </c>
      <c r="B3" s="21" t="s">
        <v>36</v>
      </c>
      <c r="C3" s="22" t="s">
        <v>37</v>
      </c>
      <c r="D3" s="23">
        <v>3.907</v>
      </c>
      <c r="E3" s="24">
        <v>40.960599999999999</v>
      </c>
      <c r="F3" s="24">
        <v>-78.142499999999998</v>
      </c>
      <c r="G3" s="25">
        <v>3.46</v>
      </c>
      <c r="H3" s="25">
        <f>G3/274*100</f>
        <v>1.2627737226277371</v>
      </c>
      <c r="I3" s="26">
        <v>11.8</v>
      </c>
      <c r="J3" s="25"/>
      <c r="K3" s="27">
        <v>1330</v>
      </c>
      <c r="L3" s="25"/>
      <c r="M3" s="25"/>
      <c r="N3" s="26">
        <v>3.1</v>
      </c>
      <c r="O3" s="28">
        <v>1600</v>
      </c>
      <c r="P3" s="29">
        <v>0</v>
      </c>
      <c r="Q3" s="26">
        <v>162</v>
      </c>
      <c r="R3" s="30">
        <f>D3*448.8*Q3*0.01202</f>
        <v>3414.4105659839997</v>
      </c>
      <c r="S3" s="26">
        <v>19.440000000000001</v>
      </c>
      <c r="T3" s="31">
        <f>D3*448.8*S3*0.01202</f>
        <v>409.72926791807998</v>
      </c>
      <c r="U3" s="26">
        <v>2.72</v>
      </c>
      <c r="V3" s="32">
        <f>D3*448.8*U3*0.01202</f>
        <v>57.328374935040003</v>
      </c>
      <c r="W3" s="26">
        <v>15.3</v>
      </c>
      <c r="X3" s="33">
        <f>D3*448.8*W3*0.01202</f>
        <v>322.47210900959999</v>
      </c>
      <c r="Y3" s="28">
        <v>1164</v>
      </c>
      <c r="Z3" s="34">
        <f>D3*448.8*Y3*0.01202</f>
        <v>24533.172214848</v>
      </c>
      <c r="AA3" s="27">
        <v>2</v>
      </c>
      <c r="AB3" s="35">
        <v>972</v>
      </c>
    </row>
    <row r="4" spans="1:1024" s="45" customFormat="1" ht="14.4" x14ac:dyDescent="0.55000000000000004">
      <c r="A4" s="37"/>
      <c r="B4" s="38" t="s">
        <v>38</v>
      </c>
      <c r="C4" s="22"/>
      <c r="D4" s="23"/>
      <c r="E4" s="39"/>
      <c r="F4" s="39"/>
      <c r="G4" s="40"/>
      <c r="H4" s="25"/>
      <c r="I4" s="40"/>
      <c r="J4" s="40"/>
      <c r="K4" s="41"/>
      <c r="L4" s="40"/>
      <c r="M4" s="40"/>
      <c r="N4" s="42"/>
      <c r="O4" s="43"/>
      <c r="P4" s="43"/>
      <c r="Q4" s="40"/>
      <c r="R4" s="30">
        <f>R3-R5-R6-R7-R8-R9</f>
        <v>-202.72277150400032</v>
      </c>
      <c r="S4" s="40"/>
      <c r="T4" s="31">
        <f>T3-T5-T6-T7-T8-T9</f>
        <v>16.263783507839964</v>
      </c>
      <c r="U4" s="40"/>
      <c r="V4" s="32">
        <f>V3-V5-V6-V7-V8-V9</f>
        <v>3.1074915590400005</v>
      </c>
      <c r="W4" s="40"/>
      <c r="X4" s="33">
        <f>X3-X5-X6-X7-X8-X9</f>
        <v>-14.358419264640025</v>
      </c>
      <c r="Y4" s="43"/>
      <c r="Z4" s="34">
        <f>Z3-Z5-Z6-Z7-Z8-Z9</f>
        <v>11508.049381488005</v>
      </c>
      <c r="AA4" s="41"/>
      <c r="AB4" s="44"/>
    </row>
    <row r="5" spans="1:1024" ht="14.4" x14ac:dyDescent="0.55000000000000004">
      <c r="A5" s="46">
        <v>156</v>
      </c>
      <c r="B5" s="47" t="s">
        <v>39</v>
      </c>
      <c r="C5" s="44" t="s">
        <v>37</v>
      </c>
      <c r="D5" s="48">
        <v>0.253</v>
      </c>
      <c r="E5" s="49">
        <v>40.969853000000001</v>
      </c>
      <c r="F5" s="50">
        <v>-78.144153000000003</v>
      </c>
      <c r="G5" s="25"/>
      <c r="H5" s="25"/>
      <c r="I5" s="51">
        <v>16.600000000000001</v>
      </c>
      <c r="J5" s="25"/>
      <c r="K5" s="27">
        <v>925</v>
      </c>
      <c r="L5" s="35"/>
      <c r="M5" s="25"/>
      <c r="N5" s="25">
        <v>3.2</v>
      </c>
      <c r="O5" s="27">
        <v>1040</v>
      </c>
      <c r="P5" s="52">
        <v>0</v>
      </c>
      <c r="Q5" s="25">
        <v>106</v>
      </c>
      <c r="R5" s="30">
        <f>D5*448.8*Q5*0.01202</f>
        <v>144.67173916799999</v>
      </c>
      <c r="S5" s="25">
        <v>6.37</v>
      </c>
      <c r="T5" s="31">
        <f>D5*448.8*S5*0.01202</f>
        <v>8.6939526273599999</v>
      </c>
      <c r="U5" s="25">
        <v>2.1</v>
      </c>
      <c r="V5" s="32">
        <f>D5*448.8*U5*0.01202</f>
        <v>2.8661382288000001</v>
      </c>
      <c r="W5" s="25">
        <v>8.6999999999999993</v>
      </c>
      <c r="X5" s="33">
        <f>D5*448.8*W5*0.01202</f>
        <v>11.8740012336</v>
      </c>
      <c r="Y5" s="27">
        <v>354</v>
      </c>
      <c r="Z5" s="34">
        <f>D5*448.8*Y5*0.01202</f>
        <v>483.14901571199999</v>
      </c>
      <c r="AA5" s="27" t="s">
        <v>40</v>
      </c>
      <c r="AB5" s="35">
        <v>572</v>
      </c>
      <c r="AMJ5"/>
    </row>
    <row r="6" spans="1:1024" ht="14.4" x14ac:dyDescent="0.55000000000000004">
      <c r="A6" s="46">
        <v>150</v>
      </c>
      <c r="B6" s="47" t="s">
        <v>41</v>
      </c>
      <c r="C6" s="44" t="s">
        <v>37</v>
      </c>
      <c r="D6" s="23">
        <v>0.74299999999999999</v>
      </c>
      <c r="E6" s="49">
        <v>40.966197999999999</v>
      </c>
      <c r="F6" s="50">
        <v>-78.150740999999996</v>
      </c>
      <c r="G6" s="25" t="s">
        <v>42</v>
      </c>
      <c r="H6" s="25" t="s">
        <v>42</v>
      </c>
      <c r="I6" s="51">
        <v>13</v>
      </c>
      <c r="J6" s="25"/>
      <c r="K6" s="27">
        <v>1480</v>
      </c>
      <c r="L6" s="25"/>
      <c r="M6" s="25"/>
      <c r="N6" s="25">
        <v>3</v>
      </c>
      <c r="O6" s="27">
        <v>2450</v>
      </c>
      <c r="P6" s="52">
        <v>0</v>
      </c>
      <c r="Q6" s="25">
        <v>268</v>
      </c>
      <c r="R6" s="30">
        <f>D6*448.8*Q6*0.01202</f>
        <v>1074.1895514239998</v>
      </c>
      <c r="S6" s="25">
        <v>30.36</v>
      </c>
      <c r="T6" s="31">
        <f>D6*448.8*S6*0.01202</f>
        <v>121.68804022847999</v>
      </c>
      <c r="U6" s="25">
        <v>3.44</v>
      </c>
      <c r="V6" s="32">
        <f>D6*448.8*U6*0.01202</f>
        <v>13.788104689919999</v>
      </c>
      <c r="W6" s="25">
        <v>28.05</v>
      </c>
      <c r="X6" s="33">
        <f>D6*448.8*W6*0.01202</f>
        <v>112.4291676024</v>
      </c>
      <c r="Y6" s="27">
        <v>1166</v>
      </c>
      <c r="Z6" s="34">
        <f>D6*448.8*Y6*0.01202</f>
        <v>4673.5261826879996</v>
      </c>
      <c r="AA6" s="27">
        <v>4</v>
      </c>
      <c r="AB6" s="35">
        <v>1828</v>
      </c>
      <c r="AMJ6"/>
    </row>
    <row r="7" spans="1:1024" ht="14.4" x14ac:dyDescent="0.55000000000000004">
      <c r="A7" s="46">
        <v>155</v>
      </c>
      <c r="B7" s="47" t="s">
        <v>43</v>
      </c>
      <c r="C7" s="44" t="s">
        <v>37</v>
      </c>
      <c r="D7" s="53">
        <v>2.7</v>
      </c>
      <c r="E7" s="54">
        <v>40.973666999999999</v>
      </c>
      <c r="F7" s="50">
        <v>-78.144119000000003</v>
      </c>
      <c r="G7" s="25"/>
      <c r="H7" s="25"/>
      <c r="I7" s="51">
        <v>16</v>
      </c>
      <c r="J7" s="25"/>
      <c r="K7" s="27">
        <v>1105</v>
      </c>
      <c r="L7" s="25"/>
      <c r="M7" s="25"/>
      <c r="N7" s="25">
        <v>3.1</v>
      </c>
      <c r="O7" s="27">
        <v>1350</v>
      </c>
      <c r="P7" s="52">
        <v>0</v>
      </c>
      <c r="Q7" s="25">
        <v>146</v>
      </c>
      <c r="R7" s="30">
        <f>D7*448.8*Q7*0.01202</f>
        <v>2126.5418592000001</v>
      </c>
      <c r="S7" s="25">
        <v>16.43</v>
      </c>
      <c r="T7" s="31">
        <f>D7*448.8*S7*0.01202</f>
        <v>239.30878593600002</v>
      </c>
      <c r="U7" s="25">
        <v>2.29</v>
      </c>
      <c r="V7" s="32">
        <f>D7*448.8*U7*0.01202</f>
        <v>33.354663408000008</v>
      </c>
      <c r="W7" s="25">
        <v>12.52</v>
      </c>
      <c r="X7" s="33">
        <f>D7*448.8*W7*0.01202</f>
        <v>182.35824710400001</v>
      </c>
      <c r="Y7" s="27">
        <v>458</v>
      </c>
      <c r="Z7" s="34">
        <f>D7*448.8*Y7*0.01202</f>
        <v>6670.9326816000003</v>
      </c>
      <c r="AA7" s="27">
        <v>2</v>
      </c>
      <c r="AB7" s="35">
        <v>725</v>
      </c>
      <c r="AMJ7"/>
    </row>
    <row r="8" spans="1:1024" ht="14.4" x14ac:dyDescent="0.55000000000000004">
      <c r="A8" s="46">
        <v>153</v>
      </c>
      <c r="B8" s="47" t="s">
        <v>44</v>
      </c>
      <c r="C8" s="44" t="s">
        <v>37</v>
      </c>
      <c r="D8" s="48">
        <v>0.14000000000000001</v>
      </c>
      <c r="E8" s="49">
        <v>40.979649000000002</v>
      </c>
      <c r="F8" s="50">
        <v>-78.154571000000004</v>
      </c>
      <c r="G8" s="25" t="s">
        <v>42</v>
      </c>
      <c r="H8" s="25" t="s">
        <v>42</v>
      </c>
      <c r="I8" s="51">
        <v>13.9</v>
      </c>
      <c r="J8" s="25"/>
      <c r="K8" s="27">
        <v>2075</v>
      </c>
      <c r="L8" s="25"/>
      <c r="M8" s="25"/>
      <c r="N8" s="25">
        <v>3.1</v>
      </c>
      <c r="O8" s="27">
        <v>2470</v>
      </c>
      <c r="P8" s="52">
        <v>0</v>
      </c>
      <c r="Q8" s="25">
        <v>210</v>
      </c>
      <c r="R8" s="30">
        <f>D8*448.8*Q8*0.01202</f>
        <v>158.60053440000002</v>
      </c>
      <c r="S8" s="25">
        <v>8.58</v>
      </c>
      <c r="T8" s="31">
        <f>D8*448.8*S8*0.01202</f>
        <v>6.4799646912000002</v>
      </c>
      <c r="U8" s="25">
        <v>3.5</v>
      </c>
      <c r="V8" s="32">
        <f>D8*448.8*U8*0.01202</f>
        <v>2.6433422400000004</v>
      </c>
      <c r="W8" s="25">
        <v>24.12</v>
      </c>
      <c r="X8" s="33">
        <f>D8*448.8*W8*0.01202</f>
        <v>18.216404236800003</v>
      </c>
      <c r="Y8" s="27">
        <v>1186</v>
      </c>
      <c r="Z8" s="34">
        <f>D8*448.8*Y8*0.01202</f>
        <v>895.71539904000008</v>
      </c>
      <c r="AA8" s="27" t="s">
        <v>40</v>
      </c>
      <c r="AB8" s="35">
        <v>1796</v>
      </c>
      <c r="AMJ8"/>
    </row>
    <row r="9" spans="1:1024" ht="14.4" x14ac:dyDescent="0.55000000000000004">
      <c r="A9" s="46">
        <v>152</v>
      </c>
      <c r="B9" s="47" t="s">
        <v>45</v>
      </c>
      <c r="C9" s="44" t="s">
        <v>37</v>
      </c>
      <c r="D9" s="48">
        <v>6.7000000000000004E-2</v>
      </c>
      <c r="E9" s="49">
        <v>40.980626999999998</v>
      </c>
      <c r="F9" s="50">
        <v>-78.156565999999998</v>
      </c>
      <c r="G9" s="25"/>
      <c r="H9" s="25"/>
      <c r="I9" s="51">
        <v>16.2</v>
      </c>
      <c r="J9" s="25"/>
      <c r="K9" s="27">
        <v>1698</v>
      </c>
      <c r="L9" s="25"/>
      <c r="M9" s="25"/>
      <c r="N9" s="25">
        <v>2.9</v>
      </c>
      <c r="O9" s="27">
        <v>2130</v>
      </c>
      <c r="P9" s="52">
        <v>0</v>
      </c>
      <c r="Q9" s="25">
        <v>313</v>
      </c>
      <c r="R9" s="30">
        <f>D9*448.8*Q9*0.01202</f>
        <v>113.12965329600001</v>
      </c>
      <c r="S9" s="25">
        <v>47.85</v>
      </c>
      <c r="T9" s="31">
        <f>D9*448.8*S9*0.01202</f>
        <v>17.294740927199999</v>
      </c>
      <c r="U9" s="25">
        <v>4.34</v>
      </c>
      <c r="V9" s="32">
        <f>D9*448.8*U9*0.01202</f>
        <v>1.5686348092799998</v>
      </c>
      <c r="W9" s="25">
        <v>33.07</v>
      </c>
      <c r="X9" s="33">
        <f>D9*448.8*W9*0.01202</f>
        <v>11.95270809744</v>
      </c>
      <c r="Y9" s="27">
        <v>835</v>
      </c>
      <c r="Z9" s="34">
        <f>D9*448.8*Y9*0.01202</f>
        <v>301.79955432000003</v>
      </c>
      <c r="AA9" s="27">
        <v>6</v>
      </c>
      <c r="AB9" s="35">
        <v>1272</v>
      </c>
      <c r="AMJ9"/>
    </row>
    <row r="10" spans="1:1024" ht="14.4" x14ac:dyDescent="0.55000000000000004">
      <c r="A10" s="20"/>
      <c r="B10" s="22"/>
      <c r="C10" s="22"/>
      <c r="D10" s="55"/>
      <c r="E10" s="56"/>
      <c r="F10" s="57"/>
      <c r="G10" s="58"/>
      <c r="H10" s="58"/>
      <c r="I10" s="59"/>
      <c r="J10" s="58"/>
      <c r="K10" s="60"/>
      <c r="L10" s="58"/>
      <c r="M10" s="58"/>
      <c r="N10" s="58"/>
      <c r="O10" s="60"/>
      <c r="P10" s="22"/>
      <c r="Q10" s="58"/>
      <c r="R10" s="61"/>
      <c r="S10" s="58"/>
      <c r="T10" s="61"/>
      <c r="U10" s="58"/>
      <c r="V10" s="61"/>
      <c r="W10" s="58"/>
      <c r="X10" s="61"/>
      <c r="Y10" s="60"/>
      <c r="Z10" s="61"/>
      <c r="AA10" s="60"/>
      <c r="AB10" s="22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  <c r="JR10" s="56"/>
      <c r="JS10" s="56"/>
      <c r="JT10" s="56"/>
      <c r="JU10" s="56"/>
      <c r="JV10" s="56"/>
      <c r="JW10" s="56"/>
      <c r="JX10" s="56"/>
      <c r="JY10" s="56"/>
      <c r="JZ10" s="56"/>
      <c r="KA10" s="56"/>
      <c r="KB10" s="56"/>
      <c r="KC10" s="56"/>
      <c r="KD10" s="56"/>
      <c r="KE10" s="56"/>
      <c r="KF10" s="56"/>
      <c r="KG10" s="56"/>
      <c r="KH10" s="56"/>
      <c r="KI10" s="56"/>
      <c r="KJ10" s="56"/>
      <c r="KK10" s="56"/>
      <c r="KL10" s="56"/>
      <c r="KM10" s="56"/>
      <c r="KN10" s="56"/>
      <c r="KO10" s="56"/>
      <c r="KP10" s="56"/>
      <c r="KQ10" s="56"/>
      <c r="KR10" s="56"/>
      <c r="KS10" s="56"/>
      <c r="KT10" s="56"/>
      <c r="KU10" s="56"/>
      <c r="KV10" s="56"/>
      <c r="KW10" s="56"/>
      <c r="KX10" s="56"/>
      <c r="KY10" s="56"/>
      <c r="KZ10" s="56"/>
      <c r="LA10" s="56"/>
      <c r="LB10" s="56"/>
      <c r="LC10" s="56"/>
      <c r="LD10" s="56"/>
      <c r="LE10" s="56"/>
      <c r="LF10" s="56"/>
      <c r="LG10" s="56"/>
      <c r="LH10" s="56"/>
      <c r="LI10" s="56"/>
      <c r="LJ10" s="56"/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56"/>
      <c r="ND10" s="56"/>
      <c r="NE10" s="56"/>
      <c r="NF10" s="56"/>
      <c r="NG10" s="56"/>
      <c r="NH10" s="56"/>
      <c r="NI10" s="56"/>
      <c r="NJ10" s="56"/>
      <c r="NK10" s="56"/>
      <c r="NL10" s="56"/>
      <c r="NM10" s="56"/>
      <c r="NN10" s="56"/>
      <c r="NO10" s="56"/>
      <c r="NP10" s="56"/>
      <c r="NQ10" s="56"/>
      <c r="NR10" s="56"/>
      <c r="NS10" s="56"/>
      <c r="NT10" s="56"/>
      <c r="NU10" s="56"/>
      <c r="NV10" s="56"/>
      <c r="NW10" s="56"/>
      <c r="NX10" s="56"/>
      <c r="NY10" s="56"/>
      <c r="NZ10" s="56"/>
      <c r="OA10" s="56"/>
      <c r="OB10" s="56"/>
      <c r="OC10" s="56"/>
      <c r="OD10" s="56"/>
      <c r="OE10" s="56"/>
      <c r="OF10" s="56"/>
      <c r="OG10" s="56"/>
      <c r="OH10" s="56"/>
      <c r="OI10" s="56"/>
      <c r="OJ10" s="56"/>
      <c r="OK10" s="56"/>
      <c r="OL10" s="56"/>
      <c r="OM10" s="56"/>
      <c r="ON10" s="56"/>
      <c r="OO10" s="56"/>
      <c r="OP10" s="56"/>
      <c r="OQ10" s="56"/>
      <c r="OR10" s="56"/>
      <c r="OS10" s="56"/>
      <c r="OT10" s="56"/>
      <c r="OU10" s="56"/>
      <c r="OV10" s="56"/>
      <c r="OW10" s="56"/>
      <c r="OX10" s="56"/>
      <c r="OY10" s="56"/>
      <c r="OZ10" s="56"/>
      <c r="PA10" s="56"/>
      <c r="PB10" s="56"/>
      <c r="PC10" s="56"/>
      <c r="PD10" s="56"/>
      <c r="PE10" s="56"/>
      <c r="PF10" s="56"/>
      <c r="PG10" s="56"/>
      <c r="PH10" s="56"/>
      <c r="PI10" s="56"/>
      <c r="PJ10" s="56"/>
      <c r="PK10" s="56"/>
      <c r="PL10" s="56"/>
      <c r="PM10" s="56"/>
      <c r="PN10" s="56"/>
      <c r="PO10" s="56"/>
      <c r="PP10" s="56"/>
      <c r="PQ10" s="56"/>
      <c r="PR10" s="56"/>
      <c r="PS10" s="56"/>
      <c r="PT10" s="56"/>
      <c r="PU10" s="56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6"/>
      <c r="QR10" s="56"/>
      <c r="QS10" s="56"/>
      <c r="QT10" s="56"/>
      <c r="QU10" s="56"/>
      <c r="QV10" s="56"/>
      <c r="QW10" s="56"/>
      <c r="QX10" s="56"/>
      <c r="QY10" s="56"/>
      <c r="QZ10" s="56"/>
      <c r="RA10" s="56"/>
      <c r="RB10" s="56"/>
      <c r="RC10" s="56"/>
      <c r="RD10" s="56"/>
      <c r="RE10" s="56"/>
      <c r="RF10" s="56"/>
      <c r="RG10" s="56"/>
      <c r="RH10" s="56"/>
      <c r="RI10" s="56"/>
      <c r="RJ10" s="56"/>
      <c r="RK10" s="56"/>
      <c r="RL10" s="56"/>
      <c r="RM10" s="56"/>
      <c r="RN10" s="56"/>
      <c r="RO10" s="56"/>
      <c r="RP10" s="56"/>
      <c r="RQ10" s="56"/>
      <c r="RR10" s="56"/>
      <c r="RS10" s="56"/>
      <c r="RT10" s="56"/>
      <c r="RU10" s="56"/>
      <c r="RV10" s="56"/>
      <c r="RW10" s="56"/>
      <c r="RX10" s="56"/>
      <c r="RY10" s="56"/>
      <c r="RZ10" s="56"/>
      <c r="SA10" s="56"/>
      <c r="SB10" s="56"/>
      <c r="SC10" s="56"/>
      <c r="SD10" s="56"/>
      <c r="SE10" s="56"/>
      <c r="SF10" s="56"/>
      <c r="SG10" s="56"/>
      <c r="SH10" s="56"/>
      <c r="SI10" s="56"/>
      <c r="SJ10" s="56"/>
      <c r="SK10" s="56"/>
      <c r="SL10" s="56"/>
      <c r="SM10" s="56"/>
      <c r="SN10" s="56"/>
      <c r="SO10" s="56"/>
      <c r="SP10" s="56"/>
      <c r="SQ10" s="56"/>
      <c r="SR10" s="56"/>
      <c r="SS10" s="56"/>
      <c r="ST10" s="56"/>
      <c r="SU10" s="56"/>
      <c r="SV10" s="56"/>
      <c r="SW10" s="56"/>
      <c r="SX10" s="56"/>
      <c r="SY10" s="56"/>
      <c r="SZ10" s="56"/>
      <c r="TA10" s="56"/>
      <c r="TB10" s="56"/>
      <c r="TC10" s="56"/>
      <c r="TD10" s="56"/>
      <c r="TE10" s="56"/>
      <c r="TF10" s="56"/>
      <c r="TG10" s="56"/>
      <c r="TH10" s="56"/>
      <c r="TI10" s="56"/>
      <c r="TJ10" s="56"/>
      <c r="TK10" s="56"/>
      <c r="TL10" s="56"/>
      <c r="TM10" s="56"/>
      <c r="TN10" s="56"/>
      <c r="TO10" s="56"/>
      <c r="TP10" s="56"/>
      <c r="TQ10" s="56"/>
      <c r="TR10" s="56"/>
      <c r="TS10" s="56"/>
      <c r="TT10" s="56"/>
      <c r="TU10" s="56"/>
      <c r="TV10" s="56"/>
      <c r="TW10" s="56"/>
      <c r="TX10" s="56"/>
      <c r="TY10" s="56"/>
      <c r="TZ10" s="56"/>
      <c r="UA10" s="56"/>
      <c r="UB10" s="56"/>
      <c r="UC10" s="56"/>
      <c r="UD10" s="56"/>
      <c r="UE10" s="56"/>
      <c r="UF10" s="56"/>
      <c r="UG10" s="56"/>
      <c r="UH10" s="56"/>
      <c r="UI10" s="56"/>
      <c r="UJ10" s="56"/>
      <c r="UK10" s="56"/>
      <c r="UL10" s="56"/>
      <c r="UM10" s="56"/>
      <c r="UN10" s="56"/>
      <c r="UO10" s="56"/>
      <c r="UP10" s="56"/>
      <c r="UQ10" s="56"/>
      <c r="UR10" s="56"/>
      <c r="US10" s="56"/>
      <c r="UT10" s="56"/>
      <c r="UU10" s="56"/>
      <c r="UV10" s="56"/>
      <c r="UW10" s="56"/>
      <c r="UX10" s="56"/>
      <c r="UY10" s="56"/>
      <c r="UZ10" s="56"/>
      <c r="VA10" s="56"/>
      <c r="VB10" s="56"/>
      <c r="VC10" s="56"/>
      <c r="VD10" s="56"/>
      <c r="VE10" s="56"/>
      <c r="VF10" s="56"/>
      <c r="VG10" s="56"/>
      <c r="VH10" s="56"/>
      <c r="VI10" s="56"/>
      <c r="VJ10" s="56"/>
      <c r="VK10" s="56"/>
      <c r="VL10" s="56"/>
      <c r="VM10" s="56"/>
      <c r="VN10" s="56"/>
      <c r="VO10" s="56"/>
      <c r="VP10" s="56"/>
      <c r="VQ10" s="56"/>
      <c r="VR10" s="56"/>
      <c r="VS10" s="56"/>
      <c r="VT10" s="56"/>
      <c r="VU10" s="56"/>
      <c r="VV10" s="56"/>
      <c r="VW10" s="56"/>
      <c r="VX10" s="56"/>
      <c r="VY10" s="56"/>
      <c r="VZ10" s="56"/>
      <c r="WA10" s="56"/>
      <c r="WB10" s="56"/>
      <c r="WC10" s="56"/>
      <c r="WD10" s="56"/>
      <c r="WE10" s="56"/>
      <c r="WF10" s="56"/>
      <c r="WG10" s="56"/>
      <c r="WH10" s="56"/>
      <c r="WI10" s="56"/>
      <c r="WJ10" s="56"/>
      <c r="WK10" s="56"/>
      <c r="WL10" s="56"/>
      <c r="WM10" s="56"/>
      <c r="WN10" s="56"/>
      <c r="WO10" s="56"/>
      <c r="WP10" s="56"/>
      <c r="WQ10" s="56"/>
      <c r="WR10" s="56"/>
      <c r="WS10" s="56"/>
      <c r="WT10" s="56"/>
      <c r="WU10" s="56"/>
      <c r="WV10" s="56"/>
      <c r="WW10" s="56"/>
      <c r="WX10" s="56"/>
      <c r="WY10" s="56"/>
      <c r="WZ10" s="56"/>
      <c r="XA10" s="56"/>
      <c r="XB10" s="56"/>
      <c r="XC10" s="56"/>
      <c r="XD10" s="56"/>
      <c r="XE10" s="56"/>
      <c r="XF10" s="56"/>
      <c r="XG10" s="56"/>
      <c r="XH10" s="56"/>
      <c r="XI10" s="56"/>
      <c r="XJ10" s="56"/>
      <c r="XK10" s="56"/>
      <c r="XL10" s="56"/>
      <c r="XM10" s="56"/>
      <c r="XN10" s="56"/>
      <c r="XO10" s="56"/>
      <c r="XP10" s="56"/>
      <c r="XQ10" s="56"/>
      <c r="XR10" s="56"/>
      <c r="XS10" s="56"/>
      <c r="XT10" s="56"/>
      <c r="XU10" s="56"/>
      <c r="XV10" s="56"/>
      <c r="XW10" s="56"/>
      <c r="XX10" s="56"/>
      <c r="XY10" s="56"/>
      <c r="XZ10" s="56"/>
      <c r="YA10" s="56"/>
      <c r="YB10" s="56"/>
      <c r="YC10" s="56"/>
      <c r="YD10" s="56"/>
      <c r="YE10" s="56"/>
      <c r="YF10" s="56"/>
      <c r="YG10" s="56"/>
      <c r="YH10" s="56"/>
      <c r="YI10" s="56"/>
      <c r="YJ10" s="56"/>
      <c r="YK10" s="56"/>
      <c r="YL10" s="56"/>
      <c r="YM10" s="56"/>
      <c r="YN10" s="56"/>
      <c r="YO10" s="56"/>
      <c r="YP10" s="56"/>
      <c r="YQ10" s="56"/>
      <c r="YR10" s="56"/>
      <c r="YS10" s="56"/>
      <c r="YT10" s="56"/>
      <c r="YU10" s="56"/>
      <c r="YV10" s="56"/>
      <c r="YW10" s="56"/>
      <c r="YX10" s="56"/>
      <c r="YY10" s="56"/>
      <c r="YZ10" s="56"/>
      <c r="ZA10" s="56"/>
      <c r="ZB10" s="56"/>
      <c r="ZC10" s="56"/>
      <c r="ZD10" s="56"/>
      <c r="ZE10" s="56"/>
      <c r="ZF10" s="56"/>
      <c r="ZG10" s="56"/>
      <c r="ZH10" s="56"/>
      <c r="ZI10" s="56"/>
      <c r="ZJ10" s="56"/>
      <c r="ZK10" s="56"/>
      <c r="ZL10" s="56"/>
      <c r="ZM10" s="56"/>
      <c r="ZN10" s="56"/>
      <c r="ZO10" s="56"/>
      <c r="ZP10" s="56"/>
      <c r="ZQ10" s="56"/>
      <c r="ZR10" s="56"/>
      <c r="ZS10" s="56"/>
      <c r="ZT10" s="56"/>
      <c r="ZU10" s="56"/>
      <c r="ZV10" s="56"/>
      <c r="ZW10" s="56"/>
      <c r="ZX10" s="56"/>
      <c r="ZY10" s="56"/>
      <c r="ZZ10" s="56"/>
      <c r="AAA10" s="56"/>
      <c r="AAB10" s="56"/>
      <c r="AAC10" s="56"/>
      <c r="AAD10" s="56"/>
      <c r="AAE10" s="56"/>
      <c r="AAF10" s="56"/>
      <c r="AAG10" s="56"/>
      <c r="AAH10" s="56"/>
      <c r="AAI10" s="56"/>
      <c r="AAJ10" s="56"/>
      <c r="AAK10" s="56"/>
      <c r="AAL10" s="56"/>
      <c r="AAM10" s="56"/>
      <c r="AAN10" s="56"/>
      <c r="AAO10" s="56"/>
      <c r="AAP10" s="56"/>
      <c r="AAQ10" s="56"/>
      <c r="AAR10" s="56"/>
      <c r="AAS10" s="56"/>
      <c r="AAT10" s="56"/>
      <c r="AAU10" s="56"/>
      <c r="AAV10" s="56"/>
      <c r="AAW10" s="56"/>
      <c r="AAX10" s="56"/>
      <c r="AAY10" s="56"/>
      <c r="AAZ10" s="56"/>
      <c r="ABA10" s="56"/>
      <c r="ABB10" s="56"/>
      <c r="ABC10" s="56"/>
      <c r="ABD10" s="56"/>
      <c r="ABE10" s="56"/>
      <c r="ABF10" s="56"/>
      <c r="ABG10" s="56"/>
      <c r="ABH10" s="56"/>
      <c r="ABI10" s="56"/>
      <c r="ABJ10" s="56"/>
      <c r="ABK10" s="56"/>
      <c r="ABL10" s="56"/>
      <c r="ABM10" s="56"/>
      <c r="ABN10" s="56"/>
      <c r="ABO10" s="56"/>
      <c r="ABP10" s="56"/>
      <c r="ABQ10" s="56"/>
      <c r="ABR10" s="56"/>
      <c r="ABS10" s="56"/>
      <c r="ABT10" s="56"/>
      <c r="ABU10" s="56"/>
      <c r="ABV10" s="56"/>
      <c r="ABW10" s="56"/>
      <c r="ABX10" s="56"/>
      <c r="ABY10" s="56"/>
      <c r="ABZ10" s="56"/>
      <c r="ACA10" s="56"/>
      <c r="ACB10" s="56"/>
      <c r="ACC10" s="56"/>
      <c r="ACD10" s="56"/>
      <c r="ACE10" s="56"/>
      <c r="ACF10" s="56"/>
      <c r="ACG10" s="56"/>
      <c r="ACH10" s="56"/>
      <c r="ACI10" s="56"/>
      <c r="ACJ10" s="56"/>
      <c r="ACK10" s="56"/>
      <c r="ACL10" s="56"/>
      <c r="ACM10" s="56"/>
      <c r="ACN10" s="56"/>
      <c r="ACO10" s="56"/>
      <c r="ACP10" s="56"/>
      <c r="ACQ10" s="56"/>
      <c r="ACR10" s="56"/>
      <c r="ACS10" s="56"/>
      <c r="ACT10" s="56"/>
      <c r="ACU10" s="56"/>
      <c r="ACV10" s="56"/>
      <c r="ACW10" s="56"/>
      <c r="ACX10" s="56"/>
      <c r="ACY10" s="56"/>
      <c r="ACZ10" s="56"/>
      <c r="ADA10" s="56"/>
      <c r="ADB10" s="56"/>
      <c r="ADC10" s="56"/>
      <c r="ADD10" s="56"/>
      <c r="ADE10" s="56"/>
      <c r="ADF10" s="56"/>
      <c r="ADG10" s="56"/>
      <c r="ADH10" s="56"/>
      <c r="ADI10" s="56"/>
      <c r="ADJ10" s="56"/>
      <c r="ADK10" s="56"/>
      <c r="ADL10" s="56"/>
      <c r="ADM10" s="56"/>
      <c r="ADN10" s="56"/>
      <c r="ADO10" s="56"/>
      <c r="ADP10" s="56"/>
      <c r="ADQ10" s="56"/>
      <c r="ADR10" s="56"/>
      <c r="ADS10" s="56"/>
      <c r="ADT10" s="56"/>
      <c r="ADU10" s="56"/>
      <c r="ADV10" s="56"/>
      <c r="ADW10" s="56"/>
      <c r="ADX10" s="56"/>
      <c r="ADY10" s="56"/>
      <c r="ADZ10" s="56"/>
      <c r="AEA10" s="56"/>
      <c r="AEB10" s="56"/>
      <c r="AEC10" s="56"/>
      <c r="AED10" s="56"/>
      <c r="AEE10" s="56"/>
      <c r="AEF10" s="56"/>
      <c r="AEG10" s="56"/>
      <c r="AEH10" s="56"/>
      <c r="AEI10" s="56"/>
      <c r="AEJ10" s="56"/>
      <c r="AEK10" s="56"/>
      <c r="AEL10" s="56"/>
      <c r="AEM10" s="56"/>
      <c r="AEN10" s="56"/>
      <c r="AEO10" s="56"/>
      <c r="AEP10" s="56"/>
      <c r="AEQ10" s="56"/>
      <c r="AER10" s="56"/>
      <c r="AES10" s="56"/>
      <c r="AET10" s="56"/>
      <c r="AEU10" s="56"/>
      <c r="AEV10" s="56"/>
      <c r="AEW10" s="56"/>
      <c r="AEX10" s="56"/>
      <c r="AEY10" s="56"/>
      <c r="AEZ10" s="56"/>
      <c r="AFA10" s="56"/>
      <c r="AFB10" s="56"/>
      <c r="AFC10" s="56"/>
      <c r="AFD10" s="56"/>
      <c r="AFE10" s="56"/>
      <c r="AFF10" s="56"/>
      <c r="AFG10" s="56"/>
      <c r="AFH10" s="56"/>
      <c r="AFI10" s="56"/>
      <c r="AFJ10" s="56"/>
      <c r="AFK10" s="56"/>
      <c r="AFL10" s="56"/>
      <c r="AFM10" s="56"/>
      <c r="AFN10" s="56"/>
      <c r="AFO10" s="56"/>
      <c r="AFP10" s="56"/>
      <c r="AFQ10" s="56"/>
      <c r="AFR10" s="56"/>
      <c r="AFS10" s="56"/>
      <c r="AFT10" s="56"/>
      <c r="AFU10" s="56"/>
      <c r="AFV10" s="56"/>
      <c r="AFW10" s="56"/>
      <c r="AFX10" s="56"/>
      <c r="AFY10" s="56"/>
      <c r="AFZ10" s="56"/>
      <c r="AGA10" s="56"/>
      <c r="AGB10" s="56"/>
      <c r="AGC10" s="56"/>
      <c r="AGD10" s="56"/>
      <c r="AGE10" s="56"/>
      <c r="AGF10" s="56"/>
      <c r="AGG10" s="56"/>
      <c r="AGH10" s="56"/>
      <c r="AGI10" s="56"/>
      <c r="AGJ10" s="56"/>
      <c r="AGK10" s="56"/>
      <c r="AGL10" s="56"/>
      <c r="AGM10" s="56"/>
      <c r="AGN10" s="56"/>
      <c r="AGO10" s="56"/>
      <c r="AGP10" s="56"/>
      <c r="AGQ10" s="56"/>
      <c r="AGR10" s="56"/>
      <c r="AGS10" s="56"/>
      <c r="AGT10" s="56"/>
      <c r="AGU10" s="56"/>
      <c r="AGV10" s="56"/>
      <c r="AGW10" s="56"/>
      <c r="AGX10" s="56"/>
      <c r="AGY10" s="56"/>
      <c r="AGZ10" s="56"/>
      <c r="AHA10" s="56"/>
      <c r="AHB10" s="56"/>
      <c r="AHC10" s="56"/>
      <c r="AHD10" s="56"/>
      <c r="AHE10" s="56"/>
      <c r="AHF10" s="56"/>
      <c r="AHG10" s="56"/>
      <c r="AHH10" s="56"/>
      <c r="AHI10" s="56"/>
      <c r="AHJ10" s="56"/>
      <c r="AHK10" s="56"/>
      <c r="AHL10" s="56"/>
      <c r="AHM10" s="56"/>
      <c r="AHN10" s="56"/>
      <c r="AHO10" s="56"/>
      <c r="AHP10" s="56"/>
      <c r="AHQ10" s="56"/>
      <c r="AHR10" s="56"/>
      <c r="AHS10" s="56"/>
      <c r="AHT10" s="56"/>
      <c r="AHU10" s="56"/>
      <c r="AHV10" s="56"/>
      <c r="AHW10" s="56"/>
      <c r="AHX10" s="56"/>
      <c r="AHY10" s="56"/>
      <c r="AHZ10" s="56"/>
      <c r="AIA10" s="56"/>
      <c r="AIB10" s="56"/>
      <c r="AIC10" s="56"/>
      <c r="AID10" s="56"/>
      <c r="AIE10" s="56"/>
      <c r="AIF10" s="56"/>
      <c r="AIG10" s="56"/>
      <c r="AIH10" s="56"/>
      <c r="AII10" s="56"/>
      <c r="AIJ10" s="56"/>
      <c r="AIK10" s="56"/>
      <c r="AIL10" s="56"/>
      <c r="AIM10" s="56"/>
      <c r="AIN10" s="56"/>
      <c r="AIO10" s="56"/>
      <c r="AIP10" s="56"/>
      <c r="AIQ10" s="56"/>
      <c r="AIR10" s="56"/>
      <c r="AIS10" s="56"/>
      <c r="AIT10" s="56"/>
      <c r="AIU10" s="56"/>
      <c r="AIV10" s="56"/>
      <c r="AIW10" s="56"/>
      <c r="AIX10" s="56"/>
      <c r="AIY10" s="56"/>
      <c r="AIZ10" s="56"/>
      <c r="AJA10" s="56"/>
      <c r="AJB10" s="56"/>
      <c r="AJC10" s="56"/>
      <c r="AJD10" s="56"/>
      <c r="AJE10" s="56"/>
      <c r="AJF10" s="56"/>
      <c r="AJG10" s="56"/>
      <c r="AJH10" s="56"/>
      <c r="AJI10" s="56"/>
      <c r="AJJ10" s="56"/>
      <c r="AJK10" s="56"/>
      <c r="AJL10" s="56"/>
      <c r="AJM10" s="56"/>
      <c r="AJN10" s="56"/>
      <c r="AJO10" s="56"/>
      <c r="AJP10" s="56"/>
      <c r="AJQ10" s="56"/>
      <c r="AJR10" s="56"/>
      <c r="AJS10" s="56"/>
      <c r="AJT10" s="56"/>
      <c r="AJU10" s="56"/>
      <c r="AJV10" s="56"/>
      <c r="AJW10" s="56"/>
      <c r="AJX10" s="56"/>
      <c r="AJY10" s="56"/>
      <c r="AJZ10" s="56"/>
      <c r="AKA10" s="56"/>
      <c r="AKB10" s="56"/>
      <c r="AKC10" s="56"/>
      <c r="AKD10" s="56"/>
      <c r="AKE10" s="56"/>
      <c r="AKF10" s="56"/>
      <c r="AKG10" s="56"/>
      <c r="AKH10" s="56"/>
      <c r="AKI10" s="56"/>
      <c r="AKJ10" s="56"/>
      <c r="AKK10" s="56"/>
      <c r="AKL10" s="56"/>
      <c r="AKM10" s="56"/>
      <c r="AKN10" s="56"/>
      <c r="AKO10" s="56"/>
      <c r="AKP10" s="56"/>
      <c r="AKQ10" s="56"/>
      <c r="AKR10" s="56"/>
      <c r="AKS10" s="56"/>
      <c r="AKT10" s="56"/>
      <c r="AKU10" s="56"/>
      <c r="AKV10" s="56"/>
      <c r="AKW10" s="56"/>
      <c r="AKX10" s="56"/>
      <c r="AKY10" s="56"/>
      <c r="AKZ10" s="56"/>
      <c r="ALA10" s="56"/>
      <c r="ALB10" s="56"/>
      <c r="ALC10" s="56"/>
      <c r="ALD10" s="56"/>
      <c r="ALE10" s="56"/>
      <c r="ALF10" s="56"/>
      <c r="ALG10" s="56"/>
      <c r="ALH10" s="56"/>
      <c r="ALI10" s="56"/>
      <c r="ALJ10" s="56"/>
      <c r="ALK10" s="56"/>
      <c r="ALL10" s="56"/>
      <c r="ALM10" s="56"/>
      <c r="ALN10" s="56"/>
      <c r="ALO10" s="56"/>
      <c r="ALP10" s="56"/>
      <c r="ALQ10" s="56"/>
      <c r="ALR10" s="56"/>
      <c r="ALS10" s="56"/>
      <c r="ALT10" s="56"/>
      <c r="ALU10" s="56"/>
      <c r="ALV10" s="56"/>
      <c r="ALW10" s="56"/>
      <c r="ALX10" s="56"/>
      <c r="ALY10" s="56"/>
      <c r="ALZ10" s="56"/>
      <c r="AMA10" s="56"/>
      <c r="AMB10" s="56"/>
      <c r="AMC10" s="56"/>
      <c r="AMD10" s="56"/>
      <c r="AME10" s="56"/>
      <c r="AMF10" s="56"/>
      <c r="AMG10" s="56"/>
      <c r="AMH10" s="56"/>
      <c r="AMI10" s="56"/>
      <c r="AMJ10" s="62"/>
    </row>
    <row r="11" spans="1:1024" ht="14.4" x14ac:dyDescent="0.55000000000000004">
      <c r="A11" s="46">
        <v>151</v>
      </c>
      <c r="B11" s="44" t="s">
        <v>46</v>
      </c>
      <c r="C11" s="44" t="s">
        <v>37</v>
      </c>
      <c r="D11" s="23">
        <v>2.8969999999999998</v>
      </c>
      <c r="E11" s="49"/>
      <c r="F11" s="50"/>
      <c r="G11" s="25" t="s">
        <v>42</v>
      </c>
      <c r="H11" s="25" t="s">
        <v>42</v>
      </c>
      <c r="I11" s="35">
        <v>13.8</v>
      </c>
      <c r="J11" s="25"/>
      <c r="K11" s="27">
        <v>1183</v>
      </c>
      <c r="L11" s="25"/>
      <c r="M11" s="25"/>
      <c r="N11" s="25">
        <v>3.1</v>
      </c>
      <c r="O11" s="27">
        <v>1410</v>
      </c>
      <c r="P11" s="52">
        <v>0</v>
      </c>
      <c r="Q11" s="25">
        <v>149</v>
      </c>
      <c r="R11" s="30">
        <f>D11*448.8*Q11*0.01202</f>
        <v>2328.5849141279996</v>
      </c>
      <c r="S11" s="35">
        <v>16.78</v>
      </c>
      <c r="T11" s="31">
        <f>D11*448.8*S11*0.01202</f>
        <v>262.23929435615997</v>
      </c>
      <c r="U11" s="25">
        <v>2.5</v>
      </c>
      <c r="V11" s="32">
        <f>D11*448.8*U11*0.01202</f>
        <v>39.070216679999994</v>
      </c>
      <c r="W11" s="35">
        <v>12.04</v>
      </c>
      <c r="X11" s="33">
        <f>D11*448.8*W11*0.01202</f>
        <v>188.16216353087998</v>
      </c>
      <c r="Y11" s="27">
        <v>484</v>
      </c>
      <c r="Z11" s="34">
        <f>D11*448.8*Y11*0.01202</f>
        <v>7563.993949247998</v>
      </c>
      <c r="AA11" s="27">
        <v>3</v>
      </c>
      <c r="AB11" s="35">
        <v>772</v>
      </c>
      <c r="AMJ11"/>
    </row>
    <row r="12" spans="1:1024" ht="14.4" x14ac:dyDescent="0.55000000000000004">
      <c r="A12" s="63"/>
      <c r="B12" s="64"/>
      <c r="C12" s="64"/>
      <c r="D12" s="65"/>
      <c r="E12" s="66"/>
      <c r="F12" s="66"/>
      <c r="G12" s="67"/>
      <c r="H12" s="67"/>
      <c r="I12" s="67"/>
      <c r="J12" s="67"/>
      <c r="K12" s="68"/>
      <c r="L12" s="67"/>
      <c r="M12" s="67"/>
      <c r="N12" s="67"/>
      <c r="O12" s="69"/>
      <c r="P12" s="69"/>
      <c r="Q12" s="67"/>
      <c r="R12" s="70"/>
      <c r="S12" s="67"/>
      <c r="T12" s="70"/>
      <c r="U12" s="67"/>
      <c r="V12" s="70"/>
      <c r="W12" s="67"/>
      <c r="X12" s="70"/>
      <c r="Y12" s="69"/>
      <c r="Z12" s="70"/>
      <c r="AA12" s="68"/>
      <c r="AB12" s="64"/>
    </row>
    <row r="13" spans="1:1024" s="56" customFormat="1" ht="14.4" x14ac:dyDescent="0.55000000000000004">
      <c r="A13" s="71"/>
      <c r="B13" s="72"/>
      <c r="C13" s="72"/>
      <c r="D13" s="73"/>
      <c r="E13" s="74"/>
      <c r="F13" s="74"/>
      <c r="G13" s="75"/>
      <c r="H13" s="75"/>
      <c r="I13" s="75"/>
      <c r="J13" s="75"/>
      <c r="K13" s="76"/>
      <c r="L13" s="75"/>
      <c r="M13" s="75"/>
      <c r="N13" s="75"/>
      <c r="O13" s="77"/>
      <c r="P13" s="77"/>
      <c r="Q13" s="75"/>
      <c r="R13" s="78"/>
      <c r="S13" s="75"/>
      <c r="T13" s="78"/>
      <c r="U13" s="75"/>
      <c r="V13" s="78"/>
      <c r="W13" s="75"/>
      <c r="X13" s="78"/>
      <c r="Y13" s="77"/>
      <c r="Z13" s="78"/>
      <c r="AA13" s="76"/>
      <c r="AB13" s="72"/>
    </row>
    <row r="14" spans="1:1024" ht="14.4" x14ac:dyDescent="0.55000000000000004">
      <c r="A14" s="20">
        <v>33</v>
      </c>
      <c r="B14" s="21" t="s">
        <v>47</v>
      </c>
      <c r="C14" s="22" t="s">
        <v>37</v>
      </c>
      <c r="D14" s="79">
        <v>0.16450000000000001</v>
      </c>
      <c r="E14" s="80">
        <v>40.954734000000002</v>
      </c>
      <c r="F14" s="80">
        <v>-78.170169000000001</v>
      </c>
      <c r="G14" s="81">
        <v>3.04</v>
      </c>
      <c r="H14" s="82">
        <f>G14/274*100</f>
        <v>1.1094890510948907</v>
      </c>
      <c r="I14" s="83">
        <v>11.27</v>
      </c>
      <c r="J14" s="82"/>
      <c r="K14" s="84"/>
      <c r="L14" s="83">
        <v>3.89</v>
      </c>
      <c r="M14" s="82"/>
      <c r="N14" s="82">
        <v>3.1</v>
      </c>
      <c r="O14" s="52">
        <v>1130</v>
      </c>
      <c r="P14" s="52">
        <v>0</v>
      </c>
      <c r="Q14" s="82">
        <v>124</v>
      </c>
      <c r="R14" s="85">
        <f>D14*448.8*Q14*0.01202</f>
        <v>110.03856124799999</v>
      </c>
      <c r="S14" s="82">
        <v>20.22</v>
      </c>
      <c r="T14" s="86">
        <f>D14*448.8*S14*0.01202</f>
        <v>17.94338474544</v>
      </c>
      <c r="U14" s="82">
        <v>2.81</v>
      </c>
      <c r="V14" s="87">
        <f>D14*448.8*U14*0.01202</f>
        <v>2.4936157831200001</v>
      </c>
      <c r="W14" s="82">
        <v>9.59</v>
      </c>
      <c r="X14" s="88">
        <f>D14*448.8*W14*0.01202</f>
        <v>8.5102403416800012</v>
      </c>
      <c r="Y14" s="52">
        <v>407</v>
      </c>
      <c r="Z14" s="89">
        <f>D14*448.8*Y14*0.01202</f>
        <v>361.17495506400002</v>
      </c>
      <c r="AA14" s="84">
        <v>15</v>
      </c>
      <c r="AB14" s="90">
        <v>648</v>
      </c>
      <c r="AMJ14"/>
    </row>
    <row r="15" spans="1:1024" ht="14.4" x14ac:dyDescent="0.55000000000000004">
      <c r="A15" s="37"/>
      <c r="B15" s="38" t="s">
        <v>48</v>
      </c>
      <c r="C15" s="22"/>
      <c r="D15" s="91"/>
      <c r="E15" s="92"/>
      <c r="F15" s="92"/>
      <c r="G15" s="81"/>
      <c r="H15" s="82"/>
      <c r="I15" s="81"/>
      <c r="J15" s="81"/>
      <c r="K15" s="93"/>
      <c r="L15" s="81"/>
      <c r="M15" s="81"/>
      <c r="N15" s="94"/>
      <c r="O15" s="95"/>
      <c r="P15" s="95"/>
      <c r="Q15" s="81"/>
      <c r="R15" s="85">
        <f>R14-R16-R17-R18-R19-R20-R22-R23-R24-R25-R26</f>
        <v>100.56083067360001</v>
      </c>
      <c r="S15" s="81"/>
      <c r="T15" s="86">
        <f>T14-T16-T17-T18-T19-T20-T22-T23-T24-T25-T26</f>
        <v>13.994209860576001</v>
      </c>
      <c r="U15" s="81"/>
      <c r="V15" s="87">
        <f>V14-V16-V17-V18-V19-V20-V22-V23-V24-V25-V26</f>
        <v>2.2568532370560002</v>
      </c>
      <c r="W15" s="81"/>
      <c r="X15" s="88">
        <f>X14-X16-X17-X18-X19-X20-X22-X23-X24-X25-X26</f>
        <v>7.7804944678560011</v>
      </c>
      <c r="Y15" s="95"/>
      <c r="Z15" s="89">
        <f>Z14-Z16-Z17-Z18-Z19-Z20-Z22-Z23-Z24-Z25-Z26</f>
        <v>287.10472929600002</v>
      </c>
      <c r="AA15" s="93"/>
      <c r="AB15" s="96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  <c r="LZ15" s="45"/>
      <c r="MA15" s="45"/>
      <c r="MB15" s="45"/>
      <c r="MC15" s="45"/>
      <c r="MD15" s="45"/>
      <c r="ME15" s="45"/>
      <c r="MF15" s="45"/>
      <c r="MG15" s="45"/>
      <c r="MH15" s="45"/>
      <c r="MI15" s="45"/>
      <c r="MJ15" s="45"/>
      <c r="MK15" s="45"/>
      <c r="ML15" s="45"/>
      <c r="MM15" s="45"/>
      <c r="MN15" s="45"/>
      <c r="MO15" s="45"/>
      <c r="MP15" s="45"/>
      <c r="MQ15" s="45"/>
      <c r="MR15" s="45"/>
      <c r="MS15" s="45"/>
      <c r="MT15" s="45"/>
      <c r="MU15" s="45"/>
      <c r="MV15" s="45"/>
      <c r="MW15" s="45"/>
      <c r="MX15" s="45"/>
      <c r="MY15" s="45"/>
      <c r="MZ15" s="45"/>
      <c r="NA15" s="45"/>
      <c r="NB15" s="45"/>
      <c r="NC15" s="45"/>
      <c r="ND15" s="45"/>
      <c r="NE15" s="45"/>
      <c r="NF15" s="45"/>
      <c r="NG15" s="45"/>
      <c r="NH15" s="45"/>
      <c r="NI15" s="45"/>
      <c r="NJ15" s="45"/>
      <c r="NK15" s="45"/>
      <c r="NL15" s="45"/>
      <c r="NM15" s="45"/>
      <c r="NN15" s="45"/>
      <c r="NO15" s="45"/>
      <c r="NP15" s="45"/>
      <c r="NQ15" s="45"/>
      <c r="NR15" s="45"/>
      <c r="NS15" s="45"/>
      <c r="NT15" s="45"/>
      <c r="NU15" s="45"/>
      <c r="NV15" s="45"/>
      <c r="NW15" s="45"/>
      <c r="NX15" s="45"/>
      <c r="NY15" s="45"/>
      <c r="NZ15" s="45"/>
      <c r="OA15" s="45"/>
      <c r="OB15" s="45"/>
      <c r="OC15" s="45"/>
      <c r="OD15" s="45"/>
      <c r="OE15" s="45"/>
      <c r="OF15" s="45"/>
      <c r="OG15" s="45"/>
      <c r="OH15" s="45"/>
      <c r="OI15" s="45"/>
      <c r="OJ15" s="45"/>
      <c r="OK15" s="45"/>
      <c r="OL15" s="45"/>
      <c r="OM15" s="45"/>
      <c r="ON15" s="45"/>
      <c r="OO15" s="45"/>
      <c r="OP15" s="45"/>
      <c r="OQ15" s="45"/>
      <c r="OR15" s="45"/>
      <c r="OS15" s="45"/>
      <c r="OT15" s="45"/>
      <c r="OU15" s="45"/>
      <c r="OV15" s="45"/>
      <c r="OW15" s="45"/>
      <c r="OX15" s="45"/>
      <c r="OY15" s="45"/>
      <c r="OZ15" s="45"/>
      <c r="PA15" s="45"/>
      <c r="PB15" s="45"/>
      <c r="PC15" s="45"/>
      <c r="PD15" s="45"/>
      <c r="PE15" s="45"/>
      <c r="PF15" s="45"/>
      <c r="PG15" s="45"/>
      <c r="PH15" s="45"/>
      <c r="PI15" s="45"/>
      <c r="PJ15" s="45"/>
      <c r="PK15" s="45"/>
      <c r="PL15" s="45"/>
      <c r="PM15" s="45"/>
      <c r="PN15" s="45"/>
      <c r="PO15" s="45"/>
      <c r="PP15" s="45"/>
      <c r="PQ15" s="45"/>
      <c r="PR15" s="45"/>
      <c r="PS15" s="45"/>
      <c r="PT15" s="45"/>
      <c r="PU15" s="45"/>
      <c r="PV15" s="45"/>
      <c r="PW15" s="45"/>
      <c r="PX15" s="45"/>
      <c r="PY15" s="45"/>
      <c r="PZ15" s="45"/>
      <c r="QA15" s="45"/>
      <c r="QB15" s="45"/>
      <c r="QC15" s="45"/>
      <c r="QD15" s="45"/>
      <c r="QE15" s="45"/>
      <c r="QF15" s="45"/>
      <c r="QG15" s="45"/>
      <c r="QH15" s="45"/>
      <c r="QI15" s="45"/>
      <c r="QJ15" s="45"/>
      <c r="QK15" s="45"/>
      <c r="QL15" s="45"/>
      <c r="QM15" s="45"/>
      <c r="QN15" s="45"/>
      <c r="QO15" s="45"/>
      <c r="QP15" s="45"/>
      <c r="QQ15" s="45"/>
      <c r="QR15" s="45"/>
      <c r="QS15" s="45"/>
      <c r="QT15" s="45"/>
      <c r="QU15" s="45"/>
      <c r="QV15" s="45"/>
      <c r="QW15" s="45"/>
      <c r="QX15" s="45"/>
      <c r="QY15" s="45"/>
      <c r="QZ15" s="45"/>
      <c r="RA15" s="45"/>
      <c r="RB15" s="45"/>
      <c r="RC15" s="45"/>
      <c r="RD15" s="45"/>
      <c r="RE15" s="45"/>
      <c r="RF15" s="45"/>
      <c r="RG15" s="45"/>
      <c r="RH15" s="45"/>
      <c r="RI15" s="45"/>
      <c r="RJ15" s="45"/>
      <c r="RK15" s="45"/>
      <c r="RL15" s="45"/>
      <c r="RM15" s="45"/>
      <c r="RN15" s="45"/>
      <c r="RO15" s="45"/>
      <c r="RP15" s="45"/>
      <c r="RQ15" s="45"/>
      <c r="RR15" s="45"/>
      <c r="RS15" s="45"/>
      <c r="RT15" s="45"/>
      <c r="RU15" s="45"/>
      <c r="RV15" s="45"/>
      <c r="RW15" s="45"/>
      <c r="RX15" s="45"/>
      <c r="RY15" s="45"/>
      <c r="RZ15" s="45"/>
      <c r="SA15" s="45"/>
      <c r="SB15" s="45"/>
      <c r="SC15" s="45"/>
      <c r="SD15" s="45"/>
      <c r="SE15" s="45"/>
      <c r="SF15" s="45"/>
      <c r="SG15" s="45"/>
      <c r="SH15" s="45"/>
      <c r="SI15" s="45"/>
      <c r="SJ15" s="45"/>
      <c r="SK15" s="45"/>
      <c r="SL15" s="45"/>
      <c r="SM15" s="45"/>
      <c r="SN15" s="45"/>
      <c r="SO15" s="45"/>
      <c r="SP15" s="45"/>
      <c r="SQ15" s="45"/>
      <c r="SR15" s="45"/>
      <c r="SS15" s="45"/>
      <c r="ST15" s="45"/>
      <c r="SU15" s="45"/>
      <c r="SV15" s="45"/>
      <c r="SW15" s="45"/>
      <c r="SX15" s="45"/>
      <c r="SY15" s="45"/>
      <c r="SZ15" s="45"/>
      <c r="TA15" s="45"/>
      <c r="TB15" s="45"/>
      <c r="TC15" s="45"/>
      <c r="TD15" s="45"/>
      <c r="TE15" s="45"/>
      <c r="TF15" s="45"/>
      <c r="TG15" s="45"/>
      <c r="TH15" s="45"/>
      <c r="TI15" s="45"/>
      <c r="TJ15" s="45"/>
      <c r="TK15" s="45"/>
      <c r="TL15" s="45"/>
      <c r="TM15" s="45"/>
      <c r="TN15" s="45"/>
      <c r="TO15" s="45"/>
      <c r="TP15" s="45"/>
      <c r="TQ15" s="45"/>
      <c r="TR15" s="45"/>
      <c r="TS15" s="45"/>
      <c r="TT15" s="45"/>
      <c r="TU15" s="45"/>
      <c r="TV15" s="45"/>
      <c r="TW15" s="45"/>
      <c r="TX15" s="45"/>
      <c r="TY15" s="45"/>
      <c r="TZ15" s="45"/>
      <c r="UA15" s="45"/>
      <c r="UB15" s="45"/>
      <c r="UC15" s="45"/>
      <c r="UD15" s="45"/>
      <c r="UE15" s="45"/>
      <c r="UF15" s="45"/>
      <c r="UG15" s="45"/>
      <c r="UH15" s="45"/>
      <c r="UI15" s="45"/>
      <c r="UJ15" s="45"/>
      <c r="UK15" s="45"/>
      <c r="UL15" s="45"/>
      <c r="UM15" s="45"/>
      <c r="UN15" s="45"/>
      <c r="UO15" s="45"/>
      <c r="UP15" s="45"/>
      <c r="UQ15" s="45"/>
      <c r="UR15" s="45"/>
      <c r="US15" s="45"/>
      <c r="UT15" s="45"/>
      <c r="UU15" s="45"/>
      <c r="UV15" s="45"/>
      <c r="UW15" s="45"/>
      <c r="UX15" s="45"/>
      <c r="UY15" s="45"/>
      <c r="UZ15" s="45"/>
      <c r="VA15" s="45"/>
      <c r="VB15" s="45"/>
      <c r="VC15" s="45"/>
      <c r="VD15" s="45"/>
      <c r="VE15" s="45"/>
      <c r="VF15" s="45"/>
      <c r="VG15" s="45"/>
      <c r="VH15" s="45"/>
      <c r="VI15" s="45"/>
      <c r="VJ15" s="45"/>
      <c r="VK15" s="45"/>
      <c r="VL15" s="45"/>
      <c r="VM15" s="45"/>
      <c r="VN15" s="45"/>
      <c r="VO15" s="45"/>
      <c r="VP15" s="45"/>
      <c r="VQ15" s="45"/>
      <c r="VR15" s="45"/>
      <c r="VS15" s="45"/>
      <c r="VT15" s="45"/>
      <c r="VU15" s="45"/>
      <c r="VV15" s="45"/>
      <c r="VW15" s="45"/>
      <c r="VX15" s="45"/>
      <c r="VY15" s="45"/>
      <c r="VZ15" s="45"/>
      <c r="WA15" s="45"/>
      <c r="WB15" s="45"/>
      <c r="WC15" s="45"/>
      <c r="WD15" s="45"/>
      <c r="WE15" s="45"/>
      <c r="WF15" s="45"/>
      <c r="WG15" s="45"/>
      <c r="WH15" s="45"/>
      <c r="WI15" s="45"/>
      <c r="WJ15" s="45"/>
      <c r="WK15" s="45"/>
      <c r="WL15" s="45"/>
      <c r="WM15" s="45"/>
      <c r="WN15" s="45"/>
      <c r="WO15" s="45"/>
      <c r="WP15" s="45"/>
      <c r="WQ15" s="45"/>
      <c r="WR15" s="45"/>
      <c r="WS15" s="45"/>
      <c r="WT15" s="45"/>
      <c r="WU15" s="45"/>
      <c r="WV15" s="45"/>
      <c r="WW15" s="45"/>
      <c r="WX15" s="45"/>
      <c r="WY15" s="45"/>
      <c r="WZ15" s="45"/>
      <c r="XA15" s="45"/>
      <c r="XB15" s="45"/>
      <c r="XC15" s="45"/>
      <c r="XD15" s="45"/>
      <c r="XE15" s="45"/>
      <c r="XF15" s="45"/>
      <c r="XG15" s="45"/>
      <c r="XH15" s="45"/>
      <c r="XI15" s="45"/>
      <c r="XJ15" s="45"/>
      <c r="XK15" s="45"/>
      <c r="XL15" s="45"/>
      <c r="XM15" s="45"/>
      <c r="XN15" s="45"/>
      <c r="XO15" s="45"/>
      <c r="XP15" s="45"/>
      <c r="XQ15" s="45"/>
      <c r="XR15" s="45"/>
      <c r="XS15" s="45"/>
      <c r="XT15" s="45"/>
      <c r="XU15" s="45"/>
      <c r="XV15" s="45"/>
      <c r="XW15" s="45"/>
      <c r="XX15" s="45"/>
      <c r="XY15" s="45"/>
      <c r="XZ15" s="45"/>
      <c r="YA15" s="45"/>
      <c r="YB15" s="45"/>
      <c r="YC15" s="45"/>
      <c r="YD15" s="45"/>
      <c r="YE15" s="45"/>
      <c r="YF15" s="45"/>
      <c r="YG15" s="45"/>
      <c r="YH15" s="45"/>
      <c r="YI15" s="45"/>
      <c r="YJ15" s="45"/>
      <c r="YK15" s="45"/>
      <c r="YL15" s="45"/>
      <c r="YM15" s="45"/>
      <c r="YN15" s="45"/>
      <c r="YO15" s="45"/>
      <c r="YP15" s="45"/>
      <c r="YQ15" s="45"/>
      <c r="YR15" s="45"/>
      <c r="YS15" s="45"/>
      <c r="YT15" s="45"/>
      <c r="YU15" s="45"/>
      <c r="YV15" s="45"/>
      <c r="YW15" s="45"/>
      <c r="YX15" s="45"/>
      <c r="YY15" s="45"/>
      <c r="YZ15" s="45"/>
      <c r="ZA15" s="45"/>
      <c r="ZB15" s="45"/>
      <c r="ZC15" s="45"/>
      <c r="ZD15" s="45"/>
      <c r="ZE15" s="45"/>
      <c r="ZF15" s="45"/>
      <c r="ZG15" s="45"/>
      <c r="ZH15" s="45"/>
      <c r="ZI15" s="45"/>
      <c r="ZJ15" s="45"/>
      <c r="ZK15" s="45"/>
      <c r="ZL15" s="45"/>
      <c r="ZM15" s="45"/>
      <c r="ZN15" s="45"/>
      <c r="ZO15" s="45"/>
      <c r="ZP15" s="45"/>
      <c r="ZQ15" s="45"/>
      <c r="ZR15" s="45"/>
      <c r="ZS15" s="45"/>
      <c r="ZT15" s="45"/>
      <c r="ZU15" s="45"/>
      <c r="ZV15" s="45"/>
      <c r="ZW15" s="45"/>
      <c r="ZX15" s="45"/>
      <c r="ZY15" s="45"/>
      <c r="ZZ15" s="45"/>
      <c r="AAA15" s="45"/>
      <c r="AAB15" s="45"/>
      <c r="AAC15" s="45"/>
      <c r="AAD15" s="45"/>
      <c r="AAE15" s="45"/>
      <c r="AAF15" s="45"/>
      <c r="AAG15" s="45"/>
      <c r="AAH15" s="45"/>
      <c r="AAI15" s="45"/>
      <c r="AAJ15" s="45"/>
      <c r="AAK15" s="45"/>
      <c r="AAL15" s="45"/>
      <c r="AAM15" s="45"/>
      <c r="AAN15" s="45"/>
      <c r="AAO15" s="45"/>
      <c r="AAP15" s="45"/>
      <c r="AAQ15" s="45"/>
      <c r="AAR15" s="45"/>
      <c r="AAS15" s="45"/>
      <c r="AAT15" s="45"/>
      <c r="AAU15" s="45"/>
      <c r="AAV15" s="45"/>
      <c r="AAW15" s="45"/>
      <c r="AAX15" s="45"/>
      <c r="AAY15" s="45"/>
      <c r="AAZ15" s="45"/>
      <c r="ABA15" s="45"/>
      <c r="ABB15" s="45"/>
      <c r="ABC15" s="45"/>
      <c r="ABD15" s="45"/>
      <c r="ABE15" s="45"/>
      <c r="ABF15" s="45"/>
      <c r="ABG15" s="45"/>
      <c r="ABH15" s="45"/>
      <c r="ABI15" s="45"/>
      <c r="ABJ15" s="45"/>
      <c r="ABK15" s="45"/>
      <c r="ABL15" s="45"/>
      <c r="ABM15" s="45"/>
      <c r="ABN15" s="45"/>
      <c r="ABO15" s="45"/>
      <c r="ABP15" s="45"/>
      <c r="ABQ15" s="45"/>
      <c r="ABR15" s="45"/>
      <c r="ABS15" s="45"/>
      <c r="ABT15" s="45"/>
      <c r="ABU15" s="45"/>
      <c r="ABV15" s="45"/>
      <c r="ABW15" s="45"/>
      <c r="ABX15" s="45"/>
      <c r="ABY15" s="45"/>
      <c r="ABZ15" s="45"/>
      <c r="ACA15" s="45"/>
      <c r="ACB15" s="45"/>
      <c r="ACC15" s="45"/>
      <c r="ACD15" s="45"/>
      <c r="ACE15" s="45"/>
      <c r="ACF15" s="45"/>
      <c r="ACG15" s="45"/>
      <c r="ACH15" s="45"/>
      <c r="ACI15" s="45"/>
      <c r="ACJ15" s="45"/>
      <c r="ACK15" s="45"/>
      <c r="ACL15" s="45"/>
      <c r="ACM15" s="45"/>
      <c r="ACN15" s="45"/>
      <c r="ACO15" s="45"/>
      <c r="ACP15" s="45"/>
      <c r="ACQ15" s="45"/>
      <c r="ACR15" s="45"/>
      <c r="ACS15" s="45"/>
      <c r="ACT15" s="45"/>
      <c r="ACU15" s="45"/>
      <c r="ACV15" s="45"/>
      <c r="ACW15" s="45"/>
      <c r="ACX15" s="45"/>
      <c r="ACY15" s="45"/>
      <c r="ACZ15" s="45"/>
      <c r="ADA15" s="45"/>
      <c r="ADB15" s="45"/>
      <c r="ADC15" s="45"/>
      <c r="ADD15" s="45"/>
      <c r="ADE15" s="45"/>
      <c r="ADF15" s="45"/>
      <c r="ADG15" s="45"/>
      <c r="ADH15" s="45"/>
      <c r="ADI15" s="45"/>
      <c r="ADJ15" s="45"/>
      <c r="ADK15" s="45"/>
      <c r="ADL15" s="45"/>
      <c r="ADM15" s="45"/>
      <c r="ADN15" s="45"/>
      <c r="ADO15" s="45"/>
      <c r="ADP15" s="45"/>
      <c r="ADQ15" s="45"/>
      <c r="ADR15" s="45"/>
      <c r="ADS15" s="45"/>
      <c r="ADT15" s="45"/>
      <c r="ADU15" s="45"/>
      <c r="ADV15" s="45"/>
      <c r="ADW15" s="45"/>
      <c r="ADX15" s="45"/>
      <c r="ADY15" s="45"/>
      <c r="ADZ15" s="45"/>
      <c r="AEA15" s="45"/>
      <c r="AEB15" s="45"/>
      <c r="AEC15" s="45"/>
      <c r="AED15" s="45"/>
      <c r="AEE15" s="45"/>
      <c r="AEF15" s="45"/>
      <c r="AEG15" s="45"/>
      <c r="AEH15" s="45"/>
      <c r="AEI15" s="45"/>
      <c r="AEJ15" s="45"/>
      <c r="AEK15" s="45"/>
      <c r="AEL15" s="45"/>
      <c r="AEM15" s="45"/>
      <c r="AEN15" s="45"/>
      <c r="AEO15" s="45"/>
      <c r="AEP15" s="45"/>
      <c r="AEQ15" s="45"/>
      <c r="AER15" s="45"/>
      <c r="AES15" s="45"/>
      <c r="AET15" s="45"/>
      <c r="AEU15" s="45"/>
      <c r="AEV15" s="45"/>
      <c r="AEW15" s="45"/>
      <c r="AEX15" s="45"/>
      <c r="AEY15" s="45"/>
      <c r="AEZ15" s="45"/>
      <c r="AFA15" s="45"/>
      <c r="AFB15" s="45"/>
      <c r="AFC15" s="45"/>
      <c r="AFD15" s="45"/>
      <c r="AFE15" s="45"/>
      <c r="AFF15" s="45"/>
      <c r="AFG15" s="45"/>
      <c r="AFH15" s="45"/>
      <c r="AFI15" s="45"/>
      <c r="AFJ15" s="45"/>
      <c r="AFK15" s="45"/>
      <c r="AFL15" s="45"/>
      <c r="AFM15" s="45"/>
      <c r="AFN15" s="45"/>
      <c r="AFO15" s="45"/>
      <c r="AFP15" s="45"/>
      <c r="AFQ15" s="45"/>
      <c r="AFR15" s="45"/>
      <c r="AFS15" s="45"/>
      <c r="AFT15" s="45"/>
      <c r="AFU15" s="45"/>
      <c r="AFV15" s="45"/>
      <c r="AFW15" s="45"/>
      <c r="AFX15" s="45"/>
      <c r="AFY15" s="45"/>
      <c r="AFZ15" s="45"/>
      <c r="AGA15" s="45"/>
      <c r="AGB15" s="45"/>
      <c r="AGC15" s="45"/>
      <c r="AGD15" s="45"/>
      <c r="AGE15" s="45"/>
      <c r="AGF15" s="45"/>
      <c r="AGG15" s="45"/>
      <c r="AGH15" s="45"/>
      <c r="AGI15" s="45"/>
      <c r="AGJ15" s="45"/>
      <c r="AGK15" s="45"/>
      <c r="AGL15" s="45"/>
      <c r="AGM15" s="45"/>
      <c r="AGN15" s="45"/>
      <c r="AGO15" s="45"/>
      <c r="AGP15" s="45"/>
      <c r="AGQ15" s="45"/>
      <c r="AGR15" s="45"/>
      <c r="AGS15" s="45"/>
      <c r="AGT15" s="45"/>
      <c r="AGU15" s="45"/>
      <c r="AGV15" s="45"/>
      <c r="AGW15" s="45"/>
      <c r="AGX15" s="45"/>
      <c r="AGY15" s="45"/>
      <c r="AGZ15" s="45"/>
      <c r="AHA15" s="45"/>
      <c r="AHB15" s="45"/>
      <c r="AHC15" s="45"/>
      <c r="AHD15" s="45"/>
      <c r="AHE15" s="45"/>
      <c r="AHF15" s="45"/>
      <c r="AHG15" s="45"/>
      <c r="AHH15" s="45"/>
      <c r="AHI15" s="45"/>
      <c r="AHJ15" s="45"/>
      <c r="AHK15" s="45"/>
      <c r="AHL15" s="45"/>
      <c r="AHM15" s="45"/>
      <c r="AHN15" s="45"/>
      <c r="AHO15" s="45"/>
      <c r="AHP15" s="45"/>
      <c r="AHQ15" s="45"/>
      <c r="AHR15" s="45"/>
      <c r="AHS15" s="45"/>
      <c r="AHT15" s="45"/>
      <c r="AHU15" s="45"/>
      <c r="AHV15" s="45"/>
      <c r="AHW15" s="45"/>
      <c r="AHX15" s="45"/>
      <c r="AHY15" s="45"/>
      <c r="AHZ15" s="45"/>
      <c r="AIA15" s="45"/>
      <c r="AIB15" s="45"/>
      <c r="AIC15" s="45"/>
      <c r="AID15" s="45"/>
      <c r="AIE15" s="45"/>
      <c r="AIF15" s="45"/>
      <c r="AIG15" s="45"/>
      <c r="AIH15" s="45"/>
      <c r="AII15" s="45"/>
      <c r="AIJ15" s="45"/>
      <c r="AIK15" s="45"/>
      <c r="AIL15" s="45"/>
      <c r="AIM15" s="45"/>
      <c r="AIN15" s="45"/>
      <c r="AIO15" s="45"/>
      <c r="AIP15" s="45"/>
      <c r="AIQ15" s="45"/>
      <c r="AIR15" s="45"/>
      <c r="AIS15" s="45"/>
      <c r="AIT15" s="45"/>
      <c r="AIU15" s="45"/>
      <c r="AIV15" s="45"/>
      <c r="AIW15" s="45"/>
      <c r="AIX15" s="45"/>
      <c r="AIY15" s="45"/>
      <c r="AIZ15" s="45"/>
      <c r="AJA15" s="45"/>
      <c r="AJB15" s="45"/>
      <c r="AJC15" s="45"/>
      <c r="AJD15" s="45"/>
      <c r="AJE15" s="45"/>
      <c r="AJF15" s="45"/>
      <c r="AJG15" s="45"/>
      <c r="AJH15" s="45"/>
      <c r="AJI15" s="45"/>
      <c r="AJJ15" s="45"/>
      <c r="AJK15" s="45"/>
      <c r="AJL15" s="45"/>
      <c r="AJM15" s="45"/>
      <c r="AJN15" s="45"/>
      <c r="AJO15" s="45"/>
      <c r="AJP15" s="45"/>
      <c r="AJQ15" s="45"/>
      <c r="AJR15" s="45"/>
      <c r="AJS15" s="45"/>
      <c r="AJT15" s="45"/>
      <c r="AJU15" s="45"/>
      <c r="AJV15" s="45"/>
      <c r="AJW15" s="45"/>
      <c r="AJX15" s="45"/>
      <c r="AJY15" s="45"/>
      <c r="AJZ15" s="45"/>
      <c r="AKA15" s="45"/>
      <c r="AKB15" s="45"/>
      <c r="AKC15" s="45"/>
      <c r="AKD15" s="45"/>
      <c r="AKE15" s="45"/>
      <c r="AKF15" s="45"/>
      <c r="AKG15" s="45"/>
      <c r="AKH15" s="45"/>
      <c r="AKI15" s="45"/>
      <c r="AKJ15" s="45"/>
      <c r="AKK15" s="45"/>
      <c r="AKL15" s="45"/>
      <c r="AKM15" s="45"/>
      <c r="AKN15" s="45"/>
      <c r="AKO15" s="45"/>
      <c r="AKP15" s="45"/>
      <c r="AKQ15" s="45"/>
      <c r="AKR15" s="45"/>
      <c r="AKS15" s="45"/>
      <c r="AKT15" s="45"/>
      <c r="AKU15" s="45"/>
      <c r="AKV15" s="45"/>
      <c r="AKW15" s="45"/>
      <c r="AKX15" s="45"/>
      <c r="AKY15" s="45"/>
      <c r="AKZ15" s="45"/>
      <c r="ALA15" s="45"/>
      <c r="ALB15" s="45"/>
      <c r="ALC15" s="45"/>
      <c r="ALD15" s="45"/>
      <c r="ALE15" s="45"/>
      <c r="ALF15" s="45"/>
      <c r="ALG15" s="45"/>
      <c r="ALH15" s="45"/>
      <c r="ALI15" s="45"/>
      <c r="ALJ15" s="45"/>
      <c r="ALK15" s="45"/>
      <c r="ALL15" s="45"/>
      <c r="ALM15" s="45"/>
      <c r="ALN15" s="45"/>
      <c r="ALO15" s="45"/>
      <c r="ALP15" s="45"/>
      <c r="ALQ15" s="45"/>
      <c r="ALR15" s="45"/>
      <c r="ALS15" s="45"/>
      <c r="ALT15" s="45"/>
      <c r="ALU15" s="45"/>
      <c r="ALV15" s="45"/>
      <c r="ALW15" s="45"/>
      <c r="ALX15" s="45"/>
      <c r="ALY15" s="45"/>
      <c r="ALZ15" s="45"/>
      <c r="AMA15" s="45"/>
      <c r="AMB15" s="45"/>
      <c r="AMC15" s="45"/>
      <c r="AMD15" s="45"/>
      <c r="AME15" s="45"/>
      <c r="AMF15" s="45"/>
      <c r="AMG15" s="45"/>
      <c r="AMH15" s="45"/>
      <c r="AMI15" s="45"/>
      <c r="AMJ15"/>
    </row>
    <row r="16" spans="1:1024" ht="14.4" x14ac:dyDescent="0.55000000000000004">
      <c r="A16" s="46">
        <v>120</v>
      </c>
      <c r="B16" s="44" t="s">
        <v>49</v>
      </c>
      <c r="C16" s="22" t="s">
        <v>37</v>
      </c>
      <c r="D16" s="91">
        <v>0</v>
      </c>
      <c r="E16" s="80">
        <v>40.956335000000003</v>
      </c>
      <c r="F16" s="80">
        <v>-78.180361000000005</v>
      </c>
      <c r="G16" s="82"/>
      <c r="H16" s="82" t="s">
        <v>42</v>
      </c>
      <c r="I16" s="82" t="s">
        <v>50</v>
      </c>
      <c r="J16" s="82"/>
      <c r="K16" s="84" t="s">
        <v>50</v>
      </c>
      <c r="L16" s="82" t="s">
        <v>50</v>
      </c>
      <c r="M16" s="82"/>
      <c r="N16" s="82"/>
      <c r="O16" s="52"/>
      <c r="P16" s="52"/>
      <c r="Q16" s="82"/>
      <c r="R16" s="85">
        <f>D16*448.8*Q16*0.01202</f>
        <v>0</v>
      </c>
      <c r="S16" s="82"/>
      <c r="T16" s="86">
        <f>D16*448.8*S16*0.01202</f>
        <v>0</v>
      </c>
      <c r="U16" s="82"/>
      <c r="V16" s="87">
        <f>D16*448.8*U16*0.01202</f>
        <v>0</v>
      </c>
      <c r="W16" s="82"/>
      <c r="X16" s="88">
        <f>D16*448.8*W16*0.01202</f>
        <v>0</v>
      </c>
      <c r="Y16" s="52"/>
      <c r="Z16" s="89">
        <f>D16*448.8*Y16*0.01202</f>
        <v>0</v>
      </c>
      <c r="AA16" s="84"/>
      <c r="AB16" s="90"/>
      <c r="AMJ16"/>
    </row>
    <row r="17" spans="1:1024" ht="14.4" x14ac:dyDescent="0.55000000000000004">
      <c r="A17" s="46">
        <v>121</v>
      </c>
      <c r="B17" s="44" t="s">
        <v>51</v>
      </c>
      <c r="C17" s="22" t="s">
        <v>37</v>
      </c>
      <c r="D17" s="91">
        <v>0</v>
      </c>
      <c r="E17" s="97">
        <v>40.956448999999999</v>
      </c>
      <c r="F17" s="97">
        <v>-78.183924000000005</v>
      </c>
      <c r="G17" s="82"/>
      <c r="H17" s="82"/>
      <c r="I17" s="82" t="s">
        <v>50</v>
      </c>
      <c r="J17" s="82"/>
      <c r="K17" s="84" t="s">
        <v>50</v>
      </c>
      <c r="L17" s="82" t="s">
        <v>50</v>
      </c>
      <c r="M17" s="82"/>
      <c r="N17" s="82"/>
      <c r="O17" s="52"/>
      <c r="P17" s="52"/>
      <c r="Q17" s="82"/>
      <c r="R17" s="85">
        <f>D17*448.8*Q17*0.01202</f>
        <v>0</v>
      </c>
      <c r="S17" s="82"/>
      <c r="T17" s="86">
        <f>D17*448.8*S17*0.01202</f>
        <v>0</v>
      </c>
      <c r="U17" s="82"/>
      <c r="V17" s="87">
        <f>D17*448.8*U17*0.01202</f>
        <v>0</v>
      </c>
      <c r="W17" s="82"/>
      <c r="X17" s="88">
        <f>D17*448.8*W17*0.01202</f>
        <v>0</v>
      </c>
      <c r="Y17" s="52"/>
      <c r="Z17" s="89">
        <f>D17*448.8*Y17*0.01202</f>
        <v>0</v>
      </c>
      <c r="AA17" s="84"/>
      <c r="AB17" s="90"/>
      <c r="AMJ17"/>
    </row>
    <row r="18" spans="1:1024" ht="14.4" x14ac:dyDescent="0.55000000000000004">
      <c r="A18" s="46">
        <v>122</v>
      </c>
      <c r="B18" s="44" t="s">
        <v>52</v>
      </c>
      <c r="C18" s="22" t="s">
        <v>37</v>
      </c>
      <c r="D18" s="98">
        <v>0</v>
      </c>
      <c r="E18" s="97">
        <v>40.959994000000002</v>
      </c>
      <c r="F18" s="97">
        <v>-78.185844000000003</v>
      </c>
      <c r="G18" s="82"/>
      <c r="H18" s="82"/>
      <c r="I18" s="82" t="s">
        <v>50</v>
      </c>
      <c r="J18" s="82"/>
      <c r="K18" s="84" t="s">
        <v>50</v>
      </c>
      <c r="L18" s="82" t="s">
        <v>50</v>
      </c>
      <c r="M18" s="82"/>
      <c r="N18" s="82"/>
      <c r="O18" s="52"/>
      <c r="P18" s="52"/>
      <c r="Q18" s="82"/>
      <c r="R18" s="85">
        <f>D18*448.8*Q18*0.01202</f>
        <v>0</v>
      </c>
      <c r="S18" s="82"/>
      <c r="T18" s="86">
        <f>D18*448.8*S18*0.01202</f>
        <v>0</v>
      </c>
      <c r="U18" s="82"/>
      <c r="V18" s="87">
        <f>D18*448.8*U18*0.01202</f>
        <v>0</v>
      </c>
      <c r="W18" s="82"/>
      <c r="X18" s="88">
        <f>D18*448.8*W18*0.01202</f>
        <v>0</v>
      </c>
      <c r="Y18" s="52"/>
      <c r="Z18" s="89">
        <f>D18*448.8*Y18*0.01202</f>
        <v>0</v>
      </c>
      <c r="AA18" s="84"/>
      <c r="AB18" s="90"/>
      <c r="AMJ18"/>
    </row>
    <row r="19" spans="1:1024" ht="14.4" x14ac:dyDescent="0.55000000000000004">
      <c r="A19" s="46">
        <v>123</v>
      </c>
      <c r="B19" s="44" t="s">
        <v>53</v>
      </c>
      <c r="C19" s="22" t="s">
        <v>37</v>
      </c>
      <c r="D19" s="79">
        <v>3.3700000000000001E-2</v>
      </c>
      <c r="E19" s="80">
        <v>40.960723000000002</v>
      </c>
      <c r="F19" s="80">
        <v>-78.188098999999994</v>
      </c>
      <c r="G19" s="82"/>
      <c r="H19" s="82"/>
      <c r="I19" s="83">
        <v>11.67</v>
      </c>
      <c r="J19" s="82"/>
      <c r="K19" s="84"/>
      <c r="L19" s="83">
        <v>7.1</v>
      </c>
      <c r="M19" s="82"/>
      <c r="N19" s="82">
        <v>6.8</v>
      </c>
      <c r="O19" s="52">
        <v>714</v>
      </c>
      <c r="P19" s="52">
        <v>35</v>
      </c>
      <c r="Q19" s="82">
        <v>-16</v>
      </c>
      <c r="R19" s="85">
        <f>D19*448.8*Q19*0.01202</f>
        <v>-2.9087553792</v>
      </c>
      <c r="S19" s="82">
        <v>0.05</v>
      </c>
      <c r="T19" s="86">
        <f>D19*448.8*S19*0.01202</f>
        <v>9.0898605600000012E-3</v>
      </c>
      <c r="U19" s="82">
        <v>0.08</v>
      </c>
      <c r="V19" s="87">
        <f>D19*448.8*U19*0.01202</f>
        <v>1.4543776895999999E-2</v>
      </c>
      <c r="W19" s="82">
        <v>0.05</v>
      </c>
      <c r="X19" s="88">
        <f>D19*448.8*W19*0.01202</f>
        <v>9.0898605600000012E-3</v>
      </c>
      <c r="Y19" s="52">
        <v>226</v>
      </c>
      <c r="Z19" s="89">
        <f>D19*448.8*Y19*0.01202</f>
        <v>41.086169731200002</v>
      </c>
      <c r="AA19" s="27" t="s">
        <v>40</v>
      </c>
      <c r="AB19" s="90">
        <v>409</v>
      </c>
      <c r="AMJ19"/>
    </row>
    <row r="20" spans="1:1024" ht="14.4" x14ac:dyDescent="0.55000000000000004">
      <c r="A20" s="46">
        <v>124</v>
      </c>
      <c r="B20" s="44" t="s">
        <v>54</v>
      </c>
      <c r="C20" s="22" t="s">
        <v>37</v>
      </c>
      <c r="D20" s="98">
        <v>0</v>
      </c>
      <c r="E20" s="97">
        <v>40.959684000000003</v>
      </c>
      <c r="F20" s="97">
        <v>-78.189149999999998</v>
      </c>
      <c r="G20" s="82"/>
      <c r="H20" s="82" t="s">
        <v>42</v>
      </c>
      <c r="I20" s="82" t="s">
        <v>50</v>
      </c>
      <c r="J20" s="82"/>
      <c r="K20" s="84" t="s">
        <v>50</v>
      </c>
      <c r="L20" s="82" t="s">
        <v>50</v>
      </c>
      <c r="M20" s="82"/>
      <c r="N20" s="82"/>
      <c r="O20" s="52"/>
      <c r="P20" s="52"/>
      <c r="Q20" s="82"/>
      <c r="R20" s="85">
        <f>D20*448.8*Q20*0.01202</f>
        <v>0</v>
      </c>
      <c r="S20" s="82"/>
      <c r="T20" s="86">
        <f>D20*448.8*S20*0.01202</f>
        <v>0</v>
      </c>
      <c r="U20" s="82"/>
      <c r="V20" s="87">
        <f>D20*448.8*U20*0.01202</f>
        <v>0</v>
      </c>
      <c r="W20" s="82"/>
      <c r="X20" s="88">
        <f>D20*448.8*W20*0.01202</f>
        <v>0</v>
      </c>
      <c r="Y20" s="52"/>
      <c r="Z20" s="89">
        <f>D20*448.8*Y20*0.01202</f>
        <v>0</v>
      </c>
      <c r="AA20" s="84"/>
      <c r="AB20" s="90"/>
      <c r="AMJ20"/>
    </row>
    <row r="21" spans="1:1024" ht="14.4" x14ac:dyDescent="0.55000000000000004">
      <c r="A21" s="146" t="s">
        <v>55</v>
      </c>
      <c r="B21" s="146"/>
      <c r="C21" s="99"/>
      <c r="D21" s="100"/>
      <c r="G21" s="36"/>
      <c r="H21" s="36"/>
      <c r="I21" s="102"/>
      <c r="J21" s="36"/>
      <c r="K21" s="103"/>
      <c r="L21" s="102"/>
      <c r="M21" s="36"/>
      <c r="N21" s="102"/>
      <c r="O21" s="104"/>
      <c r="P21" s="104"/>
      <c r="Q21" s="102"/>
      <c r="R21" s="36"/>
      <c r="S21" s="102"/>
      <c r="T21" s="36"/>
      <c r="U21" s="102"/>
      <c r="V21" s="36"/>
      <c r="W21" s="102"/>
      <c r="X21" s="36"/>
      <c r="Y21" s="104"/>
      <c r="Z21" s="36"/>
      <c r="AA21" s="103"/>
      <c r="AB21" s="36"/>
      <c r="AMJ21"/>
    </row>
    <row r="22" spans="1:1024" ht="14.4" x14ac:dyDescent="0.55000000000000004">
      <c r="A22" s="37">
        <v>331</v>
      </c>
      <c r="B22" s="105" t="s">
        <v>56</v>
      </c>
      <c r="C22" s="22" t="s">
        <v>37</v>
      </c>
      <c r="D22" s="79">
        <v>2.8E-3</v>
      </c>
      <c r="E22" s="80">
        <v>40.953983000000001</v>
      </c>
      <c r="F22" s="80">
        <v>-78.173653000000002</v>
      </c>
      <c r="G22" s="90"/>
      <c r="H22" s="90"/>
      <c r="I22" s="83">
        <v>17.05</v>
      </c>
      <c r="J22" s="90"/>
      <c r="K22" s="84"/>
      <c r="L22" s="83">
        <v>3.51</v>
      </c>
      <c r="M22" s="90"/>
      <c r="N22" s="83">
        <v>3.3</v>
      </c>
      <c r="O22" s="106">
        <v>1020</v>
      </c>
      <c r="P22" s="106">
        <v>0</v>
      </c>
      <c r="Q22" s="83">
        <v>136</v>
      </c>
      <c r="R22" s="85">
        <f>D22*448.8*Q22*0.01202</f>
        <v>2.0542545408000001</v>
      </c>
      <c r="S22" s="83">
        <v>28.39</v>
      </c>
      <c r="T22" s="86">
        <f>D22*448.8*S22*0.01202</f>
        <v>0.42882563539199997</v>
      </c>
      <c r="U22" s="83">
        <v>2.2999999999999998</v>
      </c>
      <c r="V22" s="87">
        <f>D22*448.8*U22*0.01202</f>
        <v>3.4741069439999994E-2</v>
      </c>
      <c r="W22" s="83">
        <v>9.9</v>
      </c>
      <c r="X22" s="88">
        <f>D22*448.8*W22*0.01202</f>
        <v>0.14953764672</v>
      </c>
      <c r="Y22" s="106">
        <v>372</v>
      </c>
      <c r="Z22" s="89">
        <f>D22*448.8*Y22*0.01202</f>
        <v>5.6189903615999999</v>
      </c>
      <c r="AA22" s="27" t="s">
        <v>40</v>
      </c>
      <c r="AB22" s="90">
        <v>613</v>
      </c>
      <c r="AMJ22"/>
    </row>
    <row r="23" spans="1:1024" ht="14.4" x14ac:dyDescent="0.55000000000000004">
      <c r="A23" s="37">
        <v>332</v>
      </c>
      <c r="B23" s="105" t="s">
        <v>57</v>
      </c>
      <c r="C23" s="22" t="s">
        <v>37</v>
      </c>
      <c r="D23" s="79">
        <v>6.7000000000000002E-3</v>
      </c>
      <c r="E23" s="80">
        <v>40.953983000000001</v>
      </c>
      <c r="F23" s="80">
        <v>-78.173653000000002</v>
      </c>
      <c r="G23" s="90"/>
      <c r="H23" s="90"/>
      <c r="I23" s="83">
        <v>15.11</v>
      </c>
      <c r="J23" s="90"/>
      <c r="K23" s="84"/>
      <c r="L23" s="83">
        <v>3.77</v>
      </c>
      <c r="M23" s="90"/>
      <c r="N23" s="83">
        <v>3.3</v>
      </c>
      <c r="O23" s="106">
        <v>1190</v>
      </c>
      <c r="P23" s="106">
        <v>0</v>
      </c>
      <c r="Q23" s="83">
        <v>200</v>
      </c>
      <c r="R23" s="85">
        <f>D23*448.8*Q23*0.01202</f>
        <v>7.22873184</v>
      </c>
      <c r="S23" s="83">
        <v>85.2</v>
      </c>
      <c r="T23" s="86">
        <f>D23*448.8*S23*0.01202</f>
        <v>3.0794397638400004</v>
      </c>
      <c r="U23" s="83">
        <v>3.23</v>
      </c>
      <c r="V23" s="87">
        <f>D23*448.8*U23*0.01202</f>
        <v>0.11674401921600001</v>
      </c>
      <c r="W23" s="83">
        <v>9.4</v>
      </c>
      <c r="X23" s="88">
        <f>D23*448.8*W23*0.01202</f>
        <v>0.33975039647999999</v>
      </c>
      <c r="Y23" s="106">
        <v>501</v>
      </c>
      <c r="Z23" s="89">
        <f>D23*448.8*Y23*0.01202</f>
        <v>18.107973259200001</v>
      </c>
      <c r="AA23" s="84">
        <v>3</v>
      </c>
      <c r="AB23" s="90">
        <v>795</v>
      </c>
      <c r="AMJ23"/>
    </row>
    <row r="24" spans="1:1024" ht="14.4" x14ac:dyDescent="0.55000000000000004">
      <c r="A24" s="37">
        <v>333</v>
      </c>
      <c r="B24" s="105" t="s">
        <v>58</v>
      </c>
      <c r="C24" s="22" t="s">
        <v>37</v>
      </c>
      <c r="D24" s="79">
        <v>1.1000000000000001E-3</v>
      </c>
      <c r="E24" s="80">
        <v>40.954129000000002</v>
      </c>
      <c r="F24" s="80">
        <v>-78.173901999999998</v>
      </c>
      <c r="G24" s="90"/>
      <c r="H24" s="90"/>
      <c r="I24" s="83">
        <v>16.670000000000002</v>
      </c>
      <c r="J24" s="90"/>
      <c r="K24" s="84"/>
      <c r="L24" s="83">
        <v>3.51</v>
      </c>
      <c r="M24" s="90"/>
      <c r="N24" s="83">
        <v>3.3</v>
      </c>
      <c r="O24" s="106">
        <v>1110</v>
      </c>
      <c r="P24" s="106">
        <v>0</v>
      </c>
      <c r="Q24" s="83">
        <v>196</v>
      </c>
      <c r="R24" s="85">
        <f>D24*448.8*Q24*0.01202</f>
        <v>1.1630705856000001</v>
      </c>
      <c r="S24" s="83">
        <v>59.85</v>
      </c>
      <c r="T24" s="86">
        <f>D24*448.8*S24*0.01202</f>
        <v>0.35515191096000004</v>
      </c>
      <c r="U24" s="83">
        <v>3.55</v>
      </c>
      <c r="V24" s="87">
        <f>D24*448.8*U24*0.01202</f>
        <v>2.1065819280000002E-2</v>
      </c>
      <c r="W24" s="83">
        <v>9.7200000000000006</v>
      </c>
      <c r="X24" s="88">
        <f>D24*448.8*W24*0.01202</f>
        <v>5.7678806592000011E-2</v>
      </c>
      <c r="Y24" s="106">
        <v>479</v>
      </c>
      <c r="Z24" s="89">
        <f>D24*448.8*Y24*0.01202</f>
        <v>2.8424020944000001</v>
      </c>
      <c r="AA24" s="27" t="s">
        <v>40</v>
      </c>
      <c r="AB24" s="90">
        <v>779</v>
      </c>
      <c r="AMJ24"/>
    </row>
    <row r="25" spans="1:1024" ht="14.4" x14ac:dyDescent="0.55000000000000004">
      <c r="A25" s="37">
        <v>334</v>
      </c>
      <c r="B25" s="105" t="s">
        <v>59</v>
      </c>
      <c r="C25" s="22" t="s">
        <v>37</v>
      </c>
      <c r="D25" s="79">
        <v>2.2000000000000001E-3</v>
      </c>
      <c r="E25" s="80">
        <v>40.953980999999999</v>
      </c>
      <c r="F25" s="80">
        <v>-78.174477999999993</v>
      </c>
      <c r="G25" s="90"/>
      <c r="H25" s="90"/>
      <c r="I25" s="83">
        <v>15.55</v>
      </c>
      <c r="J25" s="90"/>
      <c r="K25" s="84"/>
      <c r="L25" s="83">
        <v>3.27</v>
      </c>
      <c r="M25" s="90"/>
      <c r="N25" s="83">
        <v>3.2</v>
      </c>
      <c r="O25" s="106">
        <v>1030</v>
      </c>
      <c r="P25" s="106">
        <v>0</v>
      </c>
      <c r="Q25" s="83">
        <v>106</v>
      </c>
      <c r="R25" s="85">
        <f>D25*448.8*Q25*0.01202</f>
        <v>1.2580151232000001</v>
      </c>
      <c r="S25" s="83">
        <v>5.76</v>
      </c>
      <c r="T25" s="86">
        <f>D25*448.8*S25*0.01202</f>
        <v>6.8360067072E-2</v>
      </c>
      <c r="U25" s="83">
        <v>2.83</v>
      </c>
      <c r="V25" s="87">
        <f>D25*448.8*U25*0.01202</f>
        <v>3.3586630176000005E-2</v>
      </c>
      <c r="W25" s="83">
        <v>8.2899999999999991</v>
      </c>
      <c r="X25" s="88">
        <f>D25*448.8*W25*0.01202</f>
        <v>9.838627708799999E-2</v>
      </c>
      <c r="Y25" s="106">
        <v>348</v>
      </c>
      <c r="Z25" s="89">
        <f>D25*448.8*Y25*0.01202</f>
        <v>4.1300873856000004</v>
      </c>
      <c r="AA25" s="27" t="s">
        <v>40</v>
      </c>
      <c r="AB25" s="90">
        <v>561</v>
      </c>
      <c r="AMJ25"/>
    </row>
    <row r="26" spans="1:1024" ht="14.4" x14ac:dyDescent="0.55000000000000004">
      <c r="A26" s="37">
        <v>335</v>
      </c>
      <c r="B26" s="105" t="s">
        <v>60</v>
      </c>
      <c r="C26" s="22" t="s">
        <v>37</v>
      </c>
      <c r="D26" s="79">
        <v>1.1000000000000001E-3</v>
      </c>
      <c r="E26" s="80">
        <v>40.954160999999999</v>
      </c>
      <c r="F26" s="80">
        <v>-78.175139999999999</v>
      </c>
      <c r="G26" s="90"/>
      <c r="H26" s="90"/>
      <c r="I26" s="83">
        <v>15.72</v>
      </c>
      <c r="J26" s="90"/>
      <c r="K26" s="84"/>
      <c r="L26" s="83">
        <v>3.35</v>
      </c>
      <c r="M26" s="90"/>
      <c r="N26" s="83">
        <v>3.3</v>
      </c>
      <c r="O26" s="106">
        <v>1030</v>
      </c>
      <c r="P26" s="106">
        <v>0</v>
      </c>
      <c r="Q26" s="83">
        <v>115</v>
      </c>
      <c r="R26" s="85">
        <f>D26*448.8*Q26*0.01202</f>
        <v>0.68241386400000004</v>
      </c>
      <c r="S26" s="83">
        <v>1.4</v>
      </c>
      <c r="T26" s="86">
        <f>D26*448.8*S26*0.01202</f>
        <v>8.3076470400000012E-3</v>
      </c>
      <c r="U26" s="83">
        <v>2.71</v>
      </c>
      <c r="V26" s="87">
        <f>D26*448.8*U26*0.01202</f>
        <v>1.6081231056000001E-2</v>
      </c>
      <c r="W26" s="83">
        <v>12.69</v>
      </c>
      <c r="X26" s="88">
        <f>D26*448.8*W26*0.01202</f>
        <v>7.5302886383999998E-2</v>
      </c>
      <c r="Y26" s="106">
        <v>385</v>
      </c>
      <c r="Z26" s="89">
        <f>D26*448.8*Y26*0.01202</f>
        <v>2.2846029360000002</v>
      </c>
      <c r="AA26" s="27" t="s">
        <v>40</v>
      </c>
      <c r="AB26" s="90">
        <v>623</v>
      </c>
      <c r="AMJ26"/>
    </row>
    <row r="27" spans="1:1024" ht="14.4" x14ac:dyDescent="0.55000000000000004">
      <c r="A27" s="63"/>
      <c r="B27" s="107"/>
      <c r="C27" s="107"/>
      <c r="D27" s="108"/>
      <c r="E27" s="109"/>
      <c r="F27" s="109"/>
      <c r="G27" s="107"/>
      <c r="H27" s="107"/>
      <c r="I27" s="110"/>
      <c r="J27" s="107"/>
      <c r="K27" s="111"/>
      <c r="L27" s="110"/>
      <c r="M27" s="107"/>
      <c r="N27" s="110"/>
      <c r="O27" s="112"/>
      <c r="P27" s="112"/>
      <c r="Q27" s="110"/>
      <c r="R27" s="63"/>
      <c r="S27" s="110"/>
      <c r="T27" s="63"/>
      <c r="U27" s="110"/>
      <c r="V27" s="63"/>
      <c r="W27" s="110"/>
      <c r="X27" s="63"/>
      <c r="Y27" s="112"/>
      <c r="Z27" s="63"/>
      <c r="AA27" s="68"/>
      <c r="AB27" s="107"/>
      <c r="AMJ27"/>
    </row>
    <row r="28" spans="1:1024" ht="14.4" x14ac:dyDescent="0.55000000000000004">
      <c r="A28" s="71"/>
      <c r="B28" s="113"/>
      <c r="C28" s="113"/>
      <c r="D28" s="114"/>
      <c r="E28" s="115"/>
      <c r="F28" s="115"/>
      <c r="G28" s="113"/>
      <c r="H28" s="113"/>
      <c r="I28" s="116"/>
      <c r="J28" s="113"/>
      <c r="K28" s="117"/>
      <c r="L28" s="116"/>
      <c r="M28" s="113"/>
      <c r="N28" s="116"/>
      <c r="O28" s="118"/>
      <c r="P28" s="118"/>
      <c r="Q28" s="116"/>
      <c r="R28" s="71"/>
      <c r="S28" s="116"/>
      <c r="T28" s="71"/>
      <c r="U28" s="116"/>
      <c r="V28" s="71"/>
      <c r="W28" s="116"/>
      <c r="X28" s="71"/>
      <c r="Y28" s="118"/>
      <c r="Z28" s="71"/>
      <c r="AA28" s="117"/>
      <c r="AB28" s="113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  <c r="IW28" s="56"/>
      <c r="IX28" s="56"/>
      <c r="IY28" s="56"/>
      <c r="IZ28" s="56"/>
      <c r="JA28" s="56"/>
      <c r="JB28" s="56"/>
      <c r="JC28" s="56"/>
      <c r="JD28" s="56"/>
      <c r="JE28" s="56"/>
      <c r="JF28" s="56"/>
      <c r="JG28" s="56"/>
      <c r="JH28" s="56"/>
      <c r="JI28" s="56"/>
      <c r="JJ28" s="56"/>
      <c r="JK28" s="56"/>
      <c r="JL28" s="56"/>
      <c r="JM28" s="56"/>
      <c r="JN28" s="56"/>
      <c r="JO28" s="56"/>
      <c r="JP28" s="56"/>
      <c r="JQ28" s="56"/>
      <c r="JR28" s="56"/>
      <c r="JS28" s="56"/>
      <c r="JT28" s="56"/>
      <c r="JU28" s="56"/>
      <c r="JV28" s="56"/>
      <c r="JW28" s="56"/>
      <c r="JX28" s="56"/>
      <c r="JY28" s="56"/>
      <c r="JZ28" s="56"/>
      <c r="KA28" s="56"/>
      <c r="KB28" s="56"/>
      <c r="KC28" s="56"/>
      <c r="KD28" s="56"/>
      <c r="KE28" s="56"/>
      <c r="KF28" s="56"/>
      <c r="KG28" s="56"/>
      <c r="KH28" s="56"/>
      <c r="KI28" s="56"/>
      <c r="KJ28" s="56"/>
      <c r="KK28" s="56"/>
      <c r="KL28" s="56"/>
      <c r="KM28" s="56"/>
      <c r="KN28" s="56"/>
      <c r="KO28" s="56"/>
      <c r="KP28" s="56"/>
      <c r="KQ28" s="56"/>
      <c r="KR28" s="56"/>
      <c r="KS28" s="56"/>
      <c r="KT28" s="56"/>
      <c r="KU28" s="56"/>
      <c r="KV28" s="56"/>
      <c r="KW28" s="56"/>
      <c r="KX28" s="56"/>
      <c r="KY28" s="56"/>
      <c r="KZ28" s="56"/>
      <c r="LA28" s="56"/>
      <c r="LB28" s="56"/>
      <c r="LC28" s="56"/>
      <c r="LD28" s="56"/>
      <c r="LE28" s="56"/>
      <c r="LF28" s="56"/>
      <c r="LG28" s="56"/>
      <c r="LH28" s="56"/>
      <c r="LI28" s="56"/>
      <c r="LJ28" s="56"/>
      <c r="LK28" s="56"/>
      <c r="LL28" s="56"/>
      <c r="LM28" s="56"/>
      <c r="LN28" s="56"/>
      <c r="LO28" s="56"/>
      <c r="LP28" s="56"/>
      <c r="LQ28" s="56"/>
      <c r="LR28" s="56"/>
      <c r="LS28" s="56"/>
      <c r="LT28" s="56"/>
      <c r="LU28" s="56"/>
      <c r="LV28" s="56"/>
      <c r="LW28" s="56"/>
      <c r="LX28" s="56"/>
      <c r="LY28" s="56"/>
      <c r="LZ28" s="56"/>
      <c r="MA28" s="56"/>
      <c r="MB28" s="56"/>
      <c r="MC28" s="56"/>
      <c r="MD28" s="56"/>
      <c r="ME28" s="56"/>
      <c r="MF28" s="56"/>
      <c r="MG28" s="56"/>
      <c r="MH28" s="56"/>
      <c r="MI28" s="56"/>
      <c r="MJ28" s="56"/>
      <c r="MK28" s="56"/>
      <c r="ML28" s="56"/>
      <c r="MM28" s="56"/>
      <c r="MN28" s="56"/>
      <c r="MO28" s="56"/>
      <c r="MP28" s="56"/>
      <c r="MQ28" s="56"/>
      <c r="MR28" s="56"/>
      <c r="MS28" s="56"/>
      <c r="MT28" s="56"/>
      <c r="MU28" s="56"/>
      <c r="MV28" s="56"/>
      <c r="MW28" s="56"/>
      <c r="MX28" s="56"/>
      <c r="MY28" s="56"/>
      <c r="MZ28" s="56"/>
      <c r="NA28" s="56"/>
      <c r="NB28" s="56"/>
      <c r="NC28" s="56"/>
      <c r="ND28" s="56"/>
      <c r="NE28" s="56"/>
      <c r="NF28" s="56"/>
      <c r="NG28" s="56"/>
      <c r="NH28" s="56"/>
      <c r="NI28" s="56"/>
      <c r="NJ28" s="56"/>
      <c r="NK28" s="56"/>
      <c r="NL28" s="56"/>
      <c r="NM28" s="56"/>
      <c r="NN28" s="56"/>
      <c r="NO28" s="56"/>
      <c r="NP28" s="56"/>
      <c r="NQ28" s="56"/>
      <c r="NR28" s="56"/>
      <c r="NS28" s="56"/>
      <c r="NT28" s="56"/>
      <c r="NU28" s="56"/>
      <c r="NV28" s="56"/>
      <c r="NW28" s="56"/>
      <c r="NX28" s="56"/>
      <c r="NY28" s="56"/>
      <c r="NZ28" s="56"/>
      <c r="OA28" s="56"/>
      <c r="OB28" s="56"/>
      <c r="OC28" s="56"/>
      <c r="OD28" s="56"/>
      <c r="OE28" s="56"/>
      <c r="OF28" s="56"/>
      <c r="OG28" s="56"/>
      <c r="OH28" s="56"/>
      <c r="OI28" s="56"/>
      <c r="OJ28" s="56"/>
      <c r="OK28" s="56"/>
      <c r="OL28" s="56"/>
      <c r="OM28" s="56"/>
      <c r="ON28" s="56"/>
      <c r="OO28" s="56"/>
      <c r="OP28" s="56"/>
      <c r="OQ28" s="56"/>
      <c r="OR28" s="56"/>
      <c r="OS28" s="56"/>
      <c r="OT28" s="56"/>
      <c r="OU28" s="56"/>
      <c r="OV28" s="56"/>
      <c r="OW28" s="56"/>
      <c r="OX28" s="56"/>
      <c r="OY28" s="56"/>
      <c r="OZ28" s="56"/>
      <c r="PA28" s="56"/>
      <c r="PB28" s="56"/>
      <c r="PC28" s="56"/>
      <c r="PD28" s="56"/>
      <c r="PE28" s="56"/>
      <c r="PF28" s="56"/>
      <c r="PG28" s="56"/>
      <c r="PH28" s="56"/>
      <c r="PI28" s="56"/>
      <c r="PJ28" s="56"/>
      <c r="PK28" s="56"/>
      <c r="PL28" s="56"/>
      <c r="PM28" s="56"/>
      <c r="PN28" s="56"/>
      <c r="PO28" s="56"/>
      <c r="PP28" s="56"/>
      <c r="PQ28" s="56"/>
      <c r="PR28" s="56"/>
      <c r="PS28" s="56"/>
      <c r="PT28" s="56"/>
      <c r="PU28" s="56"/>
      <c r="PV28" s="56"/>
      <c r="PW28" s="56"/>
      <c r="PX28" s="56"/>
      <c r="PY28" s="56"/>
      <c r="PZ28" s="56"/>
      <c r="QA28" s="56"/>
      <c r="QB28" s="56"/>
      <c r="QC28" s="56"/>
      <c r="QD28" s="56"/>
      <c r="QE28" s="56"/>
      <c r="QF28" s="56"/>
      <c r="QG28" s="56"/>
      <c r="QH28" s="56"/>
      <c r="QI28" s="56"/>
      <c r="QJ28" s="56"/>
      <c r="QK28" s="56"/>
      <c r="QL28" s="56"/>
      <c r="QM28" s="56"/>
      <c r="QN28" s="56"/>
      <c r="QO28" s="56"/>
      <c r="QP28" s="56"/>
      <c r="QQ28" s="56"/>
      <c r="QR28" s="56"/>
      <c r="QS28" s="56"/>
      <c r="QT28" s="56"/>
      <c r="QU28" s="56"/>
      <c r="QV28" s="56"/>
      <c r="QW28" s="56"/>
      <c r="QX28" s="56"/>
      <c r="QY28" s="56"/>
      <c r="QZ28" s="56"/>
      <c r="RA28" s="56"/>
      <c r="RB28" s="56"/>
      <c r="RC28" s="56"/>
      <c r="RD28" s="56"/>
      <c r="RE28" s="56"/>
      <c r="RF28" s="56"/>
      <c r="RG28" s="56"/>
      <c r="RH28" s="56"/>
      <c r="RI28" s="56"/>
      <c r="RJ28" s="56"/>
      <c r="RK28" s="56"/>
      <c r="RL28" s="56"/>
      <c r="RM28" s="56"/>
      <c r="RN28" s="56"/>
      <c r="RO28" s="56"/>
      <c r="RP28" s="56"/>
      <c r="RQ28" s="56"/>
      <c r="RR28" s="56"/>
      <c r="RS28" s="56"/>
      <c r="RT28" s="56"/>
      <c r="RU28" s="56"/>
      <c r="RV28" s="56"/>
      <c r="RW28" s="56"/>
      <c r="RX28" s="56"/>
      <c r="RY28" s="56"/>
      <c r="RZ28" s="56"/>
      <c r="SA28" s="56"/>
      <c r="SB28" s="56"/>
      <c r="SC28" s="56"/>
      <c r="SD28" s="56"/>
      <c r="SE28" s="56"/>
      <c r="SF28" s="56"/>
      <c r="SG28" s="56"/>
      <c r="SH28" s="56"/>
      <c r="SI28" s="56"/>
      <c r="SJ28" s="56"/>
      <c r="SK28" s="56"/>
      <c r="SL28" s="56"/>
      <c r="SM28" s="56"/>
      <c r="SN28" s="56"/>
      <c r="SO28" s="56"/>
      <c r="SP28" s="56"/>
      <c r="SQ28" s="56"/>
      <c r="SR28" s="56"/>
      <c r="SS28" s="56"/>
      <c r="ST28" s="56"/>
      <c r="SU28" s="56"/>
      <c r="SV28" s="56"/>
      <c r="SW28" s="56"/>
      <c r="SX28" s="56"/>
      <c r="SY28" s="56"/>
      <c r="SZ28" s="56"/>
      <c r="TA28" s="56"/>
      <c r="TB28" s="56"/>
      <c r="TC28" s="56"/>
      <c r="TD28" s="56"/>
      <c r="TE28" s="56"/>
      <c r="TF28" s="56"/>
      <c r="TG28" s="56"/>
      <c r="TH28" s="56"/>
      <c r="TI28" s="56"/>
      <c r="TJ28" s="56"/>
      <c r="TK28" s="56"/>
      <c r="TL28" s="56"/>
      <c r="TM28" s="56"/>
      <c r="TN28" s="56"/>
      <c r="TO28" s="56"/>
      <c r="TP28" s="56"/>
      <c r="TQ28" s="56"/>
      <c r="TR28" s="56"/>
      <c r="TS28" s="56"/>
      <c r="TT28" s="56"/>
      <c r="TU28" s="56"/>
      <c r="TV28" s="56"/>
      <c r="TW28" s="56"/>
      <c r="TX28" s="56"/>
      <c r="TY28" s="56"/>
      <c r="TZ28" s="56"/>
      <c r="UA28" s="56"/>
      <c r="UB28" s="56"/>
      <c r="UC28" s="56"/>
      <c r="UD28" s="56"/>
      <c r="UE28" s="56"/>
      <c r="UF28" s="56"/>
      <c r="UG28" s="56"/>
      <c r="UH28" s="56"/>
      <c r="UI28" s="56"/>
      <c r="UJ28" s="56"/>
      <c r="UK28" s="56"/>
      <c r="UL28" s="56"/>
      <c r="UM28" s="56"/>
      <c r="UN28" s="56"/>
      <c r="UO28" s="56"/>
      <c r="UP28" s="56"/>
      <c r="UQ28" s="56"/>
      <c r="UR28" s="56"/>
      <c r="US28" s="56"/>
      <c r="UT28" s="56"/>
      <c r="UU28" s="56"/>
      <c r="UV28" s="56"/>
      <c r="UW28" s="56"/>
      <c r="UX28" s="56"/>
      <c r="UY28" s="56"/>
      <c r="UZ28" s="56"/>
      <c r="VA28" s="56"/>
      <c r="VB28" s="56"/>
      <c r="VC28" s="56"/>
      <c r="VD28" s="56"/>
      <c r="VE28" s="56"/>
      <c r="VF28" s="56"/>
      <c r="VG28" s="56"/>
      <c r="VH28" s="56"/>
      <c r="VI28" s="56"/>
      <c r="VJ28" s="56"/>
      <c r="VK28" s="56"/>
      <c r="VL28" s="56"/>
      <c r="VM28" s="56"/>
      <c r="VN28" s="56"/>
      <c r="VO28" s="56"/>
      <c r="VP28" s="56"/>
      <c r="VQ28" s="56"/>
      <c r="VR28" s="56"/>
      <c r="VS28" s="56"/>
      <c r="VT28" s="56"/>
      <c r="VU28" s="56"/>
      <c r="VV28" s="56"/>
      <c r="VW28" s="56"/>
      <c r="VX28" s="56"/>
      <c r="VY28" s="56"/>
      <c r="VZ28" s="56"/>
      <c r="WA28" s="56"/>
      <c r="WB28" s="56"/>
      <c r="WC28" s="56"/>
      <c r="WD28" s="56"/>
      <c r="WE28" s="56"/>
      <c r="WF28" s="56"/>
      <c r="WG28" s="56"/>
      <c r="WH28" s="56"/>
      <c r="WI28" s="56"/>
      <c r="WJ28" s="56"/>
      <c r="WK28" s="56"/>
      <c r="WL28" s="56"/>
      <c r="WM28" s="56"/>
      <c r="WN28" s="56"/>
      <c r="WO28" s="56"/>
      <c r="WP28" s="56"/>
      <c r="WQ28" s="56"/>
      <c r="WR28" s="56"/>
      <c r="WS28" s="56"/>
      <c r="WT28" s="56"/>
      <c r="WU28" s="56"/>
      <c r="WV28" s="56"/>
      <c r="WW28" s="56"/>
      <c r="WX28" s="56"/>
      <c r="WY28" s="56"/>
      <c r="WZ28" s="56"/>
      <c r="XA28" s="56"/>
      <c r="XB28" s="56"/>
      <c r="XC28" s="56"/>
      <c r="XD28" s="56"/>
      <c r="XE28" s="56"/>
      <c r="XF28" s="56"/>
      <c r="XG28" s="56"/>
      <c r="XH28" s="56"/>
      <c r="XI28" s="56"/>
      <c r="XJ28" s="56"/>
      <c r="XK28" s="56"/>
      <c r="XL28" s="56"/>
      <c r="XM28" s="56"/>
      <c r="XN28" s="56"/>
      <c r="XO28" s="56"/>
      <c r="XP28" s="56"/>
      <c r="XQ28" s="56"/>
      <c r="XR28" s="56"/>
      <c r="XS28" s="56"/>
      <c r="XT28" s="56"/>
      <c r="XU28" s="56"/>
      <c r="XV28" s="56"/>
      <c r="XW28" s="56"/>
      <c r="XX28" s="56"/>
      <c r="XY28" s="56"/>
      <c r="XZ28" s="56"/>
      <c r="YA28" s="56"/>
      <c r="YB28" s="56"/>
      <c r="YC28" s="56"/>
      <c r="YD28" s="56"/>
      <c r="YE28" s="56"/>
      <c r="YF28" s="56"/>
      <c r="YG28" s="56"/>
      <c r="YH28" s="56"/>
      <c r="YI28" s="56"/>
      <c r="YJ28" s="56"/>
      <c r="YK28" s="56"/>
      <c r="YL28" s="56"/>
      <c r="YM28" s="56"/>
      <c r="YN28" s="56"/>
      <c r="YO28" s="56"/>
      <c r="YP28" s="56"/>
      <c r="YQ28" s="56"/>
      <c r="YR28" s="56"/>
      <c r="YS28" s="56"/>
      <c r="YT28" s="56"/>
      <c r="YU28" s="56"/>
      <c r="YV28" s="56"/>
      <c r="YW28" s="56"/>
      <c r="YX28" s="56"/>
      <c r="YY28" s="56"/>
      <c r="YZ28" s="56"/>
      <c r="ZA28" s="56"/>
      <c r="ZB28" s="56"/>
      <c r="ZC28" s="56"/>
      <c r="ZD28" s="56"/>
      <c r="ZE28" s="56"/>
      <c r="ZF28" s="56"/>
      <c r="ZG28" s="56"/>
      <c r="ZH28" s="56"/>
      <c r="ZI28" s="56"/>
      <c r="ZJ28" s="56"/>
      <c r="ZK28" s="56"/>
      <c r="ZL28" s="56"/>
      <c r="ZM28" s="56"/>
      <c r="ZN28" s="56"/>
      <c r="ZO28" s="56"/>
      <c r="ZP28" s="56"/>
      <c r="ZQ28" s="56"/>
      <c r="ZR28" s="56"/>
      <c r="ZS28" s="56"/>
      <c r="ZT28" s="56"/>
      <c r="ZU28" s="56"/>
      <c r="ZV28" s="56"/>
      <c r="ZW28" s="56"/>
      <c r="ZX28" s="56"/>
      <c r="ZY28" s="56"/>
      <c r="ZZ28" s="56"/>
      <c r="AAA28" s="56"/>
      <c r="AAB28" s="56"/>
      <c r="AAC28" s="56"/>
      <c r="AAD28" s="56"/>
      <c r="AAE28" s="56"/>
      <c r="AAF28" s="56"/>
      <c r="AAG28" s="56"/>
      <c r="AAH28" s="56"/>
      <c r="AAI28" s="56"/>
      <c r="AAJ28" s="56"/>
      <c r="AAK28" s="56"/>
      <c r="AAL28" s="56"/>
      <c r="AAM28" s="56"/>
      <c r="AAN28" s="56"/>
      <c r="AAO28" s="56"/>
      <c r="AAP28" s="56"/>
      <c r="AAQ28" s="56"/>
      <c r="AAR28" s="56"/>
      <c r="AAS28" s="56"/>
      <c r="AAT28" s="56"/>
      <c r="AAU28" s="56"/>
      <c r="AAV28" s="56"/>
      <c r="AAW28" s="56"/>
      <c r="AAX28" s="56"/>
      <c r="AAY28" s="56"/>
      <c r="AAZ28" s="56"/>
      <c r="ABA28" s="56"/>
      <c r="ABB28" s="56"/>
      <c r="ABC28" s="56"/>
      <c r="ABD28" s="56"/>
      <c r="ABE28" s="56"/>
      <c r="ABF28" s="56"/>
      <c r="ABG28" s="56"/>
      <c r="ABH28" s="56"/>
      <c r="ABI28" s="56"/>
      <c r="ABJ28" s="56"/>
      <c r="ABK28" s="56"/>
      <c r="ABL28" s="56"/>
      <c r="ABM28" s="56"/>
      <c r="ABN28" s="56"/>
      <c r="ABO28" s="56"/>
      <c r="ABP28" s="56"/>
      <c r="ABQ28" s="56"/>
      <c r="ABR28" s="56"/>
      <c r="ABS28" s="56"/>
      <c r="ABT28" s="56"/>
      <c r="ABU28" s="56"/>
      <c r="ABV28" s="56"/>
      <c r="ABW28" s="56"/>
      <c r="ABX28" s="56"/>
      <c r="ABY28" s="56"/>
      <c r="ABZ28" s="56"/>
      <c r="ACA28" s="56"/>
      <c r="ACB28" s="56"/>
      <c r="ACC28" s="56"/>
      <c r="ACD28" s="56"/>
      <c r="ACE28" s="56"/>
      <c r="ACF28" s="56"/>
      <c r="ACG28" s="56"/>
      <c r="ACH28" s="56"/>
      <c r="ACI28" s="56"/>
      <c r="ACJ28" s="56"/>
      <c r="ACK28" s="56"/>
      <c r="ACL28" s="56"/>
      <c r="ACM28" s="56"/>
      <c r="ACN28" s="56"/>
      <c r="ACO28" s="56"/>
      <c r="ACP28" s="56"/>
      <c r="ACQ28" s="56"/>
      <c r="ACR28" s="56"/>
      <c r="ACS28" s="56"/>
      <c r="ACT28" s="56"/>
      <c r="ACU28" s="56"/>
      <c r="ACV28" s="56"/>
      <c r="ACW28" s="56"/>
      <c r="ACX28" s="56"/>
      <c r="ACY28" s="56"/>
      <c r="ACZ28" s="56"/>
      <c r="ADA28" s="56"/>
      <c r="ADB28" s="56"/>
      <c r="ADC28" s="56"/>
      <c r="ADD28" s="56"/>
      <c r="ADE28" s="56"/>
      <c r="ADF28" s="56"/>
      <c r="ADG28" s="56"/>
      <c r="ADH28" s="56"/>
      <c r="ADI28" s="56"/>
      <c r="ADJ28" s="56"/>
      <c r="ADK28" s="56"/>
      <c r="ADL28" s="56"/>
      <c r="ADM28" s="56"/>
      <c r="ADN28" s="56"/>
      <c r="ADO28" s="56"/>
      <c r="ADP28" s="56"/>
      <c r="ADQ28" s="56"/>
      <c r="ADR28" s="56"/>
      <c r="ADS28" s="56"/>
      <c r="ADT28" s="56"/>
      <c r="ADU28" s="56"/>
      <c r="ADV28" s="56"/>
      <c r="ADW28" s="56"/>
      <c r="ADX28" s="56"/>
      <c r="ADY28" s="56"/>
      <c r="ADZ28" s="56"/>
      <c r="AEA28" s="56"/>
      <c r="AEB28" s="56"/>
      <c r="AEC28" s="56"/>
      <c r="AED28" s="56"/>
      <c r="AEE28" s="56"/>
      <c r="AEF28" s="56"/>
      <c r="AEG28" s="56"/>
      <c r="AEH28" s="56"/>
      <c r="AEI28" s="56"/>
      <c r="AEJ28" s="56"/>
      <c r="AEK28" s="56"/>
      <c r="AEL28" s="56"/>
      <c r="AEM28" s="56"/>
      <c r="AEN28" s="56"/>
      <c r="AEO28" s="56"/>
      <c r="AEP28" s="56"/>
      <c r="AEQ28" s="56"/>
      <c r="AER28" s="56"/>
      <c r="AES28" s="56"/>
      <c r="AET28" s="56"/>
      <c r="AEU28" s="56"/>
      <c r="AEV28" s="56"/>
      <c r="AEW28" s="56"/>
      <c r="AEX28" s="56"/>
      <c r="AEY28" s="56"/>
      <c r="AEZ28" s="56"/>
      <c r="AFA28" s="56"/>
      <c r="AFB28" s="56"/>
      <c r="AFC28" s="56"/>
      <c r="AFD28" s="56"/>
      <c r="AFE28" s="56"/>
      <c r="AFF28" s="56"/>
      <c r="AFG28" s="56"/>
      <c r="AFH28" s="56"/>
      <c r="AFI28" s="56"/>
      <c r="AFJ28" s="56"/>
      <c r="AFK28" s="56"/>
      <c r="AFL28" s="56"/>
      <c r="AFM28" s="56"/>
      <c r="AFN28" s="56"/>
      <c r="AFO28" s="56"/>
      <c r="AFP28" s="56"/>
      <c r="AFQ28" s="56"/>
      <c r="AFR28" s="56"/>
      <c r="AFS28" s="56"/>
      <c r="AFT28" s="56"/>
      <c r="AFU28" s="56"/>
      <c r="AFV28" s="56"/>
      <c r="AFW28" s="56"/>
      <c r="AFX28" s="56"/>
      <c r="AFY28" s="56"/>
      <c r="AFZ28" s="56"/>
      <c r="AGA28" s="56"/>
      <c r="AGB28" s="56"/>
      <c r="AGC28" s="56"/>
      <c r="AGD28" s="56"/>
      <c r="AGE28" s="56"/>
      <c r="AGF28" s="56"/>
      <c r="AGG28" s="56"/>
      <c r="AGH28" s="56"/>
      <c r="AGI28" s="56"/>
      <c r="AGJ28" s="56"/>
      <c r="AGK28" s="56"/>
      <c r="AGL28" s="56"/>
      <c r="AGM28" s="56"/>
      <c r="AGN28" s="56"/>
      <c r="AGO28" s="56"/>
      <c r="AGP28" s="56"/>
      <c r="AGQ28" s="56"/>
      <c r="AGR28" s="56"/>
      <c r="AGS28" s="56"/>
      <c r="AGT28" s="56"/>
      <c r="AGU28" s="56"/>
      <c r="AGV28" s="56"/>
      <c r="AGW28" s="56"/>
      <c r="AGX28" s="56"/>
      <c r="AGY28" s="56"/>
      <c r="AGZ28" s="56"/>
      <c r="AHA28" s="56"/>
      <c r="AHB28" s="56"/>
      <c r="AHC28" s="56"/>
      <c r="AHD28" s="56"/>
      <c r="AHE28" s="56"/>
      <c r="AHF28" s="56"/>
      <c r="AHG28" s="56"/>
      <c r="AHH28" s="56"/>
      <c r="AHI28" s="56"/>
      <c r="AHJ28" s="56"/>
      <c r="AHK28" s="56"/>
      <c r="AHL28" s="56"/>
      <c r="AHM28" s="56"/>
      <c r="AHN28" s="56"/>
      <c r="AHO28" s="56"/>
      <c r="AHP28" s="56"/>
      <c r="AHQ28" s="56"/>
      <c r="AHR28" s="56"/>
      <c r="AHS28" s="56"/>
      <c r="AHT28" s="56"/>
      <c r="AHU28" s="56"/>
      <c r="AHV28" s="56"/>
      <c r="AHW28" s="56"/>
      <c r="AHX28" s="56"/>
      <c r="AHY28" s="56"/>
      <c r="AHZ28" s="56"/>
      <c r="AIA28" s="56"/>
      <c r="AIB28" s="56"/>
      <c r="AIC28" s="56"/>
      <c r="AID28" s="56"/>
      <c r="AIE28" s="56"/>
      <c r="AIF28" s="56"/>
      <c r="AIG28" s="56"/>
      <c r="AIH28" s="56"/>
      <c r="AII28" s="56"/>
      <c r="AIJ28" s="56"/>
      <c r="AIK28" s="56"/>
      <c r="AIL28" s="56"/>
      <c r="AIM28" s="56"/>
      <c r="AIN28" s="56"/>
      <c r="AIO28" s="56"/>
      <c r="AIP28" s="56"/>
      <c r="AIQ28" s="56"/>
      <c r="AIR28" s="56"/>
      <c r="AIS28" s="56"/>
      <c r="AIT28" s="56"/>
      <c r="AIU28" s="56"/>
      <c r="AIV28" s="56"/>
      <c r="AIW28" s="56"/>
      <c r="AIX28" s="56"/>
      <c r="AIY28" s="56"/>
      <c r="AIZ28" s="56"/>
      <c r="AJA28" s="56"/>
      <c r="AJB28" s="56"/>
      <c r="AJC28" s="56"/>
      <c r="AJD28" s="56"/>
      <c r="AJE28" s="56"/>
      <c r="AJF28" s="56"/>
      <c r="AJG28" s="56"/>
      <c r="AJH28" s="56"/>
      <c r="AJI28" s="56"/>
      <c r="AJJ28" s="56"/>
      <c r="AJK28" s="56"/>
      <c r="AJL28" s="56"/>
      <c r="AJM28" s="56"/>
      <c r="AJN28" s="56"/>
      <c r="AJO28" s="56"/>
      <c r="AJP28" s="56"/>
      <c r="AJQ28" s="56"/>
      <c r="AJR28" s="56"/>
      <c r="AJS28" s="56"/>
      <c r="AJT28" s="56"/>
      <c r="AJU28" s="56"/>
      <c r="AJV28" s="56"/>
      <c r="AJW28" s="56"/>
      <c r="AJX28" s="56"/>
      <c r="AJY28" s="56"/>
      <c r="AJZ28" s="56"/>
      <c r="AKA28" s="56"/>
      <c r="AKB28" s="56"/>
      <c r="AKC28" s="56"/>
      <c r="AKD28" s="56"/>
      <c r="AKE28" s="56"/>
      <c r="AKF28" s="56"/>
      <c r="AKG28" s="56"/>
      <c r="AKH28" s="56"/>
      <c r="AKI28" s="56"/>
      <c r="AKJ28" s="56"/>
      <c r="AKK28" s="56"/>
      <c r="AKL28" s="56"/>
      <c r="AKM28" s="56"/>
      <c r="AKN28" s="56"/>
      <c r="AKO28" s="56"/>
      <c r="AKP28" s="56"/>
      <c r="AKQ28" s="56"/>
      <c r="AKR28" s="56"/>
      <c r="AKS28" s="56"/>
      <c r="AKT28" s="56"/>
      <c r="AKU28" s="56"/>
      <c r="AKV28" s="56"/>
      <c r="AKW28" s="56"/>
      <c r="AKX28" s="56"/>
      <c r="AKY28" s="56"/>
      <c r="AKZ28" s="56"/>
      <c r="ALA28" s="56"/>
      <c r="ALB28" s="56"/>
      <c r="ALC28" s="56"/>
      <c r="ALD28" s="56"/>
      <c r="ALE28" s="56"/>
      <c r="ALF28" s="56"/>
      <c r="ALG28" s="56"/>
      <c r="ALH28" s="56"/>
      <c r="ALI28" s="56"/>
      <c r="ALJ28" s="56"/>
      <c r="ALK28" s="56"/>
      <c r="ALL28" s="56"/>
      <c r="ALM28" s="56"/>
      <c r="ALN28" s="56"/>
      <c r="ALO28" s="56"/>
      <c r="ALP28" s="56"/>
      <c r="ALQ28" s="56"/>
      <c r="ALR28" s="56"/>
      <c r="ALS28" s="56"/>
      <c r="ALT28" s="56"/>
      <c r="ALU28" s="56"/>
      <c r="ALV28" s="56"/>
      <c r="ALW28" s="56"/>
      <c r="ALX28" s="56"/>
      <c r="ALY28" s="56"/>
      <c r="ALZ28" s="56"/>
      <c r="AMA28" s="56"/>
      <c r="AMB28" s="56"/>
      <c r="AMC28" s="56"/>
      <c r="AMD28" s="56"/>
      <c r="AME28" s="56"/>
      <c r="AMF28" s="56"/>
      <c r="AMG28" s="56"/>
      <c r="AMH28" s="56"/>
      <c r="AMI28" s="56"/>
      <c r="AMJ28" s="62"/>
    </row>
    <row r="29" spans="1:1024" ht="14.4" x14ac:dyDescent="0.55000000000000004">
      <c r="A29" s="46">
        <v>6</v>
      </c>
      <c r="B29" s="119" t="s">
        <v>61</v>
      </c>
      <c r="C29" s="22" t="s">
        <v>37</v>
      </c>
      <c r="D29" s="120">
        <v>8.8168000000000006</v>
      </c>
      <c r="E29" s="121">
        <v>40.847200000000001</v>
      </c>
      <c r="F29" s="121">
        <v>-78.271500000000003</v>
      </c>
      <c r="G29" s="25"/>
      <c r="H29" s="25">
        <f>G29/274*100</f>
        <v>0</v>
      </c>
      <c r="I29" s="25">
        <v>15</v>
      </c>
      <c r="J29" s="25"/>
      <c r="K29" s="27">
        <v>1070</v>
      </c>
      <c r="L29" s="25">
        <v>5.76</v>
      </c>
      <c r="M29" s="25"/>
      <c r="N29" s="25">
        <v>5.9</v>
      </c>
      <c r="O29" s="29">
        <v>1050</v>
      </c>
      <c r="P29" s="29">
        <v>5</v>
      </c>
      <c r="Q29" s="25">
        <v>18</v>
      </c>
      <c r="R29" s="30">
        <f>D29*448.8*Q29*0.01202</f>
        <v>856.13215818240008</v>
      </c>
      <c r="S29" s="25">
        <v>5.38</v>
      </c>
      <c r="T29" s="31">
        <f>D29*448.8*S29*0.01202</f>
        <v>255.88838950118401</v>
      </c>
      <c r="U29" s="25">
        <v>4.21</v>
      </c>
      <c r="V29" s="32">
        <f>D29*448.8*U29*0.01202</f>
        <v>200.23979921932801</v>
      </c>
      <c r="W29" s="25">
        <v>1.08</v>
      </c>
      <c r="X29" s="33">
        <f>D29*448.8*W29*0.01202</f>
        <v>51.367929490944007</v>
      </c>
      <c r="Y29" s="29">
        <v>462</v>
      </c>
      <c r="Z29" s="34">
        <f>D29*448.8*Y29*0.01202</f>
        <v>21974.0587266816</v>
      </c>
      <c r="AA29" s="27">
        <v>7</v>
      </c>
      <c r="AB29" s="35">
        <v>749</v>
      </c>
    </row>
    <row r="30" spans="1:1024" ht="14.4" x14ac:dyDescent="0.55000000000000004">
      <c r="A30" s="63"/>
      <c r="B30" s="64"/>
      <c r="C30" s="64"/>
      <c r="D30" s="65"/>
      <c r="E30" s="66"/>
      <c r="F30" s="66"/>
      <c r="G30" s="67"/>
      <c r="H30" s="67"/>
      <c r="I30" s="122"/>
      <c r="J30" s="67"/>
      <c r="K30" s="68"/>
      <c r="L30" s="67"/>
      <c r="M30" s="67"/>
      <c r="N30" s="122"/>
      <c r="O30" s="123"/>
      <c r="P30" s="69"/>
      <c r="Q30" s="122"/>
      <c r="R30" s="70"/>
      <c r="S30" s="122"/>
      <c r="T30" s="70"/>
      <c r="U30" s="122"/>
      <c r="V30" s="70"/>
      <c r="W30" s="122"/>
      <c r="X30" s="70"/>
      <c r="Y30" s="123"/>
      <c r="Z30" s="70"/>
      <c r="AA30" s="68"/>
      <c r="AB30" s="64"/>
    </row>
    <row r="31" spans="1:1024" ht="14.4" x14ac:dyDescent="0.55000000000000004">
      <c r="A31" s="71"/>
      <c r="B31" s="113"/>
      <c r="C31" s="113"/>
      <c r="D31" s="114"/>
      <c r="E31" s="115"/>
      <c r="F31" s="115"/>
      <c r="G31" s="113"/>
      <c r="H31" s="113"/>
      <c r="I31" s="116"/>
      <c r="J31" s="113"/>
      <c r="K31" s="117"/>
      <c r="L31" s="116"/>
      <c r="M31" s="113"/>
      <c r="N31" s="116"/>
      <c r="O31" s="118"/>
      <c r="P31" s="118"/>
      <c r="Q31" s="116"/>
      <c r="R31" s="71"/>
      <c r="S31" s="116"/>
      <c r="T31" s="71"/>
      <c r="U31" s="116"/>
      <c r="V31" s="71"/>
      <c r="W31" s="116"/>
      <c r="X31" s="71"/>
      <c r="Y31" s="118"/>
      <c r="Z31" s="71"/>
      <c r="AA31" s="117"/>
      <c r="AB31" s="113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  <c r="IU31" s="56"/>
      <c r="IV31" s="56"/>
      <c r="IW31" s="56"/>
      <c r="IX31" s="56"/>
      <c r="IY31" s="56"/>
      <c r="IZ31" s="56"/>
      <c r="JA31" s="56"/>
      <c r="JB31" s="56"/>
      <c r="JC31" s="56"/>
      <c r="JD31" s="56"/>
      <c r="JE31" s="56"/>
      <c r="JF31" s="56"/>
      <c r="JG31" s="56"/>
      <c r="JH31" s="56"/>
      <c r="JI31" s="56"/>
      <c r="JJ31" s="56"/>
      <c r="JK31" s="56"/>
      <c r="JL31" s="56"/>
      <c r="JM31" s="56"/>
      <c r="JN31" s="56"/>
      <c r="JO31" s="56"/>
      <c r="JP31" s="56"/>
      <c r="JQ31" s="56"/>
      <c r="JR31" s="56"/>
      <c r="JS31" s="56"/>
      <c r="JT31" s="56"/>
      <c r="JU31" s="56"/>
      <c r="JV31" s="56"/>
      <c r="JW31" s="56"/>
      <c r="JX31" s="56"/>
      <c r="JY31" s="56"/>
      <c r="JZ31" s="56"/>
      <c r="KA31" s="56"/>
      <c r="KB31" s="56"/>
      <c r="KC31" s="56"/>
      <c r="KD31" s="56"/>
      <c r="KE31" s="56"/>
      <c r="KF31" s="56"/>
      <c r="KG31" s="56"/>
      <c r="KH31" s="56"/>
      <c r="KI31" s="56"/>
      <c r="KJ31" s="56"/>
      <c r="KK31" s="56"/>
      <c r="KL31" s="56"/>
      <c r="KM31" s="56"/>
      <c r="KN31" s="56"/>
      <c r="KO31" s="56"/>
      <c r="KP31" s="56"/>
      <c r="KQ31" s="56"/>
      <c r="KR31" s="56"/>
      <c r="KS31" s="56"/>
      <c r="KT31" s="56"/>
      <c r="KU31" s="56"/>
      <c r="KV31" s="56"/>
      <c r="KW31" s="56"/>
      <c r="KX31" s="56"/>
      <c r="KY31" s="56"/>
      <c r="KZ31" s="56"/>
      <c r="LA31" s="56"/>
      <c r="LB31" s="56"/>
      <c r="LC31" s="56"/>
      <c r="LD31" s="56"/>
      <c r="LE31" s="56"/>
      <c r="LF31" s="56"/>
      <c r="LG31" s="56"/>
      <c r="LH31" s="56"/>
      <c r="LI31" s="56"/>
      <c r="LJ31" s="56"/>
      <c r="LK31" s="56"/>
      <c r="LL31" s="56"/>
      <c r="LM31" s="56"/>
      <c r="LN31" s="56"/>
      <c r="LO31" s="56"/>
      <c r="LP31" s="56"/>
      <c r="LQ31" s="56"/>
      <c r="LR31" s="56"/>
      <c r="LS31" s="56"/>
      <c r="LT31" s="56"/>
      <c r="LU31" s="56"/>
      <c r="LV31" s="56"/>
      <c r="LW31" s="56"/>
      <c r="LX31" s="56"/>
      <c r="LY31" s="56"/>
      <c r="LZ31" s="56"/>
      <c r="MA31" s="56"/>
      <c r="MB31" s="56"/>
      <c r="MC31" s="56"/>
      <c r="MD31" s="56"/>
      <c r="ME31" s="56"/>
      <c r="MF31" s="56"/>
      <c r="MG31" s="56"/>
      <c r="MH31" s="56"/>
      <c r="MI31" s="56"/>
      <c r="MJ31" s="56"/>
      <c r="MK31" s="56"/>
      <c r="ML31" s="56"/>
      <c r="MM31" s="56"/>
      <c r="MN31" s="56"/>
      <c r="MO31" s="56"/>
      <c r="MP31" s="56"/>
      <c r="MQ31" s="56"/>
      <c r="MR31" s="56"/>
      <c r="MS31" s="56"/>
      <c r="MT31" s="56"/>
      <c r="MU31" s="56"/>
      <c r="MV31" s="56"/>
      <c r="MW31" s="56"/>
      <c r="MX31" s="56"/>
      <c r="MY31" s="56"/>
      <c r="MZ31" s="56"/>
      <c r="NA31" s="56"/>
      <c r="NB31" s="56"/>
      <c r="NC31" s="56"/>
      <c r="ND31" s="56"/>
      <c r="NE31" s="56"/>
      <c r="NF31" s="56"/>
      <c r="NG31" s="56"/>
      <c r="NH31" s="56"/>
      <c r="NI31" s="56"/>
      <c r="NJ31" s="56"/>
      <c r="NK31" s="56"/>
      <c r="NL31" s="56"/>
      <c r="NM31" s="56"/>
      <c r="NN31" s="56"/>
      <c r="NO31" s="56"/>
      <c r="NP31" s="56"/>
      <c r="NQ31" s="56"/>
      <c r="NR31" s="56"/>
      <c r="NS31" s="56"/>
      <c r="NT31" s="56"/>
      <c r="NU31" s="56"/>
      <c r="NV31" s="56"/>
      <c r="NW31" s="56"/>
      <c r="NX31" s="56"/>
      <c r="NY31" s="56"/>
      <c r="NZ31" s="56"/>
      <c r="OA31" s="56"/>
      <c r="OB31" s="56"/>
      <c r="OC31" s="56"/>
      <c r="OD31" s="56"/>
      <c r="OE31" s="56"/>
      <c r="OF31" s="56"/>
      <c r="OG31" s="56"/>
      <c r="OH31" s="56"/>
      <c r="OI31" s="56"/>
      <c r="OJ31" s="56"/>
      <c r="OK31" s="56"/>
      <c r="OL31" s="56"/>
      <c r="OM31" s="56"/>
      <c r="ON31" s="56"/>
      <c r="OO31" s="56"/>
      <c r="OP31" s="56"/>
      <c r="OQ31" s="56"/>
      <c r="OR31" s="56"/>
      <c r="OS31" s="56"/>
      <c r="OT31" s="56"/>
      <c r="OU31" s="56"/>
      <c r="OV31" s="56"/>
      <c r="OW31" s="56"/>
      <c r="OX31" s="56"/>
      <c r="OY31" s="56"/>
      <c r="OZ31" s="56"/>
      <c r="PA31" s="56"/>
      <c r="PB31" s="56"/>
      <c r="PC31" s="56"/>
      <c r="PD31" s="56"/>
      <c r="PE31" s="56"/>
      <c r="PF31" s="56"/>
      <c r="PG31" s="56"/>
      <c r="PH31" s="56"/>
      <c r="PI31" s="56"/>
      <c r="PJ31" s="56"/>
      <c r="PK31" s="56"/>
      <c r="PL31" s="56"/>
      <c r="PM31" s="56"/>
      <c r="PN31" s="56"/>
      <c r="PO31" s="56"/>
      <c r="PP31" s="56"/>
      <c r="PQ31" s="56"/>
      <c r="PR31" s="56"/>
      <c r="PS31" s="56"/>
      <c r="PT31" s="56"/>
      <c r="PU31" s="56"/>
      <c r="PV31" s="56"/>
      <c r="PW31" s="56"/>
      <c r="PX31" s="56"/>
      <c r="PY31" s="56"/>
      <c r="PZ31" s="56"/>
      <c r="QA31" s="56"/>
      <c r="QB31" s="56"/>
      <c r="QC31" s="56"/>
      <c r="QD31" s="56"/>
      <c r="QE31" s="56"/>
      <c r="QF31" s="56"/>
      <c r="QG31" s="56"/>
      <c r="QH31" s="56"/>
      <c r="QI31" s="56"/>
      <c r="QJ31" s="56"/>
      <c r="QK31" s="56"/>
      <c r="QL31" s="56"/>
      <c r="QM31" s="56"/>
      <c r="QN31" s="56"/>
      <c r="QO31" s="56"/>
      <c r="QP31" s="56"/>
      <c r="QQ31" s="56"/>
      <c r="QR31" s="56"/>
      <c r="QS31" s="56"/>
      <c r="QT31" s="56"/>
      <c r="QU31" s="56"/>
      <c r="QV31" s="56"/>
      <c r="QW31" s="56"/>
      <c r="QX31" s="56"/>
      <c r="QY31" s="56"/>
      <c r="QZ31" s="56"/>
      <c r="RA31" s="56"/>
      <c r="RB31" s="56"/>
      <c r="RC31" s="56"/>
      <c r="RD31" s="56"/>
      <c r="RE31" s="56"/>
      <c r="RF31" s="56"/>
      <c r="RG31" s="56"/>
      <c r="RH31" s="56"/>
      <c r="RI31" s="56"/>
      <c r="RJ31" s="56"/>
      <c r="RK31" s="56"/>
      <c r="RL31" s="56"/>
      <c r="RM31" s="56"/>
      <c r="RN31" s="56"/>
      <c r="RO31" s="56"/>
      <c r="RP31" s="56"/>
      <c r="RQ31" s="56"/>
      <c r="RR31" s="56"/>
      <c r="RS31" s="56"/>
      <c r="RT31" s="56"/>
      <c r="RU31" s="56"/>
      <c r="RV31" s="56"/>
      <c r="RW31" s="56"/>
      <c r="RX31" s="56"/>
      <c r="RY31" s="56"/>
      <c r="RZ31" s="56"/>
      <c r="SA31" s="56"/>
      <c r="SB31" s="56"/>
      <c r="SC31" s="56"/>
      <c r="SD31" s="56"/>
      <c r="SE31" s="56"/>
      <c r="SF31" s="56"/>
      <c r="SG31" s="56"/>
      <c r="SH31" s="56"/>
      <c r="SI31" s="56"/>
      <c r="SJ31" s="56"/>
      <c r="SK31" s="56"/>
      <c r="SL31" s="56"/>
      <c r="SM31" s="56"/>
      <c r="SN31" s="56"/>
      <c r="SO31" s="56"/>
      <c r="SP31" s="56"/>
      <c r="SQ31" s="56"/>
      <c r="SR31" s="56"/>
      <c r="SS31" s="56"/>
      <c r="ST31" s="56"/>
      <c r="SU31" s="56"/>
      <c r="SV31" s="56"/>
      <c r="SW31" s="56"/>
      <c r="SX31" s="56"/>
      <c r="SY31" s="56"/>
      <c r="SZ31" s="56"/>
      <c r="TA31" s="56"/>
      <c r="TB31" s="56"/>
      <c r="TC31" s="56"/>
      <c r="TD31" s="56"/>
      <c r="TE31" s="56"/>
      <c r="TF31" s="56"/>
      <c r="TG31" s="56"/>
      <c r="TH31" s="56"/>
      <c r="TI31" s="56"/>
      <c r="TJ31" s="56"/>
      <c r="TK31" s="56"/>
      <c r="TL31" s="56"/>
      <c r="TM31" s="56"/>
      <c r="TN31" s="56"/>
      <c r="TO31" s="56"/>
      <c r="TP31" s="56"/>
      <c r="TQ31" s="56"/>
      <c r="TR31" s="56"/>
      <c r="TS31" s="56"/>
      <c r="TT31" s="56"/>
      <c r="TU31" s="56"/>
      <c r="TV31" s="56"/>
      <c r="TW31" s="56"/>
      <c r="TX31" s="56"/>
      <c r="TY31" s="56"/>
      <c r="TZ31" s="56"/>
      <c r="UA31" s="56"/>
      <c r="UB31" s="56"/>
      <c r="UC31" s="56"/>
      <c r="UD31" s="56"/>
      <c r="UE31" s="56"/>
      <c r="UF31" s="56"/>
      <c r="UG31" s="56"/>
      <c r="UH31" s="56"/>
      <c r="UI31" s="56"/>
      <c r="UJ31" s="56"/>
      <c r="UK31" s="56"/>
      <c r="UL31" s="56"/>
      <c r="UM31" s="56"/>
      <c r="UN31" s="56"/>
      <c r="UO31" s="56"/>
      <c r="UP31" s="56"/>
      <c r="UQ31" s="56"/>
      <c r="UR31" s="56"/>
      <c r="US31" s="56"/>
      <c r="UT31" s="56"/>
      <c r="UU31" s="56"/>
      <c r="UV31" s="56"/>
      <c r="UW31" s="56"/>
      <c r="UX31" s="56"/>
      <c r="UY31" s="56"/>
      <c r="UZ31" s="56"/>
      <c r="VA31" s="56"/>
      <c r="VB31" s="56"/>
      <c r="VC31" s="56"/>
      <c r="VD31" s="56"/>
      <c r="VE31" s="56"/>
      <c r="VF31" s="56"/>
      <c r="VG31" s="56"/>
      <c r="VH31" s="56"/>
      <c r="VI31" s="56"/>
      <c r="VJ31" s="56"/>
      <c r="VK31" s="56"/>
      <c r="VL31" s="56"/>
      <c r="VM31" s="56"/>
      <c r="VN31" s="56"/>
      <c r="VO31" s="56"/>
      <c r="VP31" s="56"/>
      <c r="VQ31" s="56"/>
      <c r="VR31" s="56"/>
      <c r="VS31" s="56"/>
      <c r="VT31" s="56"/>
      <c r="VU31" s="56"/>
      <c r="VV31" s="56"/>
      <c r="VW31" s="56"/>
      <c r="VX31" s="56"/>
      <c r="VY31" s="56"/>
      <c r="VZ31" s="56"/>
      <c r="WA31" s="56"/>
      <c r="WB31" s="56"/>
      <c r="WC31" s="56"/>
      <c r="WD31" s="56"/>
      <c r="WE31" s="56"/>
      <c r="WF31" s="56"/>
      <c r="WG31" s="56"/>
      <c r="WH31" s="56"/>
      <c r="WI31" s="56"/>
      <c r="WJ31" s="56"/>
      <c r="WK31" s="56"/>
      <c r="WL31" s="56"/>
      <c r="WM31" s="56"/>
      <c r="WN31" s="56"/>
      <c r="WO31" s="56"/>
      <c r="WP31" s="56"/>
      <c r="WQ31" s="56"/>
      <c r="WR31" s="56"/>
      <c r="WS31" s="56"/>
      <c r="WT31" s="56"/>
      <c r="WU31" s="56"/>
      <c r="WV31" s="56"/>
      <c r="WW31" s="56"/>
      <c r="WX31" s="56"/>
      <c r="WY31" s="56"/>
      <c r="WZ31" s="56"/>
      <c r="XA31" s="56"/>
      <c r="XB31" s="56"/>
      <c r="XC31" s="56"/>
      <c r="XD31" s="56"/>
      <c r="XE31" s="56"/>
      <c r="XF31" s="56"/>
      <c r="XG31" s="56"/>
      <c r="XH31" s="56"/>
      <c r="XI31" s="56"/>
      <c r="XJ31" s="56"/>
      <c r="XK31" s="56"/>
      <c r="XL31" s="56"/>
      <c r="XM31" s="56"/>
      <c r="XN31" s="56"/>
      <c r="XO31" s="56"/>
      <c r="XP31" s="56"/>
      <c r="XQ31" s="56"/>
      <c r="XR31" s="56"/>
      <c r="XS31" s="56"/>
      <c r="XT31" s="56"/>
      <c r="XU31" s="56"/>
      <c r="XV31" s="56"/>
      <c r="XW31" s="56"/>
      <c r="XX31" s="56"/>
      <c r="XY31" s="56"/>
      <c r="XZ31" s="56"/>
      <c r="YA31" s="56"/>
      <c r="YB31" s="56"/>
      <c r="YC31" s="56"/>
      <c r="YD31" s="56"/>
      <c r="YE31" s="56"/>
      <c r="YF31" s="56"/>
      <c r="YG31" s="56"/>
      <c r="YH31" s="56"/>
      <c r="YI31" s="56"/>
      <c r="YJ31" s="56"/>
      <c r="YK31" s="56"/>
      <c r="YL31" s="56"/>
      <c r="YM31" s="56"/>
      <c r="YN31" s="56"/>
      <c r="YO31" s="56"/>
      <c r="YP31" s="56"/>
      <c r="YQ31" s="56"/>
      <c r="YR31" s="56"/>
      <c r="YS31" s="56"/>
      <c r="YT31" s="56"/>
      <c r="YU31" s="56"/>
      <c r="YV31" s="56"/>
      <c r="YW31" s="56"/>
      <c r="YX31" s="56"/>
      <c r="YY31" s="56"/>
      <c r="YZ31" s="56"/>
      <c r="ZA31" s="56"/>
      <c r="ZB31" s="56"/>
      <c r="ZC31" s="56"/>
      <c r="ZD31" s="56"/>
      <c r="ZE31" s="56"/>
      <c r="ZF31" s="56"/>
      <c r="ZG31" s="56"/>
      <c r="ZH31" s="56"/>
      <c r="ZI31" s="56"/>
      <c r="ZJ31" s="56"/>
      <c r="ZK31" s="56"/>
      <c r="ZL31" s="56"/>
      <c r="ZM31" s="56"/>
      <c r="ZN31" s="56"/>
      <c r="ZO31" s="56"/>
      <c r="ZP31" s="56"/>
      <c r="ZQ31" s="56"/>
      <c r="ZR31" s="56"/>
      <c r="ZS31" s="56"/>
      <c r="ZT31" s="56"/>
      <c r="ZU31" s="56"/>
      <c r="ZV31" s="56"/>
      <c r="ZW31" s="56"/>
      <c r="ZX31" s="56"/>
      <c r="ZY31" s="56"/>
      <c r="ZZ31" s="56"/>
      <c r="AAA31" s="56"/>
      <c r="AAB31" s="56"/>
      <c r="AAC31" s="56"/>
      <c r="AAD31" s="56"/>
      <c r="AAE31" s="56"/>
      <c r="AAF31" s="56"/>
      <c r="AAG31" s="56"/>
      <c r="AAH31" s="56"/>
      <c r="AAI31" s="56"/>
      <c r="AAJ31" s="56"/>
      <c r="AAK31" s="56"/>
      <c r="AAL31" s="56"/>
      <c r="AAM31" s="56"/>
      <c r="AAN31" s="56"/>
      <c r="AAO31" s="56"/>
      <c r="AAP31" s="56"/>
      <c r="AAQ31" s="56"/>
      <c r="AAR31" s="56"/>
      <c r="AAS31" s="56"/>
      <c r="AAT31" s="56"/>
      <c r="AAU31" s="56"/>
      <c r="AAV31" s="56"/>
      <c r="AAW31" s="56"/>
      <c r="AAX31" s="56"/>
      <c r="AAY31" s="56"/>
      <c r="AAZ31" s="56"/>
      <c r="ABA31" s="56"/>
      <c r="ABB31" s="56"/>
      <c r="ABC31" s="56"/>
      <c r="ABD31" s="56"/>
      <c r="ABE31" s="56"/>
      <c r="ABF31" s="56"/>
      <c r="ABG31" s="56"/>
      <c r="ABH31" s="56"/>
      <c r="ABI31" s="56"/>
      <c r="ABJ31" s="56"/>
      <c r="ABK31" s="56"/>
      <c r="ABL31" s="56"/>
      <c r="ABM31" s="56"/>
      <c r="ABN31" s="56"/>
      <c r="ABO31" s="56"/>
      <c r="ABP31" s="56"/>
      <c r="ABQ31" s="56"/>
      <c r="ABR31" s="56"/>
      <c r="ABS31" s="56"/>
      <c r="ABT31" s="56"/>
      <c r="ABU31" s="56"/>
      <c r="ABV31" s="56"/>
      <c r="ABW31" s="56"/>
      <c r="ABX31" s="56"/>
      <c r="ABY31" s="56"/>
      <c r="ABZ31" s="56"/>
      <c r="ACA31" s="56"/>
      <c r="ACB31" s="56"/>
      <c r="ACC31" s="56"/>
      <c r="ACD31" s="56"/>
      <c r="ACE31" s="56"/>
      <c r="ACF31" s="56"/>
      <c r="ACG31" s="56"/>
      <c r="ACH31" s="56"/>
      <c r="ACI31" s="56"/>
      <c r="ACJ31" s="56"/>
      <c r="ACK31" s="56"/>
      <c r="ACL31" s="56"/>
      <c r="ACM31" s="56"/>
      <c r="ACN31" s="56"/>
      <c r="ACO31" s="56"/>
      <c r="ACP31" s="56"/>
      <c r="ACQ31" s="56"/>
      <c r="ACR31" s="56"/>
      <c r="ACS31" s="56"/>
      <c r="ACT31" s="56"/>
      <c r="ACU31" s="56"/>
      <c r="ACV31" s="56"/>
      <c r="ACW31" s="56"/>
      <c r="ACX31" s="56"/>
      <c r="ACY31" s="56"/>
      <c r="ACZ31" s="56"/>
      <c r="ADA31" s="56"/>
      <c r="ADB31" s="56"/>
      <c r="ADC31" s="56"/>
      <c r="ADD31" s="56"/>
      <c r="ADE31" s="56"/>
      <c r="ADF31" s="56"/>
      <c r="ADG31" s="56"/>
      <c r="ADH31" s="56"/>
      <c r="ADI31" s="56"/>
      <c r="ADJ31" s="56"/>
      <c r="ADK31" s="56"/>
      <c r="ADL31" s="56"/>
      <c r="ADM31" s="56"/>
      <c r="ADN31" s="56"/>
      <c r="ADO31" s="56"/>
      <c r="ADP31" s="56"/>
      <c r="ADQ31" s="56"/>
      <c r="ADR31" s="56"/>
      <c r="ADS31" s="56"/>
      <c r="ADT31" s="56"/>
      <c r="ADU31" s="56"/>
      <c r="ADV31" s="56"/>
      <c r="ADW31" s="56"/>
      <c r="ADX31" s="56"/>
      <c r="ADY31" s="56"/>
      <c r="ADZ31" s="56"/>
      <c r="AEA31" s="56"/>
      <c r="AEB31" s="56"/>
      <c r="AEC31" s="56"/>
      <c r="AED31" s="56"/>
      <c r="AEE31" s="56"/>
      <c r="AEF31" s="56"/>
      <c r="AEG31" s="56"/>
      <c r="AEH31" s="56"/>
      <c r="AEI31" s="56"/>
      <c r="AEJ31" s="56"/>
      <c r="AEK31" s="56"/>
      <c r="AEL31" s="56"/>
      <c r="AEM31" s="56"/>
      <c r="AEN31" s="56"/>
      <c r="AEO31" s="56"/>
      <c r="AEP31" s="56"/>
      <c r="AEQ31" s="56"/>
      <c r="AER31" s="56"/>
      <c r="AES31" s="56"/>
      <c r="AET31" s="56"/>
      <c r="AEU31" s="56"/>
      <c r="AEV31" s="56"/>
      <c r="AEW31" s="56"/>
      <c r="AEX31" s="56"/>
      <c r="AEY31" s="56"/>
      <c r="AEZ31" s="56"/>
      <c r="AFA31" s="56"/>
      <c r="AFB31" s="56"/>
      <c r="AFC31" s="56"/>
      <c r="AFD31" s="56"/>
      <c r="AFE31" s="56"/>
      <c r="AFF31" s="56"/>
      <c r="AFG31" s="56"/>
      <c r="AFH31" s="56"/>
      <c r="AFI31" s="56"/>
      <c r="AFJ31" s="56"/>
      <c r="AFK31" s="56"/>
      <c r="AFL31" s="56"/>
      <c r="AFM31" s="56"/>
      <c r="AFN31" s="56"/>
      <c r="AFO31" s="56"/>
      <c r="AFP31" s="56"/>
      <c r="AFQ31" s="56"/>
      <c r="AFR31" s="56"/>
      <c r="AFS31" s="56"/>
      <c r="AFT31" s="56"/>
      <c r="AFU31" s="56"/>
      <c r="AFV31" s="56"/>
      <c r="AFW31" s="56"/>
      <c r="AFX31" s="56"/>
      <c r="AFY31" s="56"/>
      <c r="AFZ31" s="56"/>
      <c r="AGA31" s="56"/>
      <c r="AGB31" s="56"/>
      <c r="AGC31" s="56"/>
      <c r="AGD31" s="56"/>
      <c r="AGE31" s="56"/>
      <c r="AGF31" s="56"/>
      <c r="AGG31" s="56"/>
      <c r="AGH31" s="56"/>
      <c r="AGI31" s="56"/>
      <c r="AGJ31" s="56"/>
      <c r="AGK31" s="56"/>
      <c r="AGL31" s="56"/>
      <c r="AGM31" s="56"/>
      <c r="AGN31" s="56"/>
      <c r="AGO31" s="56"/>
      <c r="AGP31" s="56"/>
      <c r="AGQ31" s="56"/>
      <c r="AGR31" s="56"/>
      <c r="AGS31" s="56"/>
      <c r="AGT31" s="56"/>
      <c r="AGU31" s="56"/>
      <c r="AGV31" s="56"/>
      <c r="AGW31" s="56"/>
      <c r="AGX31" s="56"/>
      <c r="AGY31" s="56"/>
      <c r="AGZ31" s="56"/>
      <c r="AHA31" s="56"/>
      <c r="AHB31" s="56"/>
      <c r="AHC31" s="56"/>
      <c r="AHD31" s="56"/>
      <c r="AHE31" s="56"/>
      <c r="AHF31" s="56"/>
      <c r="AHG31" s="56"/>
      <c r="AHH31" s="56"/>
      <c r="AHI31" s="56"/>
      <c r="AHJ31" s="56"/>
      <c r="AHK31" s="56"/>
      <c r="AHL31" s="56"/>
      <c r="AHM31" s="56"/>
      <c r="AHN31" s="56"/>
      <c r="AHO31" s="56"/>
      <c r="AHP31" s="56"/>
      <c r="AHQ31" s="56"/>
      <c r="AHR31" s="56"/>
      <c r="AHS31" s="56"/>
      <c r="AHT31" s="56"/>
      <c r="AHU31" s="56"/>
      <c r="AHV31" s="56"/>
      <c r="AHW31" s="56"/>
      <c r="AHX31" s="56"/>
      <c r="AHY31" s="56"/>
      <c r="AHZ31" s="56"/>
      <c r="AIA31" s="56"/>
      <c r="AIB31" s="56"/>
      <c r="AIC31" s="56"/>
      <c r="AID31" s="56"/>
      <c r="AIE31" s="56"/>
      <c r="AIF31" s="56"/>
      <c r="AIG31" s="56"/>
      <c r="AIH31" s="56"/>
      <c r="AII31" s="56"/>
      <c r="AIJ31" s="56"/>
      <c r="AIK31" s="56"/>
      <c r="AIL31" s="56"/>
      <c r="AIM31" s="56"/>
      <c r="AIN31" s="56"/>
      <c r="AIO31" s="56"/>
      <c r="AIP31" s="56"/>
      <c r="AIQ31" s="56"/>
      <c r="AIR31" s="56"/>
      <c r="AIS31" s="56"/>
      <c r="AIT31" s="56"/>
      <c r="AIU31" s="56"/>
      <c r="AIV31" s="56"/>
      <c r="AIW31" s="56"/>
      <c r="AIX31" s="56"/>
      <c r="AIY31" s="56"/>
      <c r="AIZ31" s="56"/>
      <c r="AJA31" s="56"/>
      <c r="AJB31" s="56"/>
      <c r="AJC31" s="56"/>
      <c r="AJD31" s="56"/>
      <c r="AJE31" s="56"/>
      <c r="AJF31" s="56"/>
      <c r="AJG31" s="56"/>
      <c r="AJH31" s="56"/>
      <c r="AJI31" s="56"/>
      <c r="AJJ31" s="56"/>
      <c r="AJK31" s="56"/>
      <c r="AJL31" s="56"/>
      <c r="AJM31" s="56"/>
      <c r="AJN31" s="56"/>
      <c r="AJO31" s="56"/>
      <c r="AJP31" s="56"/>
      <c r="AJQ31" s="56"/>
      <c r="AJR31" s="56"/>
      <c r="AJS31" s="56"/>
      <c r="AJT31" s="56"/>
      <c r="AJU31" s="56"/>
      <c r="AJV31" s="56"/>
      <c r="AJW31" s="56"/>
      <c r="AJX31" s="56"/>
      <c r="AJY31" s="56"/>
      <c r="AJZ31" s="56"/>
      <c r="AKA31" s="56"/>
      <c r="AKB31" s="56"/>
      <c r="AKC31" s="56"/>
      <c r="AKD31" s="56"/>
      <c r="AKE31" s="56"/>
      <c r="AKF31" s="56"/>
      <c r="AKG31" s="56"/>
      <c r="AKH31" s="56"/>
      <c r="AKI31" s="56"/>
      <c r="AKJ31" s="56"/>
      <c r="AKK31" s="56"/>
      <c r="AKL31" s="56"/>
      <c r="AKM31" s="56"/>
      <c r="AKN31" s="56"/>
      <c r="AKO31" s="56"/>
      <c r="AKP31" s="56"/>
      <c r="AKQ31" s="56"/>
      <c r="AKR31" s="56"/>
      <c r="AKS31" s="56"/>
      <c r="AKT31" s="56"/>
      <c r="AKU31" s="56"/>
      <c r="AKV31" s="56"/>
      <c r="AKW31" s="56"/>
      <c r="AKX31" s="56"/>
      <c r="AKY31" s="56"/>
      <c r="AKZ31" s="56"/>
      <c r="ALA31" s="56"/>
      <c r="ALB31" s="56"/>
      <c r="ALC31" s="56"/>
      <c r="ALD31" s="56"/>
      <c r="ALE31" s="56"/>
      <c r="ALF31" s="56"/>
      <c r="ALG31" s="56"/>
      <c r="ALH31" s="56"/>
      <c r="ALI31" s="56"/>
      <c r="ALJ31" s="56"/>
      <c r="ALK31" s="56"/>
      <c r="ALL31" s="56"/>
      <c r="ALM31" s="56"/>
      <c r="ALN31" s="56"/>
      <c r="ALO31" s="56"/>
      <c r="ALP31" s="56"/>
      <c r="ALQ31" s="56"/>
      <c r="ALR31" s="56"/>
      <c r="ALS31" s="56"/>
      <c r="ALT31" s="56"/>
      <c r="ALU31" s="56"/>
      <c r="ALV31" s="56"/>
      <c r="ALW31" s="56"/>
      <c r="ALX31" s="56"/>
      <c r="ALY31" s="56"/>
      <c r="ALZ31" s="56"/>
      <c r="AMA31" s="56"/>
      <c r="AMB31" s="56"/>
      <c r="AMC31" s="56"/>
      <c r="AMD31" s="56"/>
      <c r="AME31" s="56"/>
      <c r="AMF31" s="56"/>
      <c r="AMG31" s="56"/>
      <c r="AMH31" s="56"/>
      <c r="AMI31" s="56"/>
      <c r="AMJ31" s="62"/>
    </row>
    <row r="32" spans="1:1024" ht="14.4" x14ac:dyDescent="0.55000000000000004">
      <c r="A32" s="20">
        <v>53</v>
      </c>
      <c r="B32" s="21" t="s">
        <v>62</v>
      </c>
      <c r="C32" s="22" t="s">
        <v>37</v>
      </c>
      <c r="D32" s="23">
        <v>0.58021</v>
      </c>
      <c r="E32" s="24">
        <v>40.852699999999999</v>
      </c>
      <c r="F32" s="24">
        <v>-78.283799999999999</v>
      </c>
      <c r="G32" s="25">
        <v>2.2200000000000002</v>
      </c>
      <c r="H32" s="25">
        <f>G32/274*100</f>
        <v>0.8102189781021899</v>
      </c>
      <c r="I32" s="26">
        <v>12.4</v>
      </c>
      <c r="J32" s="25"/>
      <c r="K32" s="27">
        <v>1497</v>
      </c>
      <c r="L32" s="25">
        <v>3.48</v>
      </c>
      <c r="M32" s="25"/>
      <c r="N32" s="26">
        <v>3.5</v>
      </c>
      <c r="O32" s="28">
        <v>1480</v>
      </c>
      <c r="P32" s="29">
        <v>0</v>
      </c>
      <c r="Q32" s="26">
        <v>67</v>
      </c>
      <c r="R32" s="30">
        <f>D32*448.8*Q32*0.01202</f>
        <v>209.70912504432002</v>
      </c>
      <c r="S32" s="26">
        <v>4.92</v>
      </c>
      <c r="T32" s="31">
        <f>D32*448.8*S32*0.01202</f>
        <v>15.399535749523201</v>
      </c>
      <c r="U32" s="26">
        <v>9.5399999999999991</v>
      </c>
      <c r="V32" s="32">
        <f>D32*448.8*U32*0.01202</f>
        <v>29.860075416758399</v>
      </c>
      <c r="W32" s="26">
        <v>3.56</v>
      </c>
      <c r="X32" s="33">
        <f>D32*448.8*W32*0.01202</f>
        <v>11.1427535098176</v>
      </c>
      <c r="Y32" s="28">
        <v>663</v>
      </c>
      <c r="Z32" s="34">
        <f>D32*448.8*Y32*0.01202</f>
        <v>2075.1813418564802</v>
      </c>
      <c r="AA32" s="27">
        <v>6</v>
      </c>
      <c r="AB32" s="35">
        <v>1017</v>
      </c>
    </row>
    <row r="33" spans="1:1024" s="45" customFormat="1" ht="14.4" x14ac:dyDescent="0.55000000000000004">
      <c r="A33" s="37"/>
      <c r="B33" s="38" t="s">
        <v>63</v>
      </c>
      <c r="C33" s="22"/>
      <c r="D33" s="23"/>
      <c r="E33" s="39"/>
      <c r="F33" s="39"/>
      <c r="G33" s="40"/>
      <c r="H33" s="40"/>
      <c r="I33" s="40"/>
      <c r="J33" s="40"/>
      <c r="K33" s="41"/>
      <c r="L33" s="40"/>
      <c r="M33" s="40"/>
      <c r="N33" s="42"/>
      <c r="O33" s="43"/>
      <c r="P33" s="43"/>
      <c r="Q33" s="40"/>
      <c r="R33" s="30">
        <f>R32-R34-R35-R36</f>
        <v>114.31511137200002</v>
      </c>
      <c r="S33" s="40"/>
      <c r="T33" s="31">
        <f>T32-T34-T35-T36</f>
        <v>10.218491093500802</v>
      </c>
      <c r="U33" s="40"/>
      <c r="V33" s="32">
        <f>V32-V34-V35-V36</f>
        <v>16.143862622817601</v>
      </c>
      <c r="W33" s="40"/>
      <c r="X33" s="33">
        <f>X32-X34-X35-X36</f>
        <v>2.2971086420832005</v>
      </c>
      <c r="Y33" s="43"/>
      <c r="Z33" s="34">
        <f>Z32-Z34-Z35-Z36</f>
        <v>889.52339681568037</v>
      </c>
      <c r="AA33" s="41"/>
      <c r="AB33" s="44"/>
    </row>
    <row r="34" spans="1:1024" ht="14.4" x14ac:dyDescent="0.55000000000000004">
      <c r="A34" s="46">
        <v>85</v>
      </c>
      <c r="B34" s="47" t="s">
        <v>64</v>
      </c>
      <c r="C34" s="22" t="s">
        <v>37</v>
      </c>
      <c r="D34" s="23">
        <v>2.6900000000000001E-3</v>
      </c>
      <c r="E34" s="124">
        <v>40.855618999999997</v>
      </c>
      <c r="F34" s="124">
        <v>-78.283703000000003</v>
      </c>
      <c r="G34" s="25"/>
      <c r="H34" s="25" t="s">
        <v>42</v>
      </c>
      <c r="I34" s="25">
        <v>14.1</v>
      </c>
      <c r="J34" s="25"/>
      <c r="K34" s="27">
        <v>1086</v>
      </c>
      <c r="L34" s="25">
        <v>3.84</v>
      </c>
      <c r="M34" s="25"/>
      <c r="N34" s="125">
        <v>3.9</v>
      </c>
      <c r="O34" s="29">
        <v>1040</v>
      </c>
      <c r="P34" s="29">
        <v>0</v>
      </c>
      <c r="Q34" s="25">
        <v>48</v>
      </c>
      <c r="R34" s="30">
        <f>D34*448.8*Q34*0.01202</f>
        <v>0.69654765312</v>
      </c>
      <c r="S34" s="25">
        <v>0.66</v>
      </c>
      <c r="T34" s="31">
        <f>D34*448.8*S34*0.01202</f>
        <v>9.5775302304000002E-3</v>
      </c>
      <c r="U34" s="25">
        <v>7.07</v>
      </c>
      <c r="V34" s="32">
        <f>D34*448.8*U34*0.01202</f>
        <v>0.10259566474080002</v>
      </c>
      <c r="W34" s="25">
        <v>3.96</v>
      </c>
      <c r="X34" s="33">
        <f>D34*448.8*W34*0.01202</f>
        <v>5.7465181382400005E-2</v>
      </c>
      <c r="Y34" s="29">
        <v>445</v>
      </c>
      <c r="Z34" s="34">
        <f>D34*448.8*Y34*0.01202</f>
        <v>6.4575772007999994</v>
      </c>
      <c r="AA34" s="27">
        <v>38</v>
      </c>
      <c r="AB34" s="35">
        <v>723</v>
      </c>
      <c r="AMJ34"/>
    </row>
    <row r="35" spans="1:1024" ht="14.4" x14ac:dyDescent="0.55000000000000004">
      <c r="A35" s="46">
        <v>84</v>
      </c>
      <c r="B35" s="47" t="s">
        <v>65</v>
      </c>
      <c r="C35" s="22" t="s">
        <v>37</v>
      </c>
      <c r="D35" s="120">
        <v>2.7000000000000001E-3</v>
      </c>
      <c r="E35" s="124">
        <v>40.869577</v>
      </c>
      <c r="F35" s="124">
        <v>-78.292479999999998</v>
      </c>
      <c r="G35" s="25"/>
      <c r="H35" s="25"/>
      <c r="I35" s="25">
        <v>11.9</v>
      </c>
      <c r="J35" s="25"/>
      <c r="K35" s="27">
        <v>1289</v>
      </c>
      <c r="L35" s="25">
        <v>3.22</v>
      </c>
      <c r="M35" s="25"/>
      <c r="N35" s="125">
        <v>3.2</v>
      </c>
      <c r="O35" s="29">
        <v>1280</v>
      </c>
      <c r="P35" s="29">
        <v>0</v>
      </c>
      <c r="Q35" s="25">
        <v>102</v>
      </c>
      <c r="R35" s="30">
        <f>D35*448.8*Q35*0.01202</f>
        <v>1.4856662304000001</v>
      </c>
      <c r="S35" s="25">
        <v>21.5</v>
      </c>
      <c r="T35" s="31">
        <f>D35*448.8*S35*0.01202</f>
        <v>0.31315513680000001</v>
      </c>
      <c r="U35" s="25">
        <v>11.57</v>
      </c>
      <c r="V35" s="32">
        <f>D35*448.8*U35*0.01202</f>
        <v>0.16852115966400003</v>
      </c>
      <c r="W35" s="25">
        <v>6.07</v>
      </c>
      <c r="X35" s="33">
        <f>D35*448.8*W35*0.01202</f>
        <v>8.8411706064000006E-2</v>
      </c>
      <c r="Y35" s="29">
        <v>480</v>
      </c>
      <c r="Z35" s="34">
        <f>D35*448.8*Y35*0.01202</f>
        <v>6.991370496</v>
      </c>
      <c r="AA35" s="27">
        <v>68</v>
      </c>
      <c r="AB35" s="35">
        <v>777</v>
      </c>
      <c r="AMJ35"/>
    </row>
    <row r="36" spans="1:1024" ht="14.4" x14ac:dyDescent="0.55000000000000004">
      <c r="A36" s="46">
        <v>83</v>
      </c>
      <c r="B36" s="44" t="s">
        <v>66</v>
      </c>
      <c r="C36" s="22" t="s">
        <v>37</v>
      </c>
      <c r="D36" s="120">
        <v>0.26179999999999998</v>
      </c>
      <c r="E36" s="124">
        <v>40.871308999999997</v>
      </c>
      <c r="F36" s="124">
        <v>-78.294189000000003</v>
      </c>
      <c r="G36" s="25"/>
      <c r="H36" s="25" t="s">
        <v>42</v>
      </c>
      <c r="I36" s="25">
        <v>11.4</v>
      </c>
      <c r="J36" s="25"/>
      <c r="K36" s="27">
        <v>1676</v>
      </c>
      <c r="L36" s="25">
        <v>4.12</v>
      </c>
      <c r="M36" s="25"/>
      <c r="N36" s="125">
        <v>3.8</v>
      </c>
      <c r="O36" s="29">
        <v>1700</v>
      </c>
      <c r="P36" s="29">
        <v>0</v>
      </c>
      <c r="Q36" s="25">
        <v>66</v>
      </c>
      <c r="R36" s="30">
        <f>D36*448.8*Q36*0.01202</f>
        <v>93.211799788799993</v>
      </c>
      <c r="S36" s="25">
        <v>3.44</v>
      </c>
      <c r="T36" s="31">
        <f>D36*448.8*S36*0.01202</f>
        <v>4.858311988991999</v>
      </c>
      <c r="U36" s="25">
        <v>9.52</v>
      </c>
      <c r="V36" s="32">
        <f>D36*448.8*U36*0.01202</f>
        <v>13.445095969535997</v>
      </c>
      <c r="W36" s="25">
        <v>6.16</v>
      </c>
      <c r="X36" s="33">
        <f>D36*448.8*W36*0.01202</f>
        <v>8.6997679802879997</v>
      </c>
      <c r="Y36" s="29">
        <v>830</v>
      </c>
      <c r="Z36" s="34">
        <f>D36*448.8*Y36*0.01202</f>
        <v>1172.2089973439997</v>
      </c>
      <c r="AA36" s="27">
        <v>5</v>
      </c>
      <c r="AB36" s="35">
        <v>1270</v>
      </c>
      <c r="AMJ36"/>
    </row>
    <row r="37" spans="1:1024" customFormat="1" ht="14.4" x14ac:dyDescent="0.55000000000000004">
      <c r="A37" s="126"/>
      <c r="B37" s="62"/>
      <c r="C37" s="62"/>
      <c r="D37" s="62"/>
      <c r="E37" s="127"/>
      <c r="F37" s="128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</row>
    <row r="38" spans="1:1024" ht="14.4" x14ac:dyDescent="0.55000000000000004">
      <c r="A38" s="71"/>
      <c r="B38" s="72"/>
      <c r="C38" s="72"/>
      <c r="D38" s="73"/>
      <c r="E38" s="129"/>
      <c r="F38" s="129"/>
      <c r="G38" s="75"/>
      <c r="H38" s="75"/>
      <c r="I38" s="75"/>
      <c r="J38" s="75"/>
      <c r="K38" s="76"/>
      <c r="L38" s="75"/>
      <c r="M38" s="75"/>
      <c r="N38" s="130"/>
      <c r="O38" s="77"/>
      <c r="P38" s="77"/>
      <c r="Q38" s="75"/>
      <c r="R38" s="78"/>
      <c r="S38" s="75"/>
      <c r="T38" s="78"/>
      <c r="U38" s="75"/>
      <c r="V38" s="78"/>
      <c r="W38" s="75"/>
      <c r="X38" s="78"/>
      <c r="Y38" s="77"/>
      <c r="Z38" s="78"/>
      <c r="AA38" s="76"/>
      <c r="AB38" s="72"/>
      <c r="AMJ38"/>
    </row>
    <row r="39" spans="1:1024" ht="14.4" x14ac:dyDescent="0.55000000000000004">
      <c r="A39" s="20"/>
      <c r="B39" s="21" t="s">
        <v>67</v>
      </c>
      <c r="C39" s="22"/>
      <c r="D39" s="131"/>
      <c r="E39" s="132"/>
      <c r="F39" s="132"/>
      <c r="G39" s="58"/>
      <c r="H39" s="58"/>
      <c r="I39" s="58"/>
      <c r="J39" s="58"/>
      <c r="K39" s="60"/>
      <c r="L39" s="58"/>
      <c r="M39" s="58"/>
      <c r="N39" s="133"/>
      <c r="O39" s="134"/>
      <c r="P39" s="134"/>
      <c r="Q39" s="58"/>
      <c r="R39" s="61"/>
      <c r="S39" s="58"/>
      <c r="T39" s="61"/>
      <c r="U39" s="58"/>
      <c r="V39" s="61"/>
      <c r="W39" s="58"/>
      <c r="X39" s="61"/>
      <c r="Y39" s="134"/>
      <c r="Z39" s="61"/>
      <c r="AA39" s="60"/>
      <c r="AB39" s="22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  <c r="IL39" s="56"/>
      <c r="IM39" s="56"/>
      <c r="IN39" s="56"/>
      <c r="IO39" s="56"/>
      <c r="IP39" s="56"/>
      <c r="IQ39" s="56"/>
      <c r="IR39" s="56"/>
      <c r="IS39" s="56"/>
      <c r="IT39" s="56"/>
      <c r="IU39" s="56"/>
      <c r="IV39" s="56"/>
      <c r="IW39" s="56"/>
      <c r="IX39" s="56"/>
      <c r="IY39" s="56"/>
      <c r="IZ39" s="56"/>
      <c r="JA39" s="56"/>
      <c r="JB39" s="56"/>
      <c r="JC39" s="56"/>
      <c r="JD39" s="56"/>
      <c r="JE39" s="56"/>
      <c r="JF39" s="56"/>
      <c r="JG39" s="56"/>
      <c r="JH39" s="56"/>
      <c r="JI39" s="56"/>
      <c r="JJ39" s="56"/>
      <c r="JK39" s="56"/>
      <c r="JL39" s="56"/>
      <c r="JM39" s="56"/>
      <c r="JN39" s="56"/>
      <c r="JO39" s="56"/>
      <c r="JP39" s="56"/>
      <c r="JQ39" s="56"/>
      <c r="JR39" s="56"/>
      <c r="JS39" s="56"/>
      <c r="JT39" s="56"/>
      <c r="JU39" s="56"/>
      <c r="JV39" s="56"/>
      <c r="JW39" s="56"/>
      <c r="JX39" s="56"/>
      <c r="JY39" s="56"/>
      <c r="JZ39" s="56"/>
      <c r="KA39" s="56"/>
      <c r="KB39" s="56"/>
      <c r="KC39" s="56"/>
      <c r="KD39" s="56"/>
      <c r="KE39" s="56"/>
      <c r="KF39" s="56"/>
      <c r="KG39" s="56"/>
      <c r="KH39" s="56"/>
      <c r="KI39" s="56"/>
      <c r="KJ39" s="56"/>
      <c r="KK39" s="56"/>
      <c r="KL39" s="56"/>
      <c r="KM39" s="56"/>
      <c r="KN39" s="56"/>
      <c r="KO39" s="56"/>
      <c r="KP39" s="56"/>
      <c r="KQ39" s="56"/>
      <c r="KR39" s="56"/>
      <c r="KS39" s="56"/>
      <c r="KT39" s="56"/>
      <c r="KU39" s="56"/>
      <c r="KV39" s="56"/>
      <c r="KW39" s="56"/>
      <c r="KX39" s="56"/>
      <c r="KY39" s="56"/>
      <c r="KZ39" s="56"/>
      <c r="LA39" s="56"/>
      <c r="LB39" s="56"/>
      <c r="LC39" s="56"/>
      <c r="LD39" s="56"/>
      <c r="LE39" s="56"/>
      <c r="LF39" s="56"/>
      <c r="LG39" s="56"/>
      <c r="LH39" s="56"/>
      <c r="LI39" s="56"/>
      <c r="LJ39" s="56"/>
      <c r="LK39" s="56"/>
      <c r="LL39" s="56"/>
      <c r="LM39" s="56"/>
      <c r="LN39" s="56"/>
      <c r="LO39" s="56"/>
      <c r="LP39" s="56"/>
      <c r="LQ39" s="56"/>
      <c r="LR39" s="56"/>
      <c r="LS39" s="56"/>
      <c r="LT39" s="56"/>
      <c r="LU39" s="56"/>
      <c r="LV39" s="56"/>
      <c r="LW39" s="56"/>
      <c r="LX39" s="56"/>
      <c r="LY39" s="56"/>
      <c r="LZ39" s="56"/>
      <c r="MA39" s="56"/>
      <c r="MB39" s="56"/>
      <c r="MC39" s="56"/>
      <c r="MD39" s="56"/>
      <c r="ME39" s="56"/>
      <c r="MF39" s="56"/>
      <c r="MG39" s="56"/>
      <c r="MH39" s="56"/>
      <c r="MI39" s="56"/>
      <c r="MJ39" s="56"/>
      <c r="MK39" s="56"/>
      <c r="ML39" s="56"/>
      <c r="MM39" s="56"/>
      <c r="MN39" s="56"/>
      <c r="MO39" s="56"/>
      <c r="MP39" s="56"/>
      <c r="MQ39" s="56"/>
      <c r="MR39" s="56"/>
      <c r="MS39" s="56"/>
      <c r="MT39" s="56"/>
      <c r="MU39" s="56"/>
      <c r="MV39" s="56"/>
      <c r="MW39" s="56"/>
      <c r="MX39" s="56"/>
      <c r="MY39" s="56"/>
      <c r="MZ39" s="56"/>
      <c r="NA39" s="56"/>
      <c r="NB39" s="56"/>
      <c r="NC39" s="56"/>
      <c r="ND39" s="56"/>
      <c r="NE39" s="56"/>
      <c r="NF39" s="56"/>
      <c r="NG39" s="56"/>
      <c r="NH39" s="56"/>
      <c r="NI39" s="56"/>
      <c r="NJ39" s="56"/>
      <c r="NK39" s="56"/>
      <c r="NL39" s="56"/>
      <c r="NM39" s="56"/>
      <c r="NN39" s="56"/>
      <c r="NO39" s="56"/>
      <c r="NP39" s="56"/>
      <c r="NQ39" s="56"/>
      <c r="NR39" s="56"/>
      <c r="NS39" s="56"/>
      <c r="NT39" s="56"/>
      <c r="NU39" s="56"/>
      <c r="NV39" s="56"/>
      <c r="NW39" s="56"/>
      <c r="NX39" s="56"/>
      <c r="NY39" s="56"/>
      <c r="NZ39" s="56"/>
      <c r="OA39" s="56"/>
      <c r="OB39" s="56"/>
      <c r="OC39" s="56"/>
      <c r="OD39" s="56"/>
      <c r="OE39" s="56"/>
      <c r="OF39" s="56"/>
      <c r="OG39" s="56"/>
      <c r="OH39" s="56"/>
      <c r="OI39" s="56"/>
      <c r="OJ39" s="56"/>
      <c r="OK39" s="56"/>
      <c r="OL39" s="56"/>
      <c r="OM39" s="56"/>
      <c r="ON39" s="56"/>
      <c r="OO39" s="56"/>
      <c r="OP39" s="56"/>
      <c r="OQ39" s="56"/>
      <c r="OR39" s="56"/>
      <c r="OS39" s="56"/>
      <c r="OT39" s="56"/>
      <c r="OU39" s="56"/>
      <c r="OV39" s="56"/>
      <c r="OW39" s="56"/>
      <c r="OX39" s="56"/>
      <c r="OY39" s="56"/>
      <c r="OZ39" s="56"/>
      <c r="PA39" s="56"/>
      <c r="PB39" s="56"/>
      <c r="PC39" s="56"/>
      <c r="PD39" s="56"/>
      <c r="PE39" s="56"/>
      <c r="PF39" s="56"/>
      <c r="PG39" s="56"/>
      <c r="PH39" s="56"/>
      <c r="PI39" s="56"/>
      <c r="PJ39" s="56"/>
      <c r="PK39" s="56"/>
      <c r="PL39" s="56"/>
      <c r="PM39" s="56"/>
      <c r="PN39" s="56"/>
      <c r="PO39" s="56"/>
      <c r="PP39" s="56"/>
      <c r="PQ39" s="56"/>
      <c r="PR39" s="56"/>
      <c r="PS39" s="56"/>
      <c r="PT39" s="56"/>
      <c r="PU39" s="56"/>
      <c r="PV39" s="56"/>
      <c r="PW39" s="56"/>
      <c r="PX39" s="56"/>
      <c r="PY39" s="56"/>
      <c r="PZ39" s="56"/>
      <c r="QA39" s="56"/>
      <c r="QB39" s="56"/>
      <c r="QC39" s="56"/>
      <c r="QD39" s="56"/>
      <c r="QE39" s="56"/>
      <c r="QF39" s="56"/>
      <c r="QG39" s="56"/>
      <c r="QH39" s="56"/>
      <c r="QI39" s="56"/>
      <c r="QJ39" s="56"/>
      <c r="QK39" s="56"/>
      <c r="QL39" s="56"/>
      <c r="QM39" s="56"/>
      <c r="QN39" s="56"/>
      <c r="QO39" s="56"/>
      <c r="QP39" s="56"/>
      <c r="QQ39" s="56"/>
      <c r="QR39" s="56"/>
      <c r="QS39" s="56"/>
      <c r="QT39" s="56"/>
      <c r="QU39" s="56"/>
      <c r="QV39" s="56"/>
      <c r="QW39" s="56"/>
      <c r="QX39" s="56"/>
      <c r="QY39" s="56"/>
      <c r="QZ39" s="56"/>
      <c r="RA39" s="56"/>
      <c r="RB39" s="56"/>
      <c r="RC39" s="56"/>
      <c r="RD39" s="56"/>
      <c r="RE39" s="56"/>
      <c r="RF39" s="56"/>
      <c r="RG39" s="56"/>
      <c r="RH39" s="56"/>
      <c r="RI39" s="56"/>
      <c r="RJ39" s="56"/>
      <c r="RK39" s="56"/>
      <c r="RL39" s="56"/>
      <c r="RM39" s="56"/>
      <c r="RN39" s="56"/>
      <c r="RO39" s="56"/>
      <c r="RP39" s="56"/>
      <c r="RQ39" s="56"/>
      <c r="RR39" s="56"/>
      <c r="RS39" s="56"/>
      <c r="RT39" s="56"/>
      <c r="RU39" s="56"/>
      <c r="RV39" s="56"/>
      <c r="RW39" s="56"/>
      <c r="RX39" s="56"/>
      <c r="RY39" s="56"/>
      <c r="RZ39" s="56"/>
      <c r="SA39" s="56"/>
      <c r="SB39" s="56"/>
      <c r="SC39" s="56"/>
      <c r="SD39" s="56"/>
      <c r="SE39" s="56"/>
      <c r="SF39" s="56"/>
      <c r="SG39" s="56"/>
      <c r="SH39" s="56"/>
      <c r="SI39" s="56"/>
      <c r="SJ39" s="56"/>
      <c r="SK39" s="56"/>
      <c r="SL39" s="56"/>
      <c r="SM39" s="56"/>
      <c r="SN39" s="56"/>
      <c r="SO39" s="56"/>
      <c r="SP39" s="56"/>
      <c r="SQ39" s="56"/>
      <c r="SR39" s="56"/>
      <c r="SS39" s="56"/>
      <c r="ST39" s="56"/>
      <c r="SU39" s="56"/>
      <c r="SV39" s="56"/>
      <c r="SW39" s="56"/>
      <c r="SX39" s="56"/>
      <c r="SY39" s="56"/>
      <c r="SZ39" s="56"/>
      <c r="TA39" s="56"/>
      <c r="TB39" s="56"/>
      <c r="TC39" s="56"/>
      <c r="TD39" s="56"/>
      <c r="TE39" s="56"/>
      <c r="TF39" s="56"/>
      <c r="TG39" s="56"/>
      <c r="TH39" s="56"/>
      <c r="TI39" s="56"/>
      <c r="TJ39" s="56"/>
      <c r="TK39" s="56"/>
      <c r="TL39" s="56"/>
      <c r="TM39" s="56"/>
      <c r="TN39" s="56"/>
      <c r="TO39" s="56"/>
      <c r="TP39" s="56"/>
      <c r="TQ39" s="56"/>
      <c r="TR39" s="56"/>
      <c r="TS39" s="56"/>
      <c r="TT39" s="56"/>
      <c r="TU39" s="56"/>
      <c r="TV39" s="56"/>
      <c r="TW39" s="56"/>
      <c r="TX39" s="56"/>
      <c r="TY39" s="56"/>
      <c r="TZ39" s="56"/>
      <c r="UA39" s="56"/>
      <c r="UB39" s="56"/>
      <c r="UC39" s="56"/>
      <c r="UD39" s="56"/>
      <c r="UE39" s="56"/>
      <c r="UF39" s="56"/>
      <c r="UG39" s="56"/>
      <c r="UH39" s="56"/>
      <c r="UI39" s="56"/>
      <c r="UJ39" s="56"/>
      <c r="UK39" s="56"/>
      <c r="UL39" s="56"/>
      <c r="UM39" s="56"/>
      <c r="UN39" s="56"/>
      <c r="UO39" s="56"/>
      <c r="UP39" s="56"/>
      <c r="UQ39" s="56"/>
      <c r="UR39" s="56"/>
      <c r="US39" s="56"/>
      <c r="UT39" s="56"/>
      <c r="UU39" s="56"/>
      <c r="UV39" s="56"/>
      <c r="UW39" s="56"/>
      <c r="UX39" s="56"/>
      <c r="UY39" s="56"/>
      <c r="UZ39" s="56"/>
      <c r="VA39" s="56"/>
      <c r="VB39" s="56"/>
      <c r="VC39" s="56"/>
      <c r="VD39" s="56"/>
      <c r="VE39" s="56"/>
      <c r="VF39" s="56"/>
      <c r="VG39" s="56"/>
      <c r="VH39" s="56"/>
      <c r="VI39" s="56"/>
      <c r="VJ39" s="56"/>
      <c r="VK39" s="56"/>
      <c r="VL39" s="56"/>
      <c r="VM39" s="56"/>
      <c r="VN39" s="56"/>
      <c r="VO39" s="56"/>
      <c r="VP39" s="56"/>
      <c r="VQ39" s="56"/>
      <c r="VR39" s="56"/>
      <c r="VS39" s="56"/>
      <c r="VT39" s="56"/>
      <c r="VU39" s="56"/>
      <c r="VV39" s="56"/>
      <c r="VW39" s="56"/>
      <c r="VX39" s="56"/>
      <c r="VY39" s="56"/>
      <c r="VZ39" s="56"/>
      <c r="WA39" s="56"/>
      <c r="WB39" s="56"/>
      <c r="WC39" s="56"/>
      <c r="WD39" s="56"/>
      <c r="WE39" s="56"/>
      <c r="WF39" s="56"/>
      <c r="WG39" s="56"/>
      <c r="WH39" s="56"/>
      <c r="WI39" s="56"/>
      <c r="WJ39" s="56"/>
      <c r="WK39" s="56"/>
      <c r="WL39" s="56"/>
      <c r="WM39" s="56"/>
      <c r="WN39" s="56"/>
      <c r="WO39" s="56"/>
      <c r="WP39" s="56"/>
      <c r="WQ39" s="56"/>
      <c r="WR39" s="56"/>
      <c r="WS39" s="56"/>
      <c r="WT39" s="56"/>
      <c r="WU39" s="56"/>
      <c r="WV39" s="56"/>
      <c r="WW39" s="56"/>
      <c r="WX39" s="56"/>
      <c r="WY39" s="56"/>
      <c r="WZ39" s="56"/>
      <c r="XA39" s="56"/>
      <c r="XB39" s="56"/>
      <c r="XC39" s="56"/>
      <c r="XD39" s="56"/>
      <c r="XE39" s="56"/>
      <c r="XF39" s="56"/>
      <c r="XG39" s="56"/>
      <c r="XH39" s="56"/>
      <c r="XI39" s="56"/>
      <c r="XJ39" s="56"/>
      <c r="XK39" s="56"/>
      <c r="XL39" s="56"/>
      <c r="XM39" s="56"/>
      <c r="XN39" s="56"/>
      <c r="XO39" s="56"/>
      <c r="XP39" s="56"/>
      <c r="XQ39" s="56"/>
      <c r="XR39" s="56"/>
      <c r="XS39" s="56"/>
      <c r="XT39" s="56"/>
      <c r="XU39" s="56"/>
      <c r="XV39" s="56"/>
      <c r="XW39" s="56"/>
      <c r="XX39" s="56"/>
      <c r="XY39" s="56"/>
      <c r="XZ39" s="56"/>
      <c r="YA39" s="56"/>
      <c r="YB39" s="56"/>
      <c r="YC39" s="56"/>
      <c r="YD39" s="56"/>
      <c r="YE39" s="56"/>
      <c r="YF39" s="56"/>
      <c r="YG39" s="56"/>
      <c r="YH39" s="56"/>
      <c r="YI39" s="56"/>
      <c r="YJ39" s="56"/>
      <c r="YK39" s="56"/>
      <c r="YL39" s="56"/>
      <c r="YM39" s="56"/>
      <c r="YN39" s="56"/>
      <c r="YO39" s="56"/>
      <c r="YP39" s="56"/>
      <c r="YQ39" s="56"/>
      <c r="YR39" s="56"/>
      <c r="YS39" s="56"/>
      <c r="YT39" s="56"/>
      <c r="YU39" s="56"/>
      <c r="YV39" s="56"/>
      <c r="YW39" s="56"/>
      <c r="YX39" s="56"/>
      <c r="YY39" s="56"/>
      <c r="YZ39" s="56"/>
      <c r="ZA39" s="56"/>
      <c r="ZB39" s="56"/>
      <c r="ZC39" s="56"/>
      <c r="ZD39" s="56"/>
      <c r="ZE39" s="56"/>
      <c r="ZF39" s="56"/>
      <c r="ZG39" s="56"/>
      <c r="ZH39" s="56"/>
      <c r="ZI39" s="56"/>
      <c r="ZJ39" s="56"/>
      <c r="ZK39" s="56"/>
      <c r="ZL39" s="56"/>
      <c r="ZM39" s="56"/>
      <c r="ZN39" s="56"/>
      <c r="ZO39" s="56"/>
      <c r="ZP39" s="56"/>
      <c r="ZQ39" s="56"/>
      <c r="ZR39" s="56"/>
      <c r="ZS39" s="56"/>
      <c r="ZT39" s="56"/>
      <c r="ZU39" s="56"/>
      <c r="ZV39" s="56"/>
      <c r="ZW39" s="56"/>
      <c r="ZX39" s="56"/>
      <c r="ZY39" s="56"/>
      <c r="ZZ39" s="56"/>
      <c r="AAA39" s="56"/>
      <c r="AAB39" s="56"/>
      <c r="AAC39" s="56"/>
      <c r="AAD39" s="56"/>
      <c r="AAE39" s="56"/>
      <c r="AAF39" s="56"/>
      <c r="AAG39" s="56"/>
      <c r="AAH39" s="56"/>
      <c r="AAI39" s="56"/>
      <c r="AAJ39" s="56"/>
      <c r="AAK39" s="56"/>
      <c r="AAL39" s="56"/>
      <c r="AAM39" s="56"/>
      <c r="AAN39" s="56"/>
      <c r="AAO39" s="56"/>
      <c r="AAP39" s="56"/>
      <c r="AAQ39" s="56"/>
      <c r="AAR39" s="56"/>
      <c r="AAS39" s="56"/>
      <c r="AAT39" s="56"/>
      <c r="AAU39" s="56"/>
      <c r="AAV39" s="56"/>
      <c r="AAW39" s="56"/>
      <c r="AAX39" s="56"/>
      <c r="AAY39" s="56"/>
      <c r="AAZ39" s="56"/>
      <c r="ABA39" s="56"/>
      <c r="ABB39" s="56"/>
      <c r="ABC39" s="56"/>
      <c r="ABD39" s="56"/>
      <c r="ABE39" s="56"/>
      <c r="ABF39" s="56"/>
      <c r="ABG39" s="56"/>
      <c r="ABH39" s="56"/>
      <c r="ABI39" s="56"/>
      <c r="ABJ39" s="56"/>
      <c r="ABK39" s="56"/>
      <c r="ABL39" s="56"/>
      <c r="ABM39" s="56"/>
      <c r="ABN39" s="56"/>
      <c r="ABO39" s="56"/>
      <c r="ABP39" s="56"/>
      <c r="ABQ39" s="56"/>
      <c r="ABR39" s="56"/>
      <c r="ABS39" s="56"/>
      <c r="ABT39" s="56"/>
      <c r="ABU39" s="56"/>
      <c r="ABV39" s="56"/>
      <c r="ABW39" s="56"/>
      <c r="ABX39" s="56"/>
      <c r="ABY39" s="56"/>
      <c r="ABZ39" s="56"/>
      <c r="ACA39" s="56"/>
      <c r="ACB39" s="56"/>
      <c r="ACC39" s="56"/>
      <c r="ACD39" s="56"/>
      <c r="ACE39" s="56"/>
      <c r="ACF39" s="56"/>
      <c r="ACG39" s="56"/>
      <c r="ACH39" s="56"/>
      <c r="ACI39" s="56"/>
      <c r="ACJ39" s="56"/>
      <c r="ACK39" s="56"/>
      <c r="ACL39" s="56"/>
      <c r="ACM39" s="56"/>
      <c r="ACN39" s="56"/>
      <c r="ACO39" s="56"/>
      <c r="ACP39" s="56"/>
      <c r="ACQ39" s="56"/>
      <c r="ACR39" s="56"/>
      <c r="ACS39" s="56"/>
      <c r="ACT39" s="56"/>
      <c r="ACU39" s="56"/>
      <c r="ACV39" s="56"/>
      <c r="ACW39" s="56"/>
      <c r="ACX39" s="56"/>
      <c r="ACY39" s="56"/>
      <c r="ACZ39" s="56"/>
      <c r="ADA39" s="56"/>
      <c r="ADB39" s="56"/>
      <c r="ADC39" s="56"/>
      <c r="ADD39" s="56"/>
      <c r="ADE39" s="56"/>
      <c r="ADF39" s="56"/>
      <c r="ADG39" s="56"/>
      <c r="ADH39" s="56"/>
      <c r="ADI39" s="56"/>
      <c r="ADJ39" s="56"/>
      <c r="ADK39" s="56"/>
      <c r="ADL39" s="56"/>
      <c r="ADM39" s="56"/>
      <c r="ADN39" s="56"/>
      <c r="ADO39" s="56"/>
      <c r="ADP39" s="56"/>
      <c r="ADQ39" s="56"/>
      <c r="ADR39" s="56"/>
      <c r="ADS39" s="56"/>
      <c r="ADT39" s="56"/>
      <c r="ADU39" s="56"/>
      <c r="ADV39" s="56"/>
      <c r="ADW39" s="56"/>
      <c r="ADX39" s="56"/>
      <c r="ADY39" s="56"/>
      <c r="ADZ39" s="56"/>
      <c r="AEA39" s="56"/>
      <c r="AEB39" s="56"/>
      <c r="AEC39" s="56"/>
      <c r="AED39" s="56"/>
      <c r="AEE39" s="56"/>
      <c r="AEF39" s="56"/>
      <c r="AEG39" s="56"/>
      <c r="AEH39" s="56"/>
      <c r="AEI39" s="56"/>
      <c r="AEJ39" s="56"/>
      <c r="AEK39" s="56"/>
      <c r="AEL39" s="56"/>
      <c r="AEM39" s="56"/>
      <c r="AEN39" s="56"/>
      <c r="AEO39" s="56"/>
      <c r="AEP39" s="56"/>
      <c r="AEQ39" s="56"/>
      <c r="AER39" s="56"/>
      <c r="AES39" s="56"/>
      <c r="AET39" s="56"/>
      <c r="AEU39" s="56"/>
      <c r="AEV39" s="56"/>
      <c r="AEW39" s="56"/>
      <c r="AEX39" s="56"/>
      <c r="AEY39" s="56"/>
      <c r="AEZ39" s="56"/>
      <c r="AFA39" s="56"/>
      <c r="AFB39" s="56"/>
      <c r="AFC39" s="56"/>
      <c r="AFD39" s="56"/>
      <c r="AFE39" s="56"/>
      <c r="AFF39" s="56"/>
      <c r="AFG39" s="56"/>
      <c r="AFH39" s="56"/>
      <c r="AFI39" s="56"/>
      <c r="AFJ39" s="56"/>
      <c r="AFK39" s="56"/>
      <c r="AFL39" s="56"/>
      <c r="AFM39" s="56"/>
      <c r="AFN39" s="56"/>
      <c r="AFO39" s="56"/>
      <c r="AFP39" s="56"/>
      <c r="AFQ39" s="56"/>
      <c r="AFR39" s="56"/>
      <c r="AFS39" s="56"/>
      <c r="AFT39" s="56"/>
      <c r="AFU39" s="56"/>
      <c r="AFV39" s="56"/>
      <c r="AFW39" s="56"/>
      <c r="AFX39" s="56"/>
      <c r="AFY39" s="56"/>
      <c r="AFZ39" s="56"/>
      <c r="AGA39" s="56"/>
      <c r="AGB39" s="56"/>
      <c r="AGC39" s="56"/>
      <c r="AGD39" s="56"/>
      <c r="AGE39" s="56"/>
      <c r="AGF39" s="56"/>
      <c r="AGG39" s="56"/>
      <c r="AGH39" s="56"/>
      <c r="AGI39" s="56"/>
      <c r="AGJ39" s="56"/>
      <c r="AGK39" s="56"/>
      <c r="AGL39" s="56"/>
      <c r="AGM39" s="56"/>
      <c r="AGN39" s="56"/>
      <c r="AGO39" s="56"/>
      <c r="AGP39" s="56"/>
      <c r="AGQ39" s="56"/>
      <c r="AGR39" s="56"/>
      <c r="AGS39" s="56"/>
      <c r="AGT39" s="56"/>
      <c r="AGU39" s="56"/>
      <c r="AGV39" s="56"/>
      <c r="AGW39" s="56"/>
      <c r="AGX39" s="56"/>
      <c r="AGY39" s="56"/>
      <c r="AGZ39" s="56"/>
      <c r="AHA39" s="56"/>
      <c r="AHB39" s="56"/>
      <c r="AHC39" s="56"/>
      <c r="AHD39" s="56"/>
      <c r="AHE39" s="56"/>
      <c r="AHF39" s="56"/>
      <c r="AHG39" s="56"/>
      <c r="AHH39" s="56"/>
      <c r="AHI39" s="56"/>
      <c r="AHJ39" s="56"/>
      <c r="AHK39" s="56"/>
      <c r="AHL39" s="56"/>
      <c r="AHM39" s="56"/>
      <c r="AHN39" s="56"/>
      <c r="AHO39" s="56"/>
      <c r="AHP39" s="56"/>
      <c r="AHQ39" s="56"/>
      <c r="AHR39" s="56"/>
      <c r="AHS39" s="56"/>
      <c r="AHT39" s="56"/>
      <c r="AHU39" s="56"/>
      <c r="AHV39" s="56"/>
      <c r="AHW39" s="56"/>
      <c r="AHX39" s="56"/>
      <c r="AHY39" s="56"/>
      <c r="AHZ39" s="56"/>
      <c r="AIA39" s="56"/>
      <c r="AIB39" s="56"/>
      <c r="AIC39" s="56"/>
      <c r="AID39" s="56"/>
      <c r="AIE39" s="56"/>
      <c r="AIF39" s="56"/>
      <c r="AIG39" s="56"/>
      <c r="AIH39" s="56"/>
      <c r="AII39" s="56"/>
      <c r="AIJ39" s="56"/>
      <c r="AIK39" s="56"/>
      <c r="AIL39" s="56"/>
      <c r="AIM39" s="56"/>
      <c r="AIN39" s="56"/>
      <c r="AIO39" s="56"/>
      <c r="AIP39" s="56"/>
      <c r="AIQ39" s="56"/>
      <c r="AIR39" s="56"/>
      <c r="AIS39" s="56"/>
      <c r="AIT39" s="56"/>
      <c r="AIU39" s="56"/>
      <c r="AIV39" s="56"/>
      <c r="AIW39" s="56"/>
      <c r="AIX39" s="56"/>
      <c r="AIY39" s="56"/>
      <c r="AIZ39" s="56"/>
      <c r="AJA39" s="56"/>
      <c r="AJB39" s="56"/>
      <c r="AJC39" s="56"/>
      <c r="AJD39" s="56"/>
      <c r="AJE39" s="56"/>
      <c r="AJF39" s="56"/>
      <c r="AJG39" s="56"/>
      <c r="AJH39" s="56"/>
      <c r="AJI39" s="56"/>
      <c r="AJJ39" s="56"/>
      <c r="AJK39" s="56"/>
      <c r="AJL39" s="56"/>
      <c r="AJM39" s="56"/>
      <c r="AJN39" s="56"/>
      <c r="AJO39" s="56"/>
      <c r="AJP39" s="56"/>
      <c r="AJQ39" s="56"/>
      <c r="AJR39" s="56"/>
      <c r="AJS39" s="56"/>
      <c r="AJT39" s="56"/>
      <c r="AJU39" s="56"/>
      <c r="AJV39" s="56"/>
      <c r="AJW39" s="56"/>
      <c r="AJX39" s="56"/>
      <c r="AJY39" s="56"/>
      <c r="AJZ39" s="56"/>
      <c r="AKA39" s="56"/>
      <c r="AKB39" s="56"/>
      <c r="AKC39" s="56"/>
      <c r="AKD39" s="56"/>
      <c r="AKE39" s="56"/>
      <c r="AKF39" s="56"/>
      <c r="AKG39" s="56"/>
      <c r="AKH39" s="56"/>
      <c r="AKI39" s="56"/>
      <c r="AKJ39" s="56"/>
      <c r="AKK39" s="56"/>
      <c r="AKL39" s="56"/>
      <c r="AKM39" s="56"/>
      <c r="AKN39" s="56"/>
      <c r="AKO39" s="56"/>
      <c r="AKP39" s="56"/>
      <c r="AKQ39" s="56"/>
      <c r="AKR39" s="56"/>
      <c r="AKS39" s="56"/>
      <c r="AKT39" s="56"/>
      <c r="AKU39" s="56"/>
      <c r="AKV39" s="56"/>
      <c r="AKW39" s="56"/>
      <c r="AKX39" s="56"/>
      <c r="AKY39" s="56"/>
      <c r="AKZ39" s="56"/>
      <c r="ALA39" s="56"/>
      <c r="ALB39" s="56"/>
      <c r="ALC39" s="56"/>
      <c r="ALD39" s="56"/>
      <c r="ALE39" s="56"/>
      <c r="ALF39" s="56"/>
      <c r="ALG39" s="56"/>
      <c r="ALH39" s="56"/>
      <c r="ALI39" s="56"/>
      <c r="ALJ39" s="56"/>
      <c r="ALK39" s="56"/>
      <c r="ALL39" s="56"/>
      <c r="ALM39" s="56"/>
      <c r="ALN39" s="56"/>
      <c r="ALO39" s="56"/>
      <c r="ALP39" s="56"/>
      <c r="ALQ39" s="56"/>
      <c r="ALR39" s="56"/>
      <c r="ALS39" s="56"/>
      <c r="ALT39" s="56"/>
      <c r="ALU39" s="56"/>
      <c r="ALV39" s="56"/>
      <c r="ALW39" s="56"/>
      <c r="ALX39" s="56"/>
      <c r="ALY39" s="56"/>
      <c r="ALZ39" s="56"/>
      <c r="AMA39" s="56"/>
      <c r="AMB39" s="56"/>
      <c r="AMC39" s="56"/>
      <c r="AMD39" s="56"/>
      <c r="AME39" s="56"/>
      <c r="AMF39" s="56"/>
      <c r="AMG39" s="56"/>
      <c r="AMH39" s="56"/>
      <c r="AMI39" s="56"/>
      <c r="AMJ39" s="62"/>
    </row>
    <row r="40" spans="1:1024" ht="14.4" x14ac:dyDescent="0.55000000000000004">
      <c r="A40" s="46">
        <v>82</v>
      </c>
      <c r="B40" s="44" t="s">
        <v>68</v>
      </c>
      <c r="C40" s="22" t="s">
        <v>37</v>
      </c>
      <c r="D40" s="23">
        <v>0.8246</v>
      </c>
      <c r="E40" s="97">
        <v>40.852800000000002</v>
      </c>
      <c r="F40" s="97">
        <v>-78.301100000000005</v>
      </c>
      <c r="G40" s="25"/>
      <c r="H40" s="25"/>
      <c r="I40" s="25">
        <v>14.9</v>
      </c>
      <c r="J40" s="25"/>
      <c r="K40" s="27">
        <v>1106</v>
      </c>
      <c r="L40" s="25">
        <v>3.3</v>
      </c>
      <c r="M40" s="25"/>
      <c r="N40" s="125">
        <v>3.4</v>
      </c>
      <c r="O40" s="29">
        <v>1070</v>
      </c>
      <c r="P40" s="29">
        <v>0</v>
      </c>
      <c r="Q40" s="25">
        <v>66</v>
      </c>
      <c r="R40" s="30">
        <f>D40*448.8*Q40*0.01202</f>
        <v>293.59224639360002</v>
      </c>
      <c r="S40" s="25">
        <v>5.27</v>
      </c>
      <c r="T40" s="31">
        <f>D40*448.8*S40*0.01202</f>
        <v>23.442896037791996</v>
      </c>
      <c r="U40" s="25">
        <v>8.3699999999999992</v>
      </c>
      <c r="V40" s="32">
        <f>D40*448.8*U40*0.01202</f>
        <v>37.232834883552002</v>
      </c>
      <c r="W40" s="25">
        <v>2.42</v>
      </c>
      <c r="X40" s="33">
        <f>D40*448.8*W40*0.01202</f>
        <v>10.765049034432</v>
      </c>
      <c r="Y40" s="29">
        <v>425</v>
      </c>
      <c r="Z40" s="34">
        <f>D40*448.8*Y40*0.01202</f>
        <v>1890.55613208</v>
      </c>
      <c r="AA40" s="27">
        <v>3</v>
      </c>
      <c r="AB40" s="35">
        <v>670</v>
      </c>
      <c r="AMJ40"/>
    </row>
    <row r="41" spans="1:1024" ht="14.4" x14ac:dyDescent="0.55000000000000004">
      <c r="A41" s="46">
        <v>81</v>
      </c>
      <c r="B41" s="44" t="s">
        <v>69</v>
      </c>
      <c r="C41" s="22" t="s">
        <v>37</v>
      </c>
      <c r="D41" s="120">
        <v>0.53120000000000001</v>
      </c>
      <c r="E41" s="97">
        <v>40.8611</v>
      </c>
      <c r="F41" s="97">
        <v>-78.306200000000004</v>
      </c>
      <c r="G41" s="25"/>
      <c r="H41" s="25"/>
      <c r="I41" s="25">
        <v>15.7</v>
      </c>
      <c r="J41" s="25"/>
      <c r="K41" s="27">
        <v>1213</v>
      </c>
      <c r="L41" s="25">
        <v>3.21</v>
      </c>
      <c r="M41" s="25"/>
      <c r="N41" s="125">
        <v>3.3</v>
      </c>
      <c r="O41" s="29">
        <v>1110</v>
      </c>
      <c r="P41" s="29">
        <v>0</v>
      </c>
      <c r="Q41" s="25">
        <v>76</v>
      </c>
      <c r="R41" s="30">
        <f>D41*448.8*Q41*0.01202</f>
        <v>217.78550661120002</v>
      </c>
      <c r="S41" s="25">
        <v>4.18</v>
      </c>
      <c r="T41" s="31">
        <f>D41*448.8*S41*0.01202</f>
        <v>11.978202863616</v>
      </c>
      <c r="U41" s="25">
        <v>7.58</v>
      </c>
      <c r="V41" s="32">
        <f>D41*448.8*U41*0.01202</f>
        <v>21.721238685696001</v>
      </c>
      <c r="W41" s="25">
        <v>2.06</v>
      </c>
      <c r="X41" s="33">
        <f>D41*448.8*W41*0.01202</f>
        <v>5.9031334686720003</v>
      </c>
      <c r="Y41" s="29">
        <v>451</v>
      </c>
      <c r="Z41" s="34">
        <f>D41*448.8*Y41*0.01202</f>
        <v>1292.3850458111999</v>
      </c>
      <c r="AA41" s="27">
        <v>2</v>
      </c>
      <c r="AB41" s="35">
        <v>671</v>
      </c>
      <c r="AMJ41"/>
    </row>
    <row r="42" spans="1:1024" ht="14.4" x14ac:dyDescent="0.55000000000000004">
      <c r="A42" s="46"/>
      <c r="B42" s="44"/>
      <c r="C42" s="22"/>
      <c r="D42" s="120"/>
      <c r="E42" s="97"/>
      <c r="F42" s="97"/>
      <c r="G42" s="25"/>
      <c r="H42" s="25"/>
      <c r="I42" s="25"/>
      <c r="J42" s="25"/>
      <c r="K42" s="27"/>
      <c r="L42" s="25"/>
      <c r="M42" s="25"/>
      <c r="N42" s="125"/>
      <c r="O42" s="29"/>
      <c r="P42" s="29"/>
      <c r="Q42" s="25"/>
      <c r="R42" s="30"/>
      <c r="S42" s="25"/>
      <c r="T42" s="31"/>
      <c r="U42" s="25"/>
      <c r="V42" s="32"/>
      <c r="W42" s="25"/>
      <c r="X42" s="33"/>
      <c r="Y42" s="29"/>
      <c r="Z42" s="34"/>
      <c r="AA42" s="27"/>
      <c r="AB42" s="35"/>
      <c r="AMJ42"/>
    </row>
    <row r="43" spans="1:1024" ht="14.4" x14ac:dyDescent="0.55000000000000004">
      <c r="A43" s="46"/>
      <c r="B43" s="44"/>
      <c r="C43" s="22"/>
      <c r="D43" s="120"/>
      <c r="E43" s="97"/>
      <c r="F43" s="97"/>
      <c r="G43" s="25"/>
      <c r="H43" s="25"/>
      <c r="I43" s="25"/>
      <c r="J43" s="25"/>
      <c r="K43" s="27"/>
      <c r="L43" s="25"/>
      <c r="M43" s="25"/>
      <c r="N43" s="125"/>
      <c r="O43" s="29"/>
      <c r="P43" s="29"/>
      <c r="Q43" s="58"/>
      <c r="R43" s="61"/>
      <c r="S43" s="58"/>
      <c r="T43" s="61"/>
      <c r="U43" s="58"/>
      <c r="V43" s="61"/>
      <c r="W43" s="58"/>
      <c r="X43" s="61"/>
      <c r="Y43" s="134"/>
      <c r="Z43" s="61"/>
      <c r="AA43" s="60"/>
      <c r="AB43" s="22"/>
      <c r="AMJ43"/>
    </row>
    <row r="44" spans="1:1024" ht="14.4" x14ac:dyDescent="0.55000000000000004">
      <c r="A44" s="90">
        <v>80</v>
      </c>
      <c r="B44" s="119" t="s">
        <v>70</v>
      </c>
      <c r="C44" s="22" t="s">
        <v>37</v>
      </c>
      <c r="D44" s="120">
        <v>1.55</v>
      </c>
      <c r="E44" s="24">
        <v>40.8232</v>
      </c>
      <c r="F44" s="24">
        <v>-78.300799999999995</v>
      </c>
      <c r="G44" s="35"/>
      <c r="H44" s="25">
        <f>G44/274*100</f>
        <v>0</v>
      </c>
      <c r="I44" s="25">
        <v>15.9</v>
      </c>
      <c r="J44" s="35"/>
      <c r="K44" s="27">
        <v>360</v>
      </c>
      <c r="L44" s="25">
        <v>3.6</v>
      </c>
      <c r="M44" s="35"/>
      <c r="N44" s="25">
        <v>3.9</v>
      </c>
      <c r="O44" s="29">
        <v>418</v>
      </c>
      <c r="P44" s="29">
        <v>0</v>
      </c>
      <c r="Q44" s="25">
        <v>28</v>
      </c>
      <c r="R44" s="30">
        <f>D44*448.8*Q44*0.01202</f>
        <v>234.12459839999997</v>
      </c>
      <c r="S44" s="25">
        <v>1.27</v>
      </c>
      <c r="T44" s="31">
        <f>D44*448.8*S44*0.01202</f>
        <v>10.619222856</v>
      </c>
      <c r="U44" s="25">
        <v>2.52</v>
      </c>
      <c r="V44" s="32">
        <f>D44*448.8*U44*0.01202</f>
        <v>21.071213856</v>
      </c>
      <c r="W44" s="25">
        <v>0.98</v>
      </c>
      <c r="X44" s="33">
        <f>D44*448.8*W44*0.01202</f>
        <v>8.1943609439999996</v>
      </c>
      <c r="Y44" s="29">
        <v>150</v>
      </c>
      <c r="Z44" s="34">
        <f>D44*448.8*Y44*0.01202</f>
        <v>1254.23892</v>
      </c>
      <c r="AA44" s="27">
        <v>2</v>
      </c>
      <c r="AB44" s="35">
        <v>232</v>
      </c>
    </row>
    <row r="45" spans="1:1024" ht="14.4" x14ac:dyDescent="0.55000000000000004">
      <c r="A45" s="135"/>
      <c r="B45" s="64"/>
      <c r="C45" s="64"/>
      <c r="D45" s="65"/>
      <c r="E45" s="66"/>
      <c r="F45" s="66"/>
      <c r="G45" s="64"/>
      <c r="H45" s="67"/>
      <c r="I45" s="67"/>
      <c r="J45" s="64"/>
      <c r="K45" s="68"/>
      <c r="L45" s="67"/>
      <c r="M45" s="64"/>
      <c r="N45" s="67"/>
      <c r="O45" s="69"/>
      <c r="P45" s="69"/>
      <c r="Q45" s="67"/>
      <c r="R45" s="70"/>
      <c r="S45" s="67"/>
      <c r="T45" s="70"/>
      <c r="U45" s="67"/>
      <c r="V45" s="70"/>
      <c r="W45" s="67"/>
      <c r="X45" s="70"/>
      <c r="Y45" s="69"/>
      <c r="Z45" s="70"/>
      <c r="AA45" s="68"/>
      <c r="AB45" s="64"/>
    </row>
    <row r="46" spans="1:1024" s="56" customFormat="1" ht="14.4" x14ac:dyDescent="0.55000000000000004">
      <c r="A46" s="135"/>
      <c r="B46" s="72"/>
      <c r="C46" s="72"/>
      <c r="D46" s="73"/>
      <c r="E46" s="74"/>
      <c r="F46" s="74"/>
      <c r="G46" s="72"/>
      <c r="H46" s="72"/>
      <c r="I46" s="75"/>
      <c r="J46" s="72"/>
      <c r="K46" s="76"/>
      <c r="L46" s="75"/>
      <c r="M46" s="72"/>
      <c r="N46" s="75"/>
      <c r="O46" s="77"/>
      <c r="P46" s="77"/>
      <c r="Q46" s="75"/>
      <c r="R46" s="78"/>
      <c r="S46" s="75"/>
      <c r="T46" s="78"/>
      <c r="U46" s="75"/>
      <c r="V46" s="78"/>
      <c r="W46" s="75"/>
      <c r="X46" s="78"/>
      <c r="Y46" s="77"/>
      <c r="Z46" s="78"/>
      <c r="AA46" s="76"/>
      <c r="AB46" s="72"/>
    </row>
    <row r="47" spans="1:1024" ht="14.4" x14ac:dyDescent="0.55000000000000004">
      <c r="A47" s="46">
        <v>59</v>
      </c>
      <c r="B47" s="21" t="s">
        <v>71</v>
      </c>
      <c r="C47" s="22" t="s">
        <v>37</v>
      </c>
      <c r="D47" s="120">
        <v>0.47499999999999998</v>
      </c>
      <c r="E47" s="24">
        <v>40.808</v>
      </c>
      <c r="F47" s="24">
        <v>-78.329400000000007</v>
      </c>
      <c r="G47" s="25">
        <v>5.05</v>
      </c>
      <c r="H47" s="25">
        <f>G47/274*100</f>
        <v>1.8430656934306571</v>
      </c>
      <c r="I47" s="25">
        <v>15.9</v>
      </c>
      <c r="J47" s="25"/>
      <c r="K47" s="27">
        <v>393</v>
      </c>
      <c r="L47" s="25">
        <v>7.14</v>
      </c>
      <c r="M47" s="25"/>
      <c r="N47" s="25">
        <v>7.1</v>
      </c>
      <c r="O47" s="29">
        <v>393</v>
      </c>
      <c r="P47" s="29">
        <v>82</v>
      </c>
      <c r="Q47" s="25">
        <v>-61</v>
      </c>
      <c r="R47" s="30">
        <f>D47*448.8*Q47*0.01202</f>
        <v>-156.30783959999999</v>
      </c>
      <c r="S47" s="25">
        <v>1.78</v>
      </c>
      <c r="T47" s="31">
        <f>D47*448.8*S47*0.01202</f>
        <v>4.5611140079999997</v>
      </c>
      <c r="U47" s="25">
        <v>0.33</v>
      </c>
      <c r="V47" s="32">
        <f>D47*448.8*U47*0.01202</f>
        <v>0.84559978800000002</v>
      </c>
      <c r="W47" s="25">
        <v>0.08</v>
      </c>
      <c r="X47" s="33">
        <f>D47*448.8*W47*0.01202</f>
        <v>0.20499388800000001</v>
      </c>
      <c r="Y47" s="29">
        <v>18</v>
      </c>
      <c r="Z47" s="34">
        <f>D47*448.8*Y47*0.01202</f>
        <v>46.123624800000002</v>
      </c>
      <c r="AA47" s="27">
        <v>5</v>
      </c>
      <c r="AB47" s="35">
        <v>204</v>
      </c>
    </row>
    <row r="48" spans="1:1024" ht="14.4" x14ac:dyDescent="0.55000000000000004">
      <c r="A48" s="46">
        <v>77</v>
      </c>
      <c r="B48" s="47" t="s">
        <v>72</v>
      </c>
      <c r="C48" s="22" t="s">
        <v>37</v>
      </c>
      <c r="D48" s="23">
        <v>7.6899999999999998E-3</v>
      </c>
      <c r="E48" s="97">
        <v>40.806399999999996</v>
      </c>
      <c r="F48" s="97">
        <v>-78.3279</v>
      </c>
      <c r="G48" s="25"/>
      <c r="H48" s="25"/>
      <c r="I48" s="25">
        <v>12.6</v>
      </c>
      <c r="J48" s="25"/>
      <c r="K48" s="27">
        <v>405</v>
      </c>
      <c r="L48" s="25">
        <v>6.57</v>
      </c>
      <c r="M48" s="25"/>
      <c r="N48" s="25">
        <v>6.6</v>
      </c>
      <c r="O48" s="29">
        <v>356</v>
      </c>
      <c r="P48" s="29">
        <v>39</v>
      </c>
      <c r="Q48" s="25">
        <v>-21</v>
      </c>
      <c r="R48" s="30">
        <f>D48*448.8*Q48*0.01202</f>
        <v>-0.87117007823999981</v>
      </c>
      <c r="S48" s="25">
        <v>23.12</v>
      </c>
      <c r="T48" s="31">
        <f>D48*448.8*S48*0.01202</f>
        <v>0.95911677185279987</v>
      </c>
      <c r="U48" s="25">
        <v>0.9</v>
      </c>
      <c r="V48" s="32">
        <f>D48*448.8*U48*0.01202</f>
        <v>3.7335860495999997E-2</v>
      </c>
      <c r="W48" s="25">
        <v>0.05</v>
      </c>
      <c r="X48" s="33">
        <f>D48*448.8*W48*0.01202</f>
        <v>2.0742144719999999E-3</v>
      </c>
      <c r="Y48" s="29">
        <v>93</v>
      </c>
      <c r="Z48" s="34">
        <f>D48*448.8*Y48*0.01202</f>
        <v>3.8580389179200001</v>
      </c>
      <c r="AA48" s="27">
        <v>33</v>
      </c>
      <c r="AB48" s="35">
        <v>205</v>
      </c>
    </row>
    <row r="49" spans="1:28" ht="14.4" x14ac:dyDescent="0.55000000000000004">
      <c r="A49" s="63"/>
      <c r="B49" s="64"/>
      <c r="C49" s="64"/>
      <c r="D49" s="65"/>
      <c r="E49" s="136"/>
      <c r="F49" s="136"/>
      <c r="G49" s="67"/>
      <c r="H49" s="67"/>
      <c r="I49" s="67"/>
      <c r="J49" s="67"/>
      <c r="K49" s="68"/>
      <c r="L49" s="67"/>
      <c r="M49" s="67"/>
      <c r="N49" s="67"/>
      <c r="O49" s="69"/>
      <c r="P49" s="69"/>
      <c r="Q49" s="67"/>
      <c r="R49" s="70"/>
      <c r="S49" s="67"/>
      <c r="T49" s="70"/>
      <c r="U49" s="67"/>
      <c r="V49" s="70"/>
      <c r="W49" s="67"/>
      <c r="X49" s="70"/>
      <c r="Y49" s="69"/>
      <c r="Z49" s="70"/>
      <c r="AA49" s="68"/>
      <c r="AB49" s="64"/>
    </row>
    <row r="50" spans="1:28" s="56" customFormat="1" ht="14.4" x14ac:dyDescent="0.55000000000000004">
      <c r="A50" s="135"/>
      <c r="B50" s="72"/>
      <c r="C50" s="72"/>
      <c r="D50" s="73"/>
      <c r="E50" s="74"/>
      <c r="F50" s="74"/>
      <c r="G50" s="72"/>
      <c r="H50" s="72"/>
      <c r="I50" s="75"/>
      <c r="J50" s="72"/>
      <c r="K50" s="76"/>
      <c r="L50" s="75"/>
      <c r="M50" s="72"/>
      <c r="N50" s="75"/>
      <c r="O50" s="77"/>
      <c r="P50" s="77"/>
      <c r="Q50" s="75"/>
      <c r="R50" s="78"/>
      <c r="S50" s="75"/>
      <c r="T50" s="78"/>
      <c r="U50" s="75"/>
      <c r="V50" s="78"/>
      <c r="W50" s="75"/>
      <c r="X50" s="78"/>
      <c r="Y50" s="77"/>
      <c r="Z50" s="78"/>
      <c r="AA50" s="76"/>
      <c r="AB50" s="72"/>
    </row>
    <row r="51" spans="1:28" ht="14.4" x14ac:dyDescent="0.55000000000000004">
      <c r="A51" s="90">
        <v>78</v>
      </c>
      <c r="B51" s="47" t="s">
        <v>73</v>
      </c>
      <c r="C51" s="22" t="s">
        <v>37</v>
      </c>
      <c r="D51" s="120">
        <v>5.8999999999999997E-2</v>
      </c>
      <c r="E51" s="24">
        <v>40.804400000000001</v>
      </c>
      <c r="F51" s="24">
        <v>-78.3279</v>
      </c>
      <c r="G51" s="35"/>
      <c r="H51" s="35"/>
      <c r="I51" s="25">
        <v>17.600000000000001</v>
      </c>
      <c r="J51" s="35"/>
      <c r="K51" s="27">
        <v>761</v>
      </c>
      <c r="L51" s="25">
        <v>3.39</v>
      </c>
      <c r="M51" s="35"/>
      <c r="N51" s="25">
        <v>3</v>
      </c>
      <c r="O51" s="29">
        <v>961</v>
      </c>
      <c r="P51" s="29">
        <v>0</v>
      </c>
      <c r="Q51" s="25">
        <v>166</v>
      </c>
      <c r="R51" s="30">
        <f t="shared" ref="R51:R56" si="0">D51*448.8*Q51*0.01202</f>
        <v>52.834477344</v>
      </c>
      <c r="S51" s="25">
        <v>51.13</v>
      </c>
      <c r="T51" s="31">
        <f t="shared" ref="T51:T56" si="1">D51*448.8*S51*0.01202</f>
        <v>16.27365558192</v>
      </c>
      <c r="U51" s="25">
        <v>3.22</v>
      </c>
      <c r="V51" s="32">
        <f t="shared" ref="V51:V56" si="2">D51*448.8*U51*0.01202</f>
        <v>1.0248615484799999</v>
      </c>
      <c r="W51" s="25">
        <v>8.25</v>
      </c>
      <c r="X51" s="33">
        <f t="shared" ref="X51:X56" si="3">D51*448.8*W51*0.01202</f>
        <v>2.6258098679999997</v>
      </c>
      <c r="Y51" s="29">
        <v>332</v>
      </c>
      <c r="Z51" s="34">
        <f t="shared" ref="Z51:Z56" si="4">D51*448.8*Y51*0.01202</f>
        <v>105.668954688</v>
      </c>
      <c r="AA51" s="27">
        <v>42</v>
      </c>
      <c r="AB51" s="35">
        <v>523</v>
      </c>
    </row>
    <row r="52" spans="1:28" ht="14.4" x14ac:dyDescent="0.55000000000000004">
      <c r="A52" s="90">
        <v>79</v>
      </c>
      <c r="B52" s="119" t="s">
        <v>74</v>
      </c>
      <c r="C52" s="22" t="s">
        <v>37</v>
      </c>
      <c r="D52" s="120">
        <v>0.77200000000000002</v>
      </c>
      <c r="E52" s="24">
        <v>40.804299999999998</v>
      </c>
      <c r="F52" s="24">
        <v>-78.328000000000003</v>
      </c>
      <c r="G52" s="35"/>
      <c r="H52" s="25">
        <f>G52/274*100</f>
        <v>0</v>
      </c>
      <c r="I52" s="25">
        <v>20</v>
      </c>
      <c r="J52" s="35"/>
      <c r="K52" s="27">
        <v>579</v>
      </c>
      <c r="L52" s="25">
        <v>3.48</v>
      </c>
      <c r="M52" s="35"/>
      <c r="N52" s="25">
        <v>3.3</v>
      </c>
      <c r="O52" s="29">
        <v>591</v>
      </c>
      <c r="P52" s="29">
        <v>0</v>
      </c>
      <c r="Q52" s="25">
        <v>59</v>
      </c>
      <c r="R52" s="30">
        <f t="shared" si="0"/>
        <v>245.71214764800004</v>
      </c>
      <c r="S52" s="25">
        <v>11.53</v>
      </c>
      <c r="T52" s="31">
        <f t="shared" si="1"/>
        <v>48.01798410816</v>
      </c>
      <c r="U52" s="25">
        <v>3.26</v>
      </c>
      <c r="V52" s="32">
        <f t="shared" si="2"/>
        <v>13.576637310720001</v>
      </c>
      <c r="W52" s="25">
        <v>2.41</v>
      </c>
      <c r="X52" s="33">
        <f t="shared" si="3"/>
        <v>10.036716539520002</v>
      </c>
      <c r="Y52" s="29">
        <v>186</v>
      </c>
      <c r="Z52" s="34">
        <f t="shared" si="4"/>
        <v>774.61795699200002</v>
      </c>
      <c r="AA52" s="27">
        <v>6</v>
      </c>
      <c r="AB52" s="35">
        <v>293</v>
      </c>
    </row>
    <row r="53" spans="1:28" ht="14.4" x14ac:dyDescent="0.55000000000000004">
      <c r="A53" s="90">
        <v>7</v>
      </c>
      <c r="B53" s="119" t="s">
        <v>75</v>
      </c>
      <c r="C53" s="22" t="s">
        <v>37</v>
      </c>
      <c r="D53" s="120">
        <v>0.97099999999999997</v>
      </c>
      <c r="E53" s="24">
        <v>40.7881</v>
      </c>
      <c r="F53" s="24">
        <v>-78.342600000000004</v>
      </c>
      <c r="G53" s="25">
        <v>9.14</v>
      </c>
      <c r="H53" s="25">
        <f>G53/274*100</f>
        <v>3.3357664233576645</v>
      </c>
      <c r="I53" s="25">
        <v>14.6</v>
      </c>
      <c r="J53" s="35"/>
      <c r="K53" s="27">
        <v>178</v>
      </c>
      <c r="L53" s="25">
        <v>5.8</v>
      </c>
      <c r="M53" s="35"/>
      <c r="N53" s="25">
        <v>6.1</v>
      </c>
      <c r="O53" s="29">
        <v>206</v>
      </c>
      <c r="P53" s="29">
        <v>4</v>
      </c>
      <c r="Q53" s="25">
        <v>15</v>
      </c>
      <c r="R53" s="30">
        <f t="shared" si="0"/>
        <v>78.571999439999999</v>
      </c>
      <c r="S53" s="25">
        <v>2.46</v>
      </c>
      <c r="T53" s="31">
        <f t="shared" si="1"/>
        <v>12.88580790816</v>
      </c>
      <c r="U53" s="25">
        <v>1.1499999999999999</v>
      </c>
      <c r="V53" s="32">
        <f t="shared" si="2"/>
        <v>6.0238532903999991</v>
      </c>
      <c r="W53" s="25">
        <v>0.11</v>
      </c>
      <c r="X53" s="33">
        <f t="shared" si="3"/>
        <v>0.57619466255999996</v>
      </c>
      <c r="Y53" s="29">
        <v>66</v>
      </c>
      <c r="Z53" s="34">
        <f t="shared" si="4"/>
        <v>345.716797536</v>
      </c>
      <c r="AA53" s="27">
        <v>4</v>
      </c>
      <c r="AB53" s="35">
        <v>117</v>
      </c>
    </row>
    <row r="54" spans="1:28" ht="14.4" x14ac:dyDescent="0.55000000000000004">
      <c r="A54" s="90">
        <v>68</v>
      </c>
      <c r="B54" s="47" t="s">
        <v>76</v>
      </c>
      <c r="C54" s="22" t="s">
        <v>37</v>
      </c>
      <c r="D54" s="120">
        <v>2E-3</v>
      </c>
      <c r="E54" s="121">
        <v>40.781790000000001</v>
      </c>
      <c r="F54" s="121">
        <v>-78.342479999999995</v>
      </c>
      <c r="G54" s="35"/>
      <c r="H54" s="35"/>
      <c r="I54" s="25">
        <v>17.5</v>
      </c>
      <c r="J54" s="35"/>
      <c r="K54" s="27">
        <v>3250</v>
      </c>
      <c r="L54" s="25">
        <v>1.79</v>
      </c>
      <c r="M54" s="35"/>
      <c r="N54" s="25">
        <v>3.3</v>
      </c>
      <c r="O54" s="29">
        <v>3680</v>
      </c>
      <c r="P54" s="29">
        <v>0</v>
      </c>
      <c r="Q54" s="25">
        <v>402</v>
      </c>
      <c r="R54" s="30">
        <f t="shared" si="0"/>
        <v>4.337239104</v>
      </c>
      <c r="S54" s="25">
        <v>93.05</v>
      </c>
      <c r="T54" s="31">
        <f t="shared" si="1"/>
        <v>1.0039305936</v>
      </c>
      <c r="U54" s="25">
        <v>67.84</v>
      </c>
      <c r="V54" s="32">
        <f t="shared" si="2"/>
        <v>0.73193607168000008</v>
      </c>
      <c r="W54" s="25">
        <v>19.05</v>
      </c>
      <c r="X54" s="33">
        <f t="shared" si="3"/>
        <v>0.2055333456</v>
      </c>
      <c r="Y54" s="29">
        <v>2365</v>
      </c>
      <c r="Z54" s="34">
        <f t="shared" si="4"/>
        <v>25.516344480000001</v>
      </c>
      <c r="AA54" s="27">
        <v>10</v>
      </c>
      <c r="AB54" s="35">
        <v>3540</v>
      </c>
    </row>
    <row r="55" spans="1:28" ht="14.4" x14ac:dyDescent="0.55000000000000004">
      <c r="A55" s="46">
        <v>66</v>
      </c>
      <c r="B55" s="47" t="s">
        <v>77</v>
      </c>
      <c r="C55" s="22" t="s">
        <v>78</v>
      </c>
      <c r="D55" s="120">
        <v>2.7799999999999998E-2</v>
      </c>
      <c r="E55" s="121">
        <v>40.781379999999999</v>
      </c>
      <c r="F55" s="121">
        <v>-78.34348</v>
      </c>
      <c r="G55" s="25"/>
      <c r="H55" s="25">
        <f>G55/274*100</f>
        <v>0</v>
      </c>
      <c r="I55" s="58">
        <v>7.16</v>
      </c>
      <c r="J55" s="25"/>
      <c r="K55" s="27">
        <v>1248</v>
      </c>
      <c r="L55" s="25">
        <v>3.09</v>
      </c>
      <c r="M55" s="25"/>
      <c r="N55" s="133">
        <v>3.2</v>
      </c>
      <c r="O55" s="134">
        <v>1170</v>
      </c>
      <c r="P55" s="134">
        <v>0</v>
      </c>
      <c r="Q55" s="58">
        <v>109</v>
      </c>
      <c r="R55" s="30">
        <f t="shared" si="0"/>
        <v>16.346644195199996</v>
      </c>
      <c r="S55" s="58">
        <v>14.64</v>
      </c>
      <c r="T55" s="31">
        <f t="shared" si="1"/>
        <v>2.1955492753920001</v>
      </c>
      <c r="U55" s="58">
        <v>15.81</v>
      </c>
      <c r="V55" s="32">
        <f t="shared" si="2"/>
        <v>2.371013254368</v>
      </c>
      <c r="W55" s="58">
        <v>3.34</v>
      </c>
      <c r="X55" s="33">
        <f t="shared" si="3"/>
        <v>0.50089717075199991</v>
      </c>
      <c r="Y55" s="134">
        <v>543</v>
      </c>
      <c r="Z55" s="34">
        <f t="shared" si="4"/>
        <v>81.433282550399994</v>
      </c>
      <c r="AA55" s="27" t="s">
        <v>40</v>
      </c>
      <c r="AB55" s="22">
        <v>755</v>
      </c>
    </row>
    <row r="56" spans="1:28" ht="14.4" x14ac:dyDescent="0.55000000000000004">
      <c r="A56" s="90">
        <v>61</v>
      </c>
      <c r="B56" s="21" t="s">
        <v>79</v>
      </c>
      <c r="C56" s="22" t="s">
        <v>37</v>
      </c>
      <c r="D56" s="120">
        <v>2.1999999999999999E-2</v>
      </c>
      <c r="E56" s="24">
        <v>40.781199999999998</v>
      </c>
      <c r="F56" s="24">
        <v>-78.343699999999998</v>
      </c>
      <c r="G56" s="35"/>
      <c r="H56" s="35"/>
      <c r="I56" s="25">
        <v>14.8</v>
      </c>
      <c r="J56" s="35"/>
      <c r="K56" s="27">
        <v>52</v>
      </c>
      <c r="L56" s="25">
        <v>6.1</v>
      </c>
      <c r="M56" s="35"/>
      <c r="N56" s="25">
        <v>6.4</v>
      </c>
      <c r="O56" s="29">
        <v>91</v>
      </c>
      <c r="P56" s="29">
        <v>10</v>
      </c>
      <c r="Q56" s="25">
        <v>3</v>
      </c>
      <c r="R56" s="30">
        <f t="shared" si="0"/>
        <v>0.35604201599999996</v>
      </c>
      <c r="S56" s="25">
        <v>0.27</v>
      </c>
      <c r="T56" s="31">
        <f t="shared" si="1"/>
        <v>3.2043781440000002E-2</v>
      </c>
      <c r="U56" s="25">
        <v>0.08</v>
      </c>
      <c r="V56" s="32">
        <f t="shared" si="2"/>
        <v>9.4944537600000004E-3</v>
      </c>
      <c r="W56" s="25">
        <v>0.06</v>
      </c>
      <c r="X56" s="33">
        <f t="shared" si="3"/>
        <v>7.1208403199999994E-3</v>
      </c>
      <c r="Y56" s="29">
        <v>6</v>
      </c>
      <c r="Z56" s="34">
        <f t="shared" si="4"/>
        <v>0.71208403199999992</v>
      </c>
      <c r="AA56" s="27" t="s">
        <v>40</v>
      </c>
      <c r="AB56" s="35">
        <v>35</v>
      </c>
    </row>
    <row r="57" spans="1:28" ht="14.4" x14ac:dyDescent="0.55000000000000004">
      <c r="A57" s="107"/>
      <c r="B57" s="64"/>
      <c r="C57" s="64"/>
      <c r="D57" s="65"/>
      <c r="E57" s="66"/>
      <c r="F57" s="66"/>
      <c r="G57" s="64"/>
      <c r="H57" s="64"/>
      <c r="I57" s="67"/>
      <c r="J57" s="64"/>
      <c r="K57" s="68"/>
      <c r="L57" s="67"/>
      <c r="M57" s="64"/>
      <c r="N57" s="67"/>
      <c r="O57" s="69"/>
      <c r="P57" s="69"/>
      <c r="Q57" s="67"/>
      <c r="R57" s="70"/>
      <c r="S57" s="67"/>
      <c r="T57" s="70"/>
      <c r="U57" s="67"/>
      <c r="V57" s="70"/>
      <c r="W57" s="67"/>
      <c r="X57" s="70"/>
      <c r="Y57" s="69"/>
      <c r="Z57" s="70"/>
      <c r="AA57" s="68"/>
      <c r="AB57" s="64"/>
    </row>
    <row r="58" spans="1:28" s="56" customFormat="1" ht="14.4" x14ac:dyDescent="0.55000000000000004">
      <c r="A58" s="113"/>
      <c r="B58" s="72"/>
      <c r="C58" s="72"/>
      <c r="D58" s="73"/>
      <c r="E58" s="74"/>
      <c r="F58" s="74"/>
      <c r="G58" s="72"/>
      <c r="H58" s="72"/>
      <c r="I58" s="75"/>
      <c r="J58" s="72"/>
      <c r="K58" s="76"/>
      <c r="L58" s="75"/>
      <c r="M58" s="72"/>
      <c r="N58" s="75"/>
      <c r="O58" s="77"/>
      <c r="P58" s="77"/>
      <c r="Q58" s="75"/>
      <c r="R58" s="78"/>
      <c r="S58" s="75"/>
      <c r="T58" s="78"/>
      <c r="U58" s="75"/>
      <c r="V58" s="78"/>
      <c r="W58" s="75"/>
      <c r="X58" s="78"/>
      <c r="Y58" s="77"/>
      <c r="Z58" s="78"/>
      <c r="AA58" s="76"/>
      <c r="AB58" s="72"/>
    </row>
    <row r="59" spans="1:28" ht="14.4" x14ac:dyDescent="0.55000000000000004">
      <c r="A59" s="46">
        <v>67</v>
      </c>
      <c r="B59" s="119" t="s">
        <v>80</v>
      </c>
      <c r="C59" s="22" t="s">
        <v>37</v>
      </c>
      <c r="D59" s="23">
        <v>2.02</v>
      </c>
      <c r="E59" s="121">
        <v>40.781399999999998</v>
      </c>
      <c r="F59" s="121">
        <v>-78.344399999999993</v>
      </c>
      <c r="G59" s="25"/>
      <c r="H59" s="25">
        <f>G59/274*100</f>
        <v>0</v>
      </c>
      <c r="I59" s="25">
        <v>14.8</v>
      </c>
      <c r="J59" s="25"/>
      <c r="K59" s="27">
        <v>121</v>
      </c>
      <c r="L59" s="25">
        <v>7.8</v>
      </c>
      <c r="M59" s="25"/>
      <c r="N59" s="133">
        <v>6.7</v>
      </c>
      <c r="O59" s="134">
        <v>106</v>
      </c>
      <c r="P59" s="134">
        <v>8</v>
      </c>
      <c r="Q59" s="58">
        <v>5</v>
      </c>
      <c r="R59" s="30">
        <f>D59*448.8*Q59*0.01202</f>
        <v>54.485217599999999</v>
      </c>
      <c r="S59" s="58">
        <v>0.24</v>
      </c>
      <c r="T59" s="31">
        <f>D59*448.8*S59*0.01202</f>
        <v>2.6152904447999998</v>
      </c>
      <c r="U59" s="58">
        <v>0.08</v>
      </c>
      <c r="V59" s="32">
        <f>D59*448.8*U59*0.01202</f>
        <v>0.87176348160000006</v>
      </c>
      <c r="W59" s="58" t="s">
        <v>81</v>
      </c>
      <c r="X59" s="33">
        <v>0</v>
      </c>
      <c r="Y59" s="134">
        <v>25</v>
      </c>
      <c r="Z59" s="34">
        <f>D59*448.8*Y59*0.01202</f>
        <v>272.42608799999999</v>
      </c>
      <c r="AA59" s="60">
        <v>7</v>
      </c>
      <c r="AB59" s="22">
        <v>55</v>
      </c>
    </row>
    <row r="60" spans="1:28" ht="14.4" x14ac:dyDescent="0.55000000000000004">
      <c r="R60" s="143"/>
      <c r="T60" s="143"/>
      <c r="V60" s="143"/>
      <c r="X60" s="143"/>
      <c r="Z60" s="143"/>
    </row>
    <row r="61" spans="1:28" ht="14.4" x14ac:dyDescent="0.55000000000000004">
      <c r="B61" s="144" t="s">
        <v>82</v>
      </c>
    </row>
    <row r="62" spans="1:28" ht="14.4" x14ac:dyDescent="0.55000000000000004">
      <c r="B62" s="144" t="s">
        <v>83</v>
      </c>
    </row>
    <row r="63" spans="1:28" ht="14.4" x14ac:dyDescent="0.55000000000000004">
      <c r="B63" s="119" t="s">
        <v>84</v>
      </c>
    </row>
    <row r="64" spans="1:28" ht="14.4" x14ac:dyDescent="0.55000000000000004">
      <c r="B64" s="21" t="s">
        <v>85</v>
      </c>
    </row>
    <row r="65" spans="2:2" ht="14.4" x14ac:dyDescent="0.55000000000000004">
      <c r="B65" s="47" t="s">
        <v>86</v>
      </c>
    </row>
  </sheetData>
  <mergeCells count="2">
    <mergeCell ref="A2:B2"/>
    <mergeCell ref="A21:B21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Raw Quality and Loading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Eric Skrivseth</cp:lastModifiedBy>
  <cp:revision>48</cp:revision>
  <dcterms:created xsi:type="dcterms:W3CDTF">2021-10-26T18:07:12Z</dcterms:created>
  <dcterms:modified xsi:type="dcterms:W3CDTF">2021-10-26T18:07:12Z</dcterms:modified>
</cp:coreProperties>
</file>