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https://churchbarn-my.sharepoint.com/personal/john_churchbarn_net/Documents/Documents/Astwood PC/Accounts/"/>
    </mc:Choice>
  </mc:AlternateContent>
  <xr:revisionPtr revIDLastSave="232" documentId="13_ncr:1_{667320C9-C8B7-49A3-87CB-72304021D2BA}" xr6:coauthVersionLast="47" xr6:coauthVersionMax="47" xr10:uidLastSave="{664D2E04-578D-4A13-B6F4-51C6C84C75A9}"/>
  <bookViews>
    <workbookView xWindow="-108" yWindow="-108" windowWidth="23256" windowHeight="12456" xr2:uid="{00000000-000D-0000-FFFF-FFFF00000000}"/>
  </bookViews>
  <sheets>
    <sheet name="Expenditure" sheetId="1" r:id="rId1"/>
    <sheet name="Income" sheetId="2" r:id="rId2"/>
  </sheets>
  <definedNames>
    <definedName name="_xlnm.Print_Titles" localSheetId="0">Expenditure!$4:$9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7" i="1" l="1"/>
  <c r="H10" i="2"/>
  <c r="H7" i="2" l="1"/>
  <c r="H8" i="2"/>
  <c r="H9" i="2"/>
  <c r="T41" i="1"/>
  <c r="T42" i="1"/>
  <c r="R45" i="1"/>
  <c r="R44" i="1"/>
  <c r="T37" i="1"/>
  <c r="T38" i="1"/>
  <c r="T39" i="1"/>
  <c r="T40" i="1"/>
  <c r="T35" i="1"/>
  <c r="T36" i="1"/>
  <c r="I49" i="1"/>
  <c r="J49" i="1"/>
  <c r="T30" i="1"/>
  <c r="T31" i="1"/>
  <c r="T32" i="1"/>
  <c r="T33" i="1"/>
  <c r="T34" i="1"/>
  <c r="T18" i="1" l="1"/>
  <c r="T19" i="1"/>
  <c r="T20" i="1"/>
  <c r="P49" i="1"/>
  <c r="Q49" i="1"/>
  <c r="T11" i="1" l="1"/>
  <c r="T12" i="1"/>
  <c r="T13" i="1"/>
  <c r="T14" i="1"/>
  <c r="T15" i="1"/>
  <c r="T16" i="1"/>
  <c r="T17" i="1"/>
  <c r="T21" i="1"/>
  <c r="T22" i="1"/>
  <c r="T23" i="1"/>
  <c r="T24" i="1"/>
  <c r="T25" i="1"/>
  <c r="T26" i="1"/>
  <c r="T27" i="1"/>
  <c r="T28" i="1"/>
  <c r="T29" i="1"/>
  <c r="T10" i="1"/>
  <c r="G49" i="1"/>
  <c r="H49" i="1"/>
  <c r="K49" i="1"/>
  <c r="L49" i="1"/>
  <c r="M49" i="1"/>
  <c r="N49" i="1"/>
  <c r="O49" i="1"/>
  <c r="F49" i="1"/>
  <c r="T5" i="1"/>
  <c r="T50" i="1" l="1"/>
  <c r="R46" i="1"/>
  <c r="T49" i="1" l="1"/>
  <c r="T6" i="1" l="1"/>
  <c r="H6" i="2"/>
  <c r="G12" i="2"/>
  <c r="F12" i="2"/>
  <c r="E12" i="2"/>
  <c r="D12" i="2"/>
  <c r="H12" i="2" l="1"/>
  <c r="T54" i="1" s="1"/>
  <c r="T53" i="1"/>
  <c r="T55" i="1" l="1"/>
</calcChain>
</file>

<file path=xl/sharedStrings.xml><?xml version="1.0" encoding="utf-8"?>
<sst xmlns="http://schemas.openxmlformats.org/spreadsheetml/2006/main" count="155" uniqueCount="95">
  <si>
    <t>TOTAL</t>
  </si>
  <si>
    <t>PAYEE</t>
  </si>
  <si>
    <t>DESCRIPTION</t>
  </si>
  <si>
    <t>VAT</t>
  </si>
  <si>
    <t>Website</t>
  </si>
  <si>
    <t>Dogs bins</t>
  </si>
  <si>
    <t>Staff Costs</t>
  </si>
  <si>
    <t>Insurance</t>
  </si>
  <si>
    <t>NP</t>
  </si>
  <si>
    <t>VH</t>
  </si>
  <si>
    <t>Receipts</t>
  </si>
  <si>
    <t>Grants</t>
  </si>
  <si>
    <t>Precept</t>
  </si>
  <si>
    <t>Misc</t>
  </si>
  <si>
    <t>Date</t>
  </si>
  <si>
    <t>From</t>
  </si>
  <si>
    <t>MKC</t>
  </si>
  <si>
    <t>TOTALS</t>
  </si>
  <si>
    <t>Starting Balance</t>
  </si>
  <si>
    <t>Expenditure</t>
  </si>
  <si>
    <t>Income</t>
  </si>
  <si>
    <t>Balance</t>
  </si>
  <si>
    <t>BUDGETS</t>
  </si>
  <si>
    <t>Astwood Village Hall</t>
  </si>
  <si>
    <t>Check</t>
  </si>
  <si>
    <t>Nett</t>
  </si>
  <si>
    <t>Internet</t>
  </si>
  <si>
    <t>PKF Littlejohn</t>
  </si>
  <si>
    <t>Grass Cuts</t>
  </si>
  <si>
    <t>Audit</t>
  </si>
  <si>
    <t>internet</t>
  </si>
  <si>
    <t>Total Net</t>
  </si>
  <si>
    <t>Total Vat</t>
  </si>
  <si>
    <t>Grand Total</t>
  </si>
  <si>
    <t>Anonymous</t>
  </si>
  <si>
    <t>ACCOUNTS 05/04/23 to 04/04/24</t>
  </si>
  <si>
    <t>TYPE</t>
  </si>
  <si>
    <t>SIDS</t>
  </si>
  <si>
    <t>Print &amp; Sta</t>
  </si>
  <si>
    <t>Balance of Hardship Fund for heating</t>
  </si>
  <si>
    <t>Hardship fund grant payment</t>
  </si>
  <si>
    <t>Starting Balance 5490.57</t>
  </si>
  <si>
    <t>Starting Balance 05/04/23  £5,490.57</t>
  </si>
  <si>
    <t>Audit fees</t>
  </si>
  <si>
    <t>Pauline Mitchelmore</t>
  </si>
  <si>
    <t>Clerks Fees for April</t>
  </si>
  <si>
    <t>Bucks &amp; MK Association</t>
  </si>
  <si>
    <t>Annual Subscription</t>
  </si>
  <si>
    <t>HMRC</t>
  </si>
  <si>
    <t>Clerks fees for May</t>
  </si>
  <si>
    <t>Wayne Elsey</t>
  </si>
  <si>
    <t>Grass Cutting - Astwood church &amp; play area</t>
  </si>
  <si>
    <t>Clerks fees for June</t>
  </si>
  <si>
    <t>Clerks fees for July</t>
  </si>
  <si>
    <t>Clerks fees for August</t>
  </si>
  <si>
    <t>Zurich Insurance</t>
  </si>
  <si>
    <t>Annual insurance fees</t>
  </si>
  <si>
    <t>Clerks fees for September</t>
  </si>
  <si>
    <t xml:space="preserve">Karen Betts </t>
  </si>
  <si>
    <t>Internal Audit and Aegar preperation</t>
  </si>
  <si>
    <t>Derek Phillips</t>
  </si>
  <si>
    <t>Web site costs</t>
  </si>
  <si>
    <t>AED Donate</t>
  </si>
  <si>
    <t>Defibrillattor spare pads</t>
  </si>
  <si>
    <t>Play Areas</t>
  </si>
  <si>
    <t>Hardship Grant</t>
  </si>
  <si>
    <t>Clerks Fees October</t>
  </si>
  <si>
    <t>2nd hand filing cabinet</t>
  </si>
  <si>
    <t>Office Furniture Requirements</t>
  </si>
  <si>
    <t>Contribution to Running Costs</t>
  </si>
  <si>
    <t>Clerks Fees November</t>
  </si>
  <si>
    <t>PFK Littlejohn</t>
  </si>
  <si>
    <t>Audit Fees</t>
  </si>
  <si>
    <t>Derek Phillips/Sign Wizzard</t>
  </si>
  <si>
    <t>Community Speedwatch signs</t>
  </si>
  <si>
    <t>Clerks Fees for December</t>
  </si>
  <si>
    <t>Filing Cabinet extra keys</t>
  </si>
  <si>
    <t>Kim Durden</t>
  </si>
  <si>
    <t>Framing of List Of Vicars from church</t>
  </si>
  <si>
    <t>Marcus Young</t>
  </si>
  <si>
    <t>Dog &amp; litter bin emptying</t>
  </si>
  <si>
    <t>Clerks fees for January</t>
  </si>
  <si>
    <t>Replacement cabinet heater for Hardmead</t>
  </si>
  <si>
    <t>Clerks fees for February</t>
  </si>
  <si>
    <t>MK City Council</t>
  </si>
  <si>
    <t>New play equipment - Hardmead</t>
  </si>
  <si>
    <t>WEL Medical Ltd</t>
  </si>
  <si>
    <t>Replacement defibrillator - Astwood</t>
  </si>
  <si>
    <t>Clerks fees for March</t>
  </si>
  <si>
    <t>Vat Repayment</t>
  </si>
  <si>
    <t>Marston Vale Trust</t>
  </si>
  <si>
    <t>Grant for Village Green trees</t>
  </si>
  <si>
    <t>Situation at 02/04/24 - End of Financial Year</t>
  </si>
  <si>
    <t>EXPENDITURE AT YEAR END</t>
  </si>
  <si>
    <t>Natwest Account 76212106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</si>
</sst>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_-\£* #,##0.00_-;&quot;-£&quot;* #,##0.00_-;_-\£* \-??_-;_-@_-"/>
    <numFmt numFmtId="165" formatCode="_-* #,##0.00_-;\-* #,##0.00_-;_-* \-??_-;_-@_-"/>
    <numFmt numFmtId="166" formatCode="_-[$£-809]* #,##0.00_-;\-[$£-809]* #,##0.00_-;_-[$£-809]* \-??_-;_-@_-"/>
    <numFmt numFmtId="167" formatCode="dd/mm/yy;@"/>
  </numFmts>
  <fonts count="18" x14ac:knownFonts="1"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u/>
      <sz val="9"/>
      <name val="Arial"/>
      <family val="2"/>
    </font>
    <font>
      <b/>
      <sz val="9"/>
      <name val="Arial"/>
      <family val="2"/>
    </font>
    <font>
      <sz val="7"/>
      <name val="Arial"/>
      <family val="2"/>
    </font>
    <font>
      <b/>
      <sz val="7"/>
      <name val="Arial"/>
      <family val="2"/>
    </font>
    <font>
      <sz val="9"/>
      <name val="Calibri"/>
      <family val="2"/>
      <scheme val="minor"/>
    </font>
    <font>
      <b/>
      <u/>
      <sz val="9"/>
      <name val="Calibri"/>
      <family val="2"/>
      <scheme val="minor"/>
    </font>
    <font>
      <b/>
      <sz val="9"/>
      <name val="Calibri"/>
      <family val="2"/>
      <scheme val="minor"/>
    </font>
    <font>
      <b/>
      <u val="singleAccounting"/>
      <sz val="9"/>
      <name val="Calibri"/>
      <family val="2"/>
      <scheme val="minor"/>
    </font>
    <font>
      <b/>
      <sz val="9"/>
      <color theme="4" tint="-0.499984740745262"/>
      <name val="Calibri"/>
      <family val="2"/>
      <scheme val="minor"/>
    </font>
    <font>
      <b/>
      <sz val="9"/>
      <color rgb="FFFF0000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10"/>
      <name val="Arial"/>
      <family val="2"/>
    </font>
    <font>
      <b/>
      <sz val="9"/>
      <color rgb="FF0070C0"/>
      <name val="Calibri"/>
      <family val="2"/>
      <scheme val="minor"/>
    </font>
    <font>
      <sz val="9"/>
      <color rgb="FF0070C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165" fontId="1" fillId="0" borderId="0" applyFill="0" applyBorder="0" applyAlignment="0" applyProtection="0"/>
    <xf numFmtId="164" fontId="1" fillId="0" borderId="0" applyFill="0" applyBorder="0" applyAlignment="0" applyProtection="0"/>
  </cellStyleXfs>
  <cellXfs count="98">
    <xf numFmtId="0" fontId="0" fillId="0" borderId="0" xfId="0"/>
    <xf numFmtId="16" fontId="2" fillId="0" borderId="0" xfId="0" applyNumberFormat="1" applyFont="1"/>
    <xf numFmtId="2" fontId="2" fillId="0" borderId="0" xfId="0" applyNumberFormat="1" applyFont="1"/>
    <xf numFmtId="164" fontId="2" fillId="0" borderId="0" xfId="2" applyFont="1"/>
    <xf numFmtId="2" fontId="3" fillId="0" borderId="0" xfId="0" applyNumberFormat="1" applyFont="1" applyAlignment="1">
      <alignment horizontal="center"/>
    </xf>
    <xf numFmtId="16" fontId="3" fillId="0" borderId="0" xfId="0" applyNumberFormat="1" applyFont="1"/>
    <xf numFmtId="16" fontId="4" fillId="0" borderId="0" xfId="0" applyNumberFormat="1" applyFont="1"/>
    <xf numFmtId="166" fontId="3" fillId="0" borderId="0" xfId="0" applyNumberFormat="1" applyFont="1" applyAlignment="1">
      <alignment horizontal="center"/>
    </xf>
    <xf numFmtId="164" fontId="3" fillId="0" borderId="0" xfId="2" applyFont="1" applyAlignment="1">
      <alignment horizontal="center"/>
    </xf>
    <xf numFmtId="2" fontId="6" fillId="0" borderId="0" xfId="0" applyNumberFormat="1" applyFont="1"/>
    <xf numFmtId="166" fontId="3" fillId="0" borderId="0" xfId="0" applyNumberFormat="1" applyFont="1" applyAlignment="1">
      <alignment horizontal="center" wrapText="1"/>
    </xf>
    <xf numFmtId="16" fontId="3" fillId="0" borderId="0" xfId="0" applyNumberFormat="1" applyFont="1" applyAlignment="1">
      <alignment horizontal="center"/>
    </xf>
    <xf numFmtId="2" fontId="7" fillId="0" borderId="0" xfId="0" applyNumberFormat="1" applyFont="1" applyAlignment="1">
      <alignment horizontal="center"/>
    </xf>
    <xf numFmtId="0" fontId="2" fillId="0" borderId="0" xfId="0" applyFont="1" applyAlignment="1">
      <alignment wrapText="1"/>
    </xf>
    <xf numFmtId="166" fontId="2" fillId="0" borderId="0" xfId="0" applyNumberFormat="1" applyFont="1"/>
    <xf numFmtId="0" fontId="6" fillId="0" borderId="0" xfId="0" applyFont="1"/>
    <xf numFmtId="0" fontId="2" fillId="0" borderId="0" xfId="0" applyFont="1"/>
    <xf numFmtId="164" fontId="7" fillId="0" borderId="0" xfId="0" applyNumberFormat="1" applyFont="1"/>
    <xf numFmtId="0" fontId="7" fillId="0" borderId="0" xfId="0" applyFont="1"/>
    <xf numFmtId="0" fontId="3" fillId="0" borderId="0" xfId="0" applyFont="1"/>
    <xf numFmtId="166" fontId="3" fillId="0" borderId="0" xfId="0" applyNumberFormat="1" applyFont="1"/>
    <xf numFmtId="166" fontId="7" fillId="0" borderId="0" xfId="0" applyNumberFormat="1" applyFont="1"/>
    <xf numFmtId="166" fontId="6" fillId="0" borderId="0" xfId="0" applyNumberFormat="1" applyFont="1"/>
    <xf numFmtId="164" fontId="6" fillId="0" borderId="0" xfId="2" applyFont="1"/>
    <xf numFmtId="166" fontId="0" fillId="0" borderId="0" xfId="0" applyNumberFormat="1"/>
    <xf numFmtId="164" fontId="0" fillId="0" borderId="0" xfId="2" applyFont="1"/>
    <xf numFmtId="16" fontId="8" fillId="0" borderId="0" xfId="0" applyNumberFormat="1" applyFont="1"/>
    <xf numFmtId="0" fontId="8" fillId="0" borderId="0" xfId="0" applyFont="1" applyAlignment="1">
      <alignment horizontal="left" vertical="center" wrapText="1"/>
    </xf>
    <xf numFmtId="2" fontId="8" fillId="0" borderId="0" xfId="0" applyNumberFormat="1" applyFont="1" applyAlignment="1">
      <alignment wrapText="1"/>
    </xf>
    <xf numFmtId="2" fontId="9" fillId="0" borderId="0" xfId="0" applyNumberFormat="1" applyFont="1" applyAlignment="1">
      <alignment horizontal="left" wrapText="1"/>
    </xf>
    <xf numFmtId="2" fontId="8" fillId="0" borderId="0" xfId="0" applyNumberFormat="1" applyFont="1"/>
    <xf numFmtId="164" fontId="8" fillId="0" borderId="0" xfId="2" applyFont="1"/>
    <xf numFmtId="2" fontId="10" fillId="0" borderId="0" xfId="0" applyNumberFormat="1" applyFont="1" applyAlignment="1">
      <alignment wrapText="1"/>
    </xf>
    <xf numFmtId="2" fontId="8" fillId="0" borderId="0" xfId="0" applyNumberFormat="1" applyFont="1" applyAlignment="1">
      <alignment horizontal="left" wrapText="1"/>
    </xf>
    <xf numFmtId="164" fontId="8" fillId="0" borderId="0" xfId="2" applyFont="1" applyAlignment="1">
      <alignment horizontal="right"/>
    </xf>
    <xf numFmtId="16" fontId="9" fillId="0" borderId="0" xfId="0" applyNumberFormat="1" applyFont="1"/>
    <xf numFmtId="2" fontId="9" fillId="0" borderId="0" xfId="0" applyNumberFormat="1" applyFont="1" applyAlignment="1">
      <alignment horizontal="center" wrapText="1"/>
    </xf>
    <xf numFmtId="2" fontId="9" fillId="0" borderId="0" xfId="0" applyNumberFormat="1" applyFont="1" applyAlignment="1">
      <alignment horizontal="center"/>
    </xf>
    <xf numFmtId="164" fontId="9" fillId="0" borderId="0" xfId="2" applyFont="1" applyAlignment="1">
      <alignment horizontal="center"/>
    </xf>
    <xf numFmtId="44" fontId="8" fillId="0" borderId="1" xfId="1" applyNumberFormat="1" applyFont="1" applyBorder="1" applyAlignment="1">
      <alignment wrapText="1"/>
    </xf>
    <xf numFmtId="44" fontId="8" fillId="0" borderId="1" xfId="2" applyNumberFormat="1" applyFont="1" applyBorder="1" applyAlignment="1">
      <alignment horizontal="right"/>
    </xf>
    <xf numFmtId="44" fontId="8" fillId="0" borderId="1" xfId="1" applyNumberFormat="1" applyFont="1" applyBorder="1"/>
    <xf numFmtId="44" fontId="8" fillId="0" borderId="1" xfId="2" applyNumberFormat="1" applyFont="1" applyBorder="1"/>
    <xf numFmtId="164" fontId="9" fillId="0" borderId="2" xfId="2" applyFont="1" applyBorder="1" applyAlignment="1">
      <alignment horizontal="center"/>
    </xf>
    <xf numFmtId="44" fontId="8" fillId="0" borderId="0" xfId="0" applyNumberFormat="1" applyFont="1" applyAlignment="1">
      <alignment horizontal="center" wrapText="1"/>
    </xf>
    <xf numFmtId="164" fontId="10" fillId="0" borderId="3" xfId="2" applyFont="1" applyBorder="1" applyAlignment="1">
      <alignment horizontal="center"/>
    </xf>
    <xf numFmtId="164" fontId="10" fillId="0" borderId="4" xfId="2" applyFont="1" applyBorder="1" applyAlignment="1">
      <alignment horizontal="center"/>
    </xf>
    <xf numFmtId="2" fontId="13" fillId="0" borderId="0" xfId="0" applyNumberFormat="1" applyFont="1" applyAlignment="1">
      <alignment horizontal="right" vertical="center" wrapText="1"/>
    </xf>
    <xf numFmtId="44" fontId="14" fillId="0" borderId="0" xfId="0" applyNumberFormat="1" applyFont="1" applyAlignment="1">
      <alignment horizontal="center" wrapText="1"/>
    </xf>
    <xf numFmtId="44" fontId="10" fillId="0" borderId="0" xfId="0" applyNumberFormat="1" applyFont="1" applyAlignment="1">
      <alignment horizontal="center" wrapText="1"/>
    </xf>
    <xf numFmtId="164" fontId="10" fillId="0" borderId="0" xfId="2" applyFont="1" applyBorder="1" applyAlignment="1">
      <alignment horizontal="center"/>
    </xf>
    <xf numFmtId="16" fontId="9" fillId="0" borderId="0" xfId="0" applyNumberFormat="1" applyFont="1" applyAlignment="1">
      <alignment horizontal="center" wrapText="1"/>
    </xf>
    <xf numFmtId="0" fontId="9" fillId="0" borderId="0" xfId="0" applyFont="1" applyAlignment="1">
      <alignment horizontal="center" vertical="center" wrapText="1"/>
    </xf>
    <xf numFmtId="164" fontId="10" fillId="0" borderId="0" xfId="2" applyFont="1" applyAlignment="1">
      <alignment horizontal="right"/>
    </xf>
    <xf numFmtId="2" fontId="8" fillId="0" borderId="0" xfId="0" applyNumberFormat="1" applyFont="1" applyAlignment="1">
      <alignment horizontal="center"/>
    </xf>
    <xf numFmtId="164" fontId="8" fillId="0" borderId="0" xfId="2" applyFont="1" applyAlignment="1">
      <alignment horizontal="center"/>
    </xf>
    <xf numFmtId="44" fontId="8" fillId="0" borderId="0" xfId="2" applyNumberFormat="1" applyFont="1" applyAlignment="1">
      <alignment horizontal="right"/>
    </xf>
    <xf numFmtId="44" fontId="8" fillId="0" borderId="0" xfId="2" applyNumberFormat="1" applyFont="1" applyAlignment="1">
      <alignment horizontal="center"/>
    </xf>
    <xf numFmtId="44" fontId="8" fillId="0" borderId="0" xfId="0" applyNumberFormat="1" applyFont="1"/>
    <xf numFmtId="44" fontId="8" fillId="0" borderId="0" xfId="0" applyNumberFormat="1" applyFont="1" applyAlignment="1">
      <alignment wrapText="1"/>
    </xf>
    <xf numFmtId="44" fontId="8" fillId="0" borderId="0" xfId="2" applyNumberFormat="1" applyFont="1"/>
    <xf numFmtId="2" fontId="10" fillId="2" borderId="0" xfId="0" applyNumberFormat="1" applyFont="1" applyFill="1" applyAlignment="1">
      <alignment horizontal="left" wrapText="1"/>
    </xf>
    <xf numFmtId="44" fontId="10" fillId="2" borderId="0" xfId="0" applyNumberFormat="1" applyFont="1" applyFill="1" applyAlignment="1">
      <alignment wrapText="1"/>
    </xf>
    <xf numFmtId="2" fontId="12" fillId="0" borderId="0" xfId="0" applyNumberFormat="1" applyFont="1" applyAlignment="1">
      <alignment horizontal="center" vertical="center" wrapText="1"/>
    </xf>
    <xf numFmtId="2" fontId="12" fillId="0" borderId="0" xfId="0" applyNumberFormat="1" applyFont="1" applyAlignment="1">
      <alignment horizontal="left" vertical="center" wrapText="1"/>
    </xf>
    <xf numFmtId="43" fontId="8" fillId="0" borderId="0" xfId="0" applyNumberFormat="1" applyFont="1"/>
    <xf numFmtId="167" fontId="8" fillId="0" borderId="0" xfId="0" applyNumberFormat="1" applyFont="1"/>
    <xf numFmtId="2" fontId="9" fillId="0" borderId="0" xfId="0" applyNumberFormat="1" applyFont="1" applyAlignment="1">
      <alignment horizontal="center" vertical="center" wrapText="1"/>
    </xf>
    <xf numFmtId="164" fontId="11" fillId="0" borderId="0" xfId="2" applyFont="1" applyAlignment="1">
      <alignment horizontal="center" vertical="center"/>
    </xf>
    <xf numFmtId="164" fontId="9" fillId="0" borderId="0" xfId="2" applyFont="1" applyAlignment="1">
      <alignment horizontal="center" vertical="center" wrapText="1"/>
    </xf>
    <xf numFmtId="2" fontId="9" fillId="0" borderId="0" xfId="0" applyNumberFormat="1" applyFont="1" applyAlignment="1">
      <alignment horizontal="center" vertical="center"/>
    </xf>
    <xf numFmtId="164" fontId="9" fillId="0" borderId="0" xfId="2" applyFont="1" applyAlignment="1">
      <alignment horizontal="center" vertical="center"/>
    </xf>
    <xf numFmtId="167" fontId="2" fillId="0" borderId="0" xfId="0" applyNumberFormat="1" applyFont="1"/>
    <xf numFmtId="4" fontId="8" fillId="0" borderId="0" xfId="2" applyNumberFormat="1" applyFont="1" applyAlignment="1">
      <alignment horizontal="right"/>
    </xf>
    <xf numFmtId="4" fontId="8" fillId="0" borderId="0" xfId="0" applyNumberFormat="1" applyFont="1" applyAlignment="1">
      <alignment wrapText="1"/>
    </xf>
    <xf numFmtId="4" fontId="8" fillId="0" borderId="0" xfId="0" applyNumberFormat="1" applyFont="1"/>
    <xf numFmtId="4" fontId="8" fillId="0" borderId="0" xfId="2" applyNumberFormat="1" applyFont="1"/>
    <xf numFmtId="4" fontId="8" fillId="0" borderId="0" xfId="2" applyNumberFormat="1" applyFont="1" applyAlignment="1"/>
    <xf numFmtId="4" fontId="10" fillId="0" borderId="0" xfId="0" applyNumberFormat="1" applyFont="1" applyAlignment="1">
      <alignment wrapText="1"/>
    </xf>
    <xf numFmtId="4" fontId="10" fillId="0" borderId="0" xfId="2" applyNumberFormat="1" applyFont="1" applyAlignment="1"/>
    <xf numFmtId="4" fontId="10" fillId="0" borderId="0" xfId="0" applyNumberFormat="1" applyFont="1"/>
    <xf numFmtId="4" fontId="9" fillId="0" borderId="0" xfId="0" applyNumberFormat="1" applyFont="1"/>
    <xf numFmtId="4" fontId="8" fillId="0" borderId="0" xfId="0" applyNumberFormat="1" applyFont="1" applyAlignment="1">
      <alignment horizontal="right"/>
    </xf>
    <xf numFmtId="164" fontId="3" fillId="0" borderId="0" xfId="2" applyFont="1"/>
    <xf numFmtId="2" fontId="16" fillId="0" borderId="0" xfId="0" applyNumberFormat="1" applyFont="1" applyAlignment="1">
      <alignment horizontal="left" vertical="center" wrapText="1"/>
    </xf>
    <xf numFmtId="44" fontId="17" fillId="0" borderId="0" xfId="0" applyNumberFormat="1" applyFont="1" applyAlignment="1">
      <alignment horizontal="center" wrapText="1"/>
    </xf>
    <xf numFmtId="164" fontId="8" fillId="0" borderId="0" xfId="2" applyFont="1" applyAlignment="1">
      <alignment horizontal="center"/>
    </xf>
    <xf numFmtId="2" fontId="9" fillId="0" borderId="0" xfId="0" applyNumberFormat="1" applyFont="1" applyAlignment="1">
      <alignment horizontal="center" wrapText="1"/>
    </xf>
    <xf numFmtId="16" fontId="9" fillId="0" borderId="0" xfId="0" applyNumberFormat="1" applyFont="1" applyAlignment="1">
      <alignment horizontal="center"/>
    </xf>
    <xf numFmtId="2" fontId="10" fillId="0" borderId="0" xfId="0" applyNumberFormat="1" applyFont="1" applyAlignment="1">
      <alignment horizontal="center" vertical="center" wrapText="1"/>
    </xf>
    <xf numFmtId="2" fontId="8" fillId="0" borderId="0" xfId="0" applyNumberFormat="1" applyFont="1" applyAlignment="1">
      <alignment horizontal="center"/>
    </xf>
    <xf numFmtId="16" fontId="9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2" fontId="10" fillId="0" borderId="0" xfId="0" applyNumberFormat="1" applyFont="1" applyAlignment="1">
      <alignment horizontal="left" wrapText="1"/>
    </xf>
    <xf numFmtId="0" fontId="15" fillId="0" borderId="0" xfId="0" applyFont="1" applyAlignment="1">
      <alignment horizontal="left"/>
    </xf>
    <xf numFmtId="0" fontId="0" fillId="0" borderId="0" xfId="0" applyAlignment="1">
      <alignment horizontal="left"/>
    </xf>
    <xf numFmtId="2" fontId="4" fillId="0" borderId="0" xfId="0" applyNumberFormat="1" applyFont="1" applyAlignment="1">
      <alignment horizontal="center" wrapText="1"/>
    </xf>
    <xf numFmtId="2" fontId="5" fillId="0" borderId="0" xfId="0" applyNumberFormat="1" applyFont="1" applyAlignment="1">
      <alignment horizontal="center" wrapTex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  <pageSetUpPr fitToPage="1"/>
  </sheetPr>
  <dimension ref="A1:T59"/>
  <sheetViews>
    <sheetView tabSelected="1" zoomScale="90" zoomScaleNormal="90" zoomScaleSheetLayoutView="75" workbookViewId="0">
      <pane ySplit="9" topLeftCell="A10" activePane="bottomLeft" state="frozen"/>
      <selection pane="bottomLeft" activeCell="J17" sqref="J17"/>
    </sheetView>
  </sheetViews>
  <sheetFormatPr defaultColWidth="9.109375" defaultRowHeight="12" x14ac:dyDescent="0.25"/>
  <cols>
    <col min="1" max="1" width="8.109375" style="26" customWidth="1"/>
    <col min="2" max="2" width="7.6640625" style="27" customWidth="1"/>
    <col min="3" max="3" width="0.33203125" style="27" customWidth="1"/>
    <col min="4" max="4" width="22.44140625" style="28" customWidth="1"/>
    <col min="5" max="5" width="31.33203125" style="33" customWidth="1"/>
    <col min="6" max="7" width="8.77734375" style="28" customWidth="1"/>
    <col min="8" max="10" width="8.77734375" style="34" customWidth="1"/>
    <col min="11" max="11" width="8.77734375" style="30" customWidth="1"/>
    <col min="12" max="13" width="8.77734375" style="31" customWidth="1"/>
    <col min="14" max="17" width="8.77734375" style="30" customWidth="1"/>
    <col min="18" max="18" width="10.109375" style="30" customWidth="1"/>
    <col min="19" max="19" width="7.21875" style="30" customWidth="1"/>
    <col min="20" max="20" width="10.77734375" style="31" customWidth="1"/>
    <col min="21" max="16384" width="9.109375" style="30"/>
  </cols>
  <sheetData>
    <row r="1" spans="1:20" x14ac:dyDescent="0.25">
      <c r="E1" s="29"/>
      <c r="F1" s="87" t="s">
        <v>35</v>
      </c>
      <c r="G1" s="87"/>
      <c r="H1" s="87"/>
      <c r="I1" s="87"/>
      <c r="J1" s="87"/>
    </row>
    <row r="3" spans="1:20" ht="13.2" x14ac:dyDescent="0.25">
      <c r="D3" s="32"/>
      <c r="G3" s="93" t="s">
        <v>92</v>
      </c>
      <c r="H3" s="94"/>
      <c r="I3" s="95"/>
      <c r="J3" s="95"/>
      <c r="K3" s="95"/>
    </row>
    <row r="4" spans="1:20" ht="36.6" customHeight="1" thickBot="1" x14ac:dyDescent="0.3">
      <c r="A4" s="91" t="s">
        <v>42</v>
      </c>
      <c r="B4" s="92"/>
      <c r="C4" s="92"/>
      <c r="D4" s="92"/>
      <c r="E4" s="29"/>
      <c r="F4" s="67" t="s">
        <v>6</v>
      </c>
      <c r="G4" s="67" t="s">
        <v>9</v>
      </c>
      <c r="H4" s="68" t="s">
        <v>64</v>
      </c>
      <c r="I4" s="68" t="s">
        <v>37</v>
      </c>
      <c r="J4" s="69" t="s">
        <v>8</v>
      </c>
      <c r="K4" s="70" t="s">
        <v>28</v>
      </c>
      <c r="L4" s="69" t="s">
        <v>5</v>
      </c>
      <c r="M4" s="69" t="s">
        <v>4</v>
      </c>
      <c r="N4" s="70" t="s">
        <v>38</v>
      </c>
      <c r="O4" s="70" t="s">
        <v>7</v>
      </c>
      <c r="P4" s="70" t="s">
        <v>29</v>
      </c>
      <c r="Q4" s="70" t="s">
        <v>13</v>
      </c>
      <c r="R4" s="70" t="s">
        <v>25</v>
      </c>
      <c r="S4" s="70" t="s">
        <v>3</v>
      </c>
      <c r="T4" s="71" t="s">
        <v>0</v>
      </c>
    </row>
    <row r="5" spans="1:20" ht="16.95" customHeight="1" thickBot="1" x14ac:dyDescent="0.3">
      <c r="A5" s="88"/>
      <c r="B5" s="88"/>
      <c r="C5" s="88"/>
      <c r="D5" s="89" t="s">
        <v>22</v>
      </c>
      <c r="E5" s="89"/>
      <c r="F5" s="39">
        <v>2400</v>
      </c>
      <c r="G5" s="39">
        <v>1200</v>
      </c>
      <c r="H5" s="40">
        <v>300</v>
      </c>
      <c r="I5" s="40">
        <v>1200</v>
      </c>
      <c r="J5" s="40">
        <v>100</v>
      </c>
      <c r="K5" s="41">
        <v>1600</v>
      </c>
      <c r="L5" s="42">
        <v>560</v>
      </c>
      <c r="M5" s="42">
        <v>500</v>
      </c>
      <c r="N5" s="41">
        <v>200</v>
      </c>
      <c r="O5" s="41">
        <v>820</v>
      </c>
      <c r="P5" s="41">
        <v>300</v>
      </c>
      <c r="Q5" s="41">
        <v>500</v>
      </c>
      <c r="R5" s="41"/>
      <c r="S5" s="41"/>
      <c r="T5" s="43">
        <f>SUM(F5:Q5)</f>
        <v>9680</v>
      </c>
    </row>
    <row r="6" spans="1:20" ht="16.95" customHeight="1" x14ac:dyDescent="0.25">
      <c r="A6" s="35"/>
      <c r="D6" s="63"/>
      <c r="E6" s="6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5">
        <f>SUM(F6:O6)</f>
        <v>0</v>
      </c>
    </row>
    <row r="7" spans="1:20" ht="16.95" customHeight="1" thickBot="1" x14ac:dyDescent="0.3">
      <c r="A7" s="35"/>
      <c r="D7" s="47"/>
      <c r="E7" s="84" t="s">
        <v>93</v>
      </c>
      <c r="F7" s="85">
        <v>2430</v>
      </c>
      <c r="G7" s="85">
        <v>1200</v>
      </c>
      <c r="H7" s="85">
        <v>1750</v>
      </c>
      <c r="I7" s="85">
        <v>235</v>
      </c>
      <c r="J7" s="85">
        <v>0</v>
      </c>
      <c r="K7" s="85">
        <v>1250</v>
      </c>
      <c r="L7" s="85">
        <v>618</v>
      </c>
      <c r="M7" s="85">
        <v>304</v>
      </c>
      <c r="N7" s="85">
        <v>88</v>
      </c>
      <c r="O7" s="85">
        <v>745</v>
      </c>
      <c r="P7" s="85">
        <v>732</v>
      </c>
      <c r="Q7" s="85">
        <v>1348</v>
      </c>
      <c r="R7" s="44"/>
      <c r="S7" s="44"/>
      <c r="T7" s="46">
        <f>SUM(F7:Q7)</f>
        <v>10700</v>
      </c>
    </row>
    <row r="8" spans="1:20" x14ac:dyDescent="0.25">
      <c r="A8" s="35"/>
      <c r="D8" s="47"/>
      <c r="E8" s="47"/>
      <c r="F8" s="48"/>
      <c r="G8" s="44"/>
      <c r="H8" s="48"/>
      <c r="I8" s="48"/>
      <c r="J8" s="44"/>
      <c r="K8" s="44"/>
      <c r="L8" s="48"/>
      <c r="M8" s="48"/>
      <c r="N8" s="49"/>
      <c r="O8" s="49"/>
      <c r="P8" s="49"/>
      <c r="Q8" s="49"/>
      <c r="R8" s="49"/>
      <c r="S8" s="49"/>
      <c r="T8" s="50"/>
    </row>
    <row r="9" spans="1:20" x14ac:dyDescent="0.25">
      <c r="A9" s="51" t="s">
        <v>14</v>
      </c>
      <c r="B9" s="52" t="s">
        <v>36</v>
      </c>
      <c r="C9" s="52"/>
      <c r="D9" s="36" t="s">
        <v>1</v>
      </c>
      <c r="E9" s="29" t="s">
        <v>2</v>
      </c>
      <c r="F9" s="36"/>
      <c r="G9" s="36"/>
      <c r="H9" s="53"/>
      <c r="I9" s="53"/>
      <c r="J9" s="53"/>
      <c r="K9" s="37"/>
      <c r="L9" s="38"/>
      <c r="M9" s="38"/>
      <c r="N9" s="37"/>
      <c r="O9" s="37"/>
      <c r="P9" s="37"/>
      <c r="Q9" s="37"/>
      <c r="R9" s="37"/>
      <c r="S9" s="37"/>
      <c r="T9" s="38" t="s">
        <v>0</v>
      </c>
    </row>
    <row r="10" spans="1:20" x14ac:dyDescent="0.25">
      <c r="A10" s="66">
        <v>44664</v>
      </c>
      <c r="B10" s="27" t="s">
        <v>26</v>
      </c>
      <c r="D10" s="28" t="s">
        <v>23</v>
      </c>
      <c r="E10" s="33" t="s">
        <v>39</v>
      </c>
      <c r="F10" s="74"/>
      <c r="G10" s="74"/>
      <c r="H10" s="77"/>
      <c r="I10" s="77"/>
      <c r="J10" s="77"/>
      <c r="K10" s="75"/>
      <c r="L10" s="77"/>
      <c r="M10" s="77"/>
      <c r="N10" s="75"/>
      <c r="O10" s="75"/>
      <c r="P10" s="75"/>
      <c r="Q10" s="75">
        <v>125</v>
      </c>
      <c r="R10" s="75">
        <v>125</v>
      </c>
      <c r="S10" s="75"/>
      <c r="T10" s="55">
        <f t="shared" ref="T10:T42" si="0">SUM(F10:Q10)</f>
        <v>125</v>
      </c>
    </row>
    <row r="11" spans="1:20" x14ac:dyDescent="0.25">
      <c r="A11" s="66">
        <v>45029</v>
      </c>
      <c r="B11" s="27" t="s">
        <v>30</v>
      </c>
      <c r="D11" s="28" t="s">
        <v>34</v>
      </c>
      <c r="E11" s="33" t="s">
        <v>40</v>
      </c>
      <c r="F11" s="78"/>
      <c r="G11" s="78"/>
      <c r="H11" s="79"/>
      <c r="I11" s="79"/>
      <c r="J11" s="79"/>
      <c r="K11" s="80"/>
      <c r="L11" s="79"/>
      <c r="M11" s="79"/>
      <c r="N11" s="75"/>
      <c r="O11" s="81"/>
      <c r="P11" s="81"/>
      <c r="Q11" s="75">
        <v>125</v>
      </c>
      <c r="R11" s="75">
        <v>125</v>
      </c>
      <c r="S11" s="75"/>
      <c r="T11" s="55">
        <f t="shared" si="0"/>
        <v>125</v>
      </c>
    </row>
    <row r="12" spans="1:20" ht="12" customHeight="1" x14ac:dyDescent="0.25">
      <c r="A12" s="66">
        <v>45034</v>
      </c>
      <c r="B12" s="27" t="s">
        <v>26</v>
      </c>
      <c r="D12" s="28" t="s">
        <v>27</v>
      </c>
      <c r="E12" s="33" t="s">
        <v>43</v>
      </c>
      <c r="F12" s="74"/>
      <c r="G12" s="74"/>
      <c r="H12" s="77"/>
      <c r="I12" s="77"/>
      <c r="J12" s="77"/>
      <c r="K12" s="75"/>
      <c r="L12" s="77"/>
      <c r="M12" s="77"/>
      <c r="N12" s="75"/>
      <c r="O12" s="75"/>
      <c r="P12" s="75">
        <v>336</v>
      </c>
      <c r="Q12" s="75"/>
      <c r="R12" s="75">
        <v>280</v>
      </c>
      <c r="S12" s="75">
        <v>56</v>
      </c>
      <c r="T12" s="55">
        <f t="shared" si="0"/>
        <v>336</v>
      </c>
    </row>
    <row r="13" spans="1:20" x14ac:dyDescent="0.25">
      <c r="A13" s="66">
        <v>45043</v>
      </c>
      <c r="B13" s="27" t="s">
        <v>30</v>
      </c>
      <c r="D13" s="28" t="s">
        <v>44</v>
      </c>
      <c r="E13" s="33" t="s">
        <v>45</v>
      </c>
      <c r="F13" s="74">
        <v>200</v>
      </c>
      <c r="G13" s="74"/>
      <c r="H13" s="77"/>
      <c r="I13" s="77"/>
      <c r="J13" s="77"/>
      <c r="K13" s="75"/>
      <c r="L13" s="77"/>
      <c r="M13" s="77"/>
      <c r="N13" s="75"/>
      <c r="O13" s="75"/>
      <c r="P13" s="75"/>
      <c r="Q13" s="75"/>
      <c r="R13" s="75">
        <v>200</v>
      </c>
      <c r="S13" s="75"/>
      <c r="T13" s="55">
        <f t="shared" si="0"/>
        <v>200</v>
      </c>
    </row>
    <row r="14" spans="1:20" ht="12" customHeight="1" x14ac:dyDescent="0.25">
      <c r="A14" s="66">
        <v>45070</v>
      </c>
      <c r="B14" s="27" t="s">
        <v>30</v>
      </c>
      <c r="D14" s="28" t="s">
        <v>46</v>
      </c>
      <c r="E14" s="33" t="s">
        <v>47</v>
      </c>
      <c r="F14" s="74"/>
      <c r="G14" s="74"/>
      <c r="H14" s="77"/>
      <c r="I14" s="77"/>
      <c r="J14" s="77"/>
      <c r="K14" s="75"/>
      <c r="L14" s="77"/>
      <c r="M14" s="77"/>
      <c r="N14" s="75"/>
      <c r="O14" s="75"/>
      <c r="P14" s="75"/>
      <c r="Q14" s="75">
        <v>45.14</v>
      </c>
      <c r="R14" s="75">
        <v>45.14</v>
      </c>
      <c r="S14" s="75"/>
      <c r="T14" s="55">
        <f t="shared" si="0"/>
        <v>45.14</v>
      </c>
    </row>
    <row r="15" spans="1:20" x14ac:dyDescent="0.25">
      <c r="A15" s="66">
        <v>45112</v>
      </c>
      <c r="B15" s="27" t="s">
        <v>30</v>
      </c>
      <c r="D15" s="28" t="s">
        <v>44</v>
      </c>
      <c r="E15" s="33" t="s">
        <v>49</v>
      </c>
      <c r="F15" s="74">
        <v>200</v>
      </c>
      <c r="G15" s="74"/>
      <c r="H15" s="77"/>
      <c r="I15" s="77"/>
      <c r="J15" s="77"/>
      <c r="K15" s="75"/>
      <c r="L15" s="77"/>
      <c r="M15" s="77"/>
      <c r="N15" s="75"/>
      <c r="O15" s="75"/>
      <c r="P15" s="75"/>
      <c r="Q15" s="75"/>
      <c r="R15" s="75">
        <v>200</v>
      </c>
      <c r="S15" s="75"/>
      <c r="T15" s="55">
        <f t="shared" si="0"/>
        <v>200</v>
      </c>
    </row>
    <row r="16" spans="1:20" ht="12" customHeight="1" x14ac:dyDescent="0.25">
      <c r="A16" s="66">
        <v>45124</v>
      </c>
      <c r="B16" s="27" t="s">
        <v>30</v>
      </c>
      <c r="D16" s="28" t="s">
        <v>50</v>
      </c>
      <c r="E16" s="33" t="s">
        <v>51</v>
      </c>
      <c r="F16" s="74"/>
      <c r="G16" s="74"/>
      <c r="H16" s="77"/>
      <c r="I16" s="77"/>
      <c r="J16" s="77"/>
      <c r="K16" s="75">
        <v>625</v>
      </c>
      <c r="L16" s="77"/>
      <c r="M16" s="77"/>
      <c r="N16" s="75"/>
      <c r="O16" s="75"/>
      <c r="P16" s="75"/>
      <c r="Q16" s="75"/>
      <c r="R16" s="75">
        <v>625</v>
      </c>
      <c r="S16" s="75"/>
      <c r="T16" s="55">
        <f t="shared" si="0"/>
        <v>625</v>
      </c>
    </row>
    <row r="17" spans="1:20" x14ac:dyDescent="0.25">
      <c r="A17" s="66">
        <v>45124</v>
      </c>
      <c r="B17" s="27" t="s">
        <v>30</v>
      </c>
      <c r="D17" s="28" t="s">
        <v>44</v>
      </c>
      <c r="E17" s="33" t="s">
        <v>52</v>
      </c>
      <c r="F17" s="74">
        <v>200</v>
      </c>
      <c r="G17" s="74"/>
      <c r="H17" s="77"/>
      <c r="I17" s="77"/>
      <c r="J17" s="77"/>
      <c r="K17" s="75"/>
      <c r="L17" s="77"/>
      <c r="M17" s="77"/>
      <c r="N17" s="75"/>
      <c r="O17" s="75"/>
      <c r="P17" s="75"/>
      <c r="Q17" s="75"/>
      <c r="R17" s="75">
        <v>200</v>
      </c>
      <c r="S17" s="75"/>
      <c r="T17" s="55">
        <f t="shared" si="0"/>
        <v>200</v>
      </c>
    </row>
    <row r="18" spans="1:20" x14ac:dyDescent="0.25">
      <c r="A18" s="66">
        <v>45131</v>
      </c>
      <c r="B18" s="27" t="s">
        <v>30</v>
      </c>
      <c r="D18" s="28" t="s">
        <v>62</v>
      </c>
      <c r="E18" s="33" t="s">
        <v>63</v>
      </c>
      <c r="F18" s="74"/>
      <c r="G18" s="74"/>
      <c r="H18" s="77"/>
      <c r="I18" s="77"/>
      <c r="J18" s="77"/>
      <c r="K18" s="75"/>
      <c r="L18" s="77"/>
      <c r="M18" s="77"/>
      <c r="N18" s="75"/>
      <c r="O18" s="75"/>
      <c r="P18" s="75"/>
      <c r="Q18" s="75">
        <v>93.52</v>
      </c>
      <c r="R18" s="75">
        <v>77.930000000000007</v>
      </c>
      <c r="S18" s="75">
        <v>15.59</v>
      </c>
      <c r="T18" s="55">
        <f t="shared" si="0"/>
        <v>93.52</v>
      </c>
    </row>
    <row r="19" spans="1:20" x14ac:dyDescent="0.25">
      <c r="A19" s="66">
        <v>45145</v>
      </c>
      <c r="B19" s="27" t="s">
        <v>30</v>
      </c>
      <c r="D19" s="28" t="s">
        <v>60</v>
      </c>
      <c r="E19" s="33" t="s">
        <v>61</v>
      </c>
      <c r="F19" s="74"/>
      <c r="G19" s="74"/>
      <c r="H19" s="77"/>
      <c r="I19" s="77"/>
      <c r="J19" s="77"/>
      <c r="K19" s="75"/>
      <c r="L19" s="77"/>
      <c r="M19" s="77">
        <v>223.84</v>
      </c>
      <c r="N19" s="75"/>
      <c r="O19" s="75"/>
      <c r="P19" s="75"/>
      <c r="Q19" s="75"/>
      <c r="R19" s="75">
        <v>223.84</v>
      </c>
      <c r="S19" s="75"/>
      <c r="T19" s="55">
        <f t="shared" si="0"/>
        <v>223.84</v>
      </c>
    </row>
    <row r="20" spans="1:20" x14ac:dyDescent="0.25">
      <c r="A20" s="66">
        <v>45178</v>
      </c>
      <c r="B20" s="27" t="s">
        <v>30</v>
      </c>
      <c r="D20" s="28" t="s">
        <v>44</v>
      </c>
      <c r="E20" s="33" t="s">
        <v>53</v>
      </c>
      <c r="F20" s="74">
        <v>200</v>
      </c>
      <c r="G20" s="74"/>
      <c r="H20" s="77"/>
      <c r="I20" s="77"/>
      <c r="J20" s="77"/>
      <c r="K20" s="75"/>
      <c r="L20" s="77"/>
      <c r="M20" s="77"/>
      <c r="N20" s="75"/>
      <c r="O20" s="75"/>
      <c r="P20" s="75"/>
      <c r="Q20" s="75"/>
      <c r="R20" s="75">
        <v>200</v>
      </c>
      <c r="S20" s="75"/>
      <c r="T20" s="55">
        <f t="shared" si="0"/>
        <v>200</v>
      </c>
    </row>
    <row r="21" spans="1:20" x14ac:dyDescent="0.25">
      <c r="A21" s="66">
        <v>45178</v>
      </c>
      <c r="B21" s="27" t="s">
        <v>30</v>
      </c>
      <c r="D21" s="28" t="s">
        <v>44</v>
      </c>
      <c r="E21" s="33" t="s">
        <v>54</v>
      </c>
      <c r="F21" s="74">
        <v>200</v>
      </c>
      <c r="G21" s="74"/>
      <c r="H21" s="77"/>
      <c r="I21" s="77"/>
      <c r="J21" s="77"/>
      <c r="K21" s="75"/>
      <c r="L21" s="77"/>
      <c r="M21" s="77"/>
      <c r="N21" s="75"/>
      <c r="O21" s="75"/>
      <c r="P21" s="75"/>
      <c r="Q21" s="75"/>
      <c r="R21" s="75">
        <v>200</v>
      </c>
      <c r="S21" s="75"/>
      <c r="T21" s="55">
        <f t="shared" si="0"/>
        <v>200</v>
      </c>
    </row>
    <row r="22" spans="1:20" x14ac:dyDescent="0.25">
      <c r="A22" s="66">
        <v>45187</v>
      </c>
      <c r="B22" s="27" t="s">
        <v>30</v>
      </c>
      <c r="D22" s="28" t="s">
        <v>55</v>
      </c>
      <c r="E22" s="33" t="s">
        <v>56</v>
      </c>
      <c r="F22" s="74"/>
      <c r="G22" s="74"/>
      <c r="H22" s="77"/>
      <c r="I22" s="77"/>
      <c r="J22" s="77"/>
      <c r="K22" s="75"/>
      <c r="L22" s="77"/>
      <c r="M22" s="77"/>
      <c r="N22" s="75"/>
      <c r="O22" s="75">
        <v>745.39</v>
      </c>
      <c r="P22" s="75"/>
      <c r="Q22" s="75"/>
      <c r="R22" s="75">
        <v>745.39</v>
      </c>
      <c r="S22" s="75"/>
      <c r="T22" s="55">
        <f t="shared" si="0"/>
        <v>745.39</v>
      </c>
    </row>
    <row r="23" spans="1:20" x14ac:dyDescent="0.25">
      <c r="A23" s="66">
        <v>45201</v>
      </c>
      <c r="B23" s="27" t="s">
        <v>30</v>
      </c>
      <c r="D23" s="28" t="s">
        <v>44</v>
      </c>
      <c r="E23" s="33" t="s">
        <v>57</v>
      </c>
      <c r="F23" s="74">
        <v>200</v>
      </c>
      <c r="G23" s="74"/>
      <c r="H23" s="77"/>
      <c r="I23" s="77"/>
      <c r="J23" s="77"/>
      <c r="K23" s="75"/>
      <c r="L23" s="77"/>
      <c r="M23" s="77"/>
      <c r="N23" s="75"/>
      <c r="O23" s="75"/>
      <c r="P23" s="75"/>
      <c r="Q23" s="75"/>
      <c r="R23" s="75">
        <v>200</v>
      </c>
      <c r="S23" s="75"/>
      <c r="T23" s="55">
        <f t="shared" si="0"/>
        <v>200</v>
      </c>
    </row>
    <row r="24" spans="1:20" ht="12" customHeight="1" x14ac:dyDescent="0.25">
      <c r="A24" s="66">
        <v>45201</v>
      </c>
      <c r="B24" s="27" t="s">
        <v>30</v>
      </c>
      <c r="D24" s="28" t="s">
        <v>58</v>
      </c>
      <c r="E24" s="33" t="s">
        <v>59</v>
      </c>
      <c r="F24" s="74"/>
      <c r="G24" s="74"/>
      <c r="H24" s="77"/>
      <c r="I24" s="77"/>
      <c r="J24" s="77"/>
      <c r="K24" s="75"/>
      <c r="L24" s="77"/>
      <c r="M24" s="77"/>
      <c r="N24" s="75"/>
      <c r="O24" s="75"/>
      <c r="P24" s="75">
        <v>300</v>
      </c>
      <c r="Q24" s="75"/>
      <c r="R24" s="75">
        <v>300</v>
      </c>
      <c r="S24" s="75"/>
      <c r="T24" s="55">
        <f t="shared" si="0"/>
        <v>300</v>
      </c>
    </row>
    <row r="25" spans="1:20" ht="12" customHeight="1" x14ac:dyDescent="0.25">
      <c r="A25" s="66">
        <v>45238</v>
      </c>
      <c r="B25" s="27" t="s">
        <v>30</v>
      </c>
      <c r="D25" s="28" t="s">
        <v>44</v>
      </c>
      <c r="E25" s="33" t="s">
        <v>66</v>
      </c>
      <c r="F25" s="74">
        <v>200</v>
      </c>
      <c r="G25" s="74"/>
      <c r="H25" s="77"/>
      <c r="I25" s="77"/>
      <c r="J25" s="77"/>
      <c r="K25" s="75"/>
      <c r="L25" s="77"/>
      <c r="M25" s="77"/>
      <c r="N25" s="75"/>
      <c r="O25" s="75"/>
      <c r="P25" s="75"/>
      <c r="Q25" s="75"/>
      <c r="R25" s="75">
        <v>200</v>
      </c>
      <c r="S25" s="75"/>
      <c r="T25" s="55">
        <f t="shared" si="0"/>
        <v>200</v>
      </c>
    </row>
    <row r="26" spans="1:20" ht="12" customHeight="1" x14ac:dyDescent="0.25">
      <c r="A26" s="66">
        <v>45240</v>
      </c>
      <c r="B26" s="27" t="s">
        <v>30</v>
      </c>
      <c r="D26" s="28" t="s">
        <v>68</v>
      </c>
      <c r="E26" s="33" t="s">
        <v>67</v>
      </c>
      <c r="F26" s="74"/>
      <c r="G26" s="74"/>
      <c r="H26" s="77"/>
      <c r="I26" s="77"/>
      <c r="J26" s="77"/>
      <c r="K26" s="75"/>
      <c r="L26" s="77"/>
      <c r="M26" s="77"/>
      <c r="N26" s="75">
        <v>60</v>
      </c>
      <c r="O26" s="75"/>
      <c r="P26" s="75"/>
      <c r="Q26" s="75"/>
      <c r="R26" s="75">
        <v>50</v>
      </c>
      <c r="S26" s="75">
        <v>10</v>
      </c>
      <c r="T26" s="55">
        <f t="shared" si="0"/>
        <v>60</v>
      </c>
    </row>
    <row r="27" spans="1:20" x14ac:dyDescent="0.25">
      <c r="A27" s="66">
        <v>45246</v>
      </c>
      <c r="B27" s="27" t="s">
        <v>26</v>
      </c>
      <c r="D27" s="28" t="s">
        <v>23</v>
      </c>
      <c r="E27" s="33" t="s">
        <v>69</v>
      </c>
      <c r="F27" s="74"/>
      <c r="G27" s="74">
        <v>1200</v>
      </c>
      <c r="H27" s="73"/>
      <c r="I27" s="73"/>
      <c r="J27" s="73"/>
      <c r="K27" s="75"/>
      <c r="L27" s="76"/>
      <c r="M27" s="76"/>
      <c r="N27" s="75"/>
      <c r="O27" s="75"/>
      <c r="P27" s="75"/>
      <c r="Q27" s="75"/>
      <c r="R27" s="75">
        <v>1200</v>
      </c>
      <c r="S27" s="75"/>
      <c r="T27" s="55">
        <f t="shared" si="0"/>
        <v>1200</v>
      </c>
    </row>
    <row r="28" spans="1:20" x14ac:dyDescent="0.25">
      <c r="A28" s="66">
        <v>45257</v>
      </c>
      <c r="B28" s="27" t="s">
        <v>30</v>
      </c>
      <c r="D28" s="28" t="s">
        <v>44</v>
      </c>
      <c r="E28" s="33" t="s">
        <v>70</v>
      </c>
      <c r="F28" s="74">
        <v>200</v>
      </c>
      <c r="G28" s="74"/>
      <c r="H28" s="73"/>
      <c r="I28" s="73"/>
      <c r="J28" s="73"/>
      <c r="K28" s="75"/>
      <c r="L28" s="76"/>
      <c r="M28" s="76"/>
      <c r="N28" s="75"/>
      <c r="O28" s="75"/>
      <c r="P28" s="75"/>
      <c r="Q28" s="75"/>
      <c r="R28" s="75">
        <v>200</v>
      </c>
      <c r="S28" s="75"/>
      <c r="T28" s="55">
        <f t="shared" si="0"/>
        <v>200</v>
      </c>
    </row>
    <row r="29" spans="1:20" x14ac:dyDescent="0.25">
      <c r="A29" s="66">
        <v>45259</v>
      </c>
      <c r="B29" s="27" t="s">
        <v>30</v>
      </c>
      <c r="D29" s="28" t="s">
        <v>50</v>
      </c>
      <c r="E29" s="33" t="s">
        <v>51</v>
      </c>
      <c r="F29" s="74"/>
      <c r="G29" s="74"/>
      <c r="H29" s="73"/>
      <c r="I29" s="73"/>
      <c r="J29" s="73"/>
      <c r="K29" s="75">
        <v>625</v>
      </c>
      <c r="L29" s="76"/>
      <c r="M29" s="76"/>
      <c r="N29" s="75"/>
      <c r="O29" s="75"/>
      <c r="P29" s="75"/>
      <c r="Q29" s="75"/>
      <c r="R29" s="75">
        <v>625</v>
      </c>
      <c r="S29" s="75"/>
      <c r="T29" s="55">
        <f t="shared" si="0"/>
        <v>625</v>
      </c>
    </row>
    <row r="30" spans="1:20" ht="12" customHeight="1" x14ac:dyDescent="0.25">
      <c r="A30" s="66">
        <v>45259</v>
      </c>
      <c r="B30" s="27" t="s">
        <v>30</v>
      </c>
      <c r="D30" s="28" t="s">
        <v>71</v>
      </c>
      <c r="E30" s="33" t="s">
        <v>72</v>
      </c>
      <c r="F30" s="74"/>
      <c r="G30" s="74"/>
      <c r="H30" s="73"/>
      <c r="I30" s="73"/>
      <c r="J30" s="73"/>
      <c r="K30" s="75"/>
      <c r="L30" s="76"/>
      <c r="M30" s="76"/>
      <c r="N30" s="75"/>
      <c r="O30" s="75"/>
      <c r="P30" s="75">
        <v>96</v>
      </c>
      <c r="Q30" s="75"/>
      <c r="R30" s="75">
        <v>80</v>
      </c>
      <c r="S30" s="75">
        <v>16</v>
      </c>
      <c r="T30" s="55">
        <f t="shared" si="0"/>
        <v>96</v>
      </c>
    </row>
    <row r="31" spans="1:20" ht="12" customHeight="1" x14ac:dyDescent="0.25">
      <c r="A31" s="66">
        <v>45278</v>
      </c>
      <c r="B31" s="27" t="s">
        <v>30</v>
      </c>
      <c r="D31" s="28" t="s">
        <v>73</v>
      </c>
      <c r="E31" s="33" t="s">
        <v>74</v>
      </c>
      <c r="F31" s="74"/>
      <c r="G31" s="74"/>
      <c r="H31" s="73"/>
      <c r="I31" s="73">
        <v>235.31</v>
      </c>
      <c r="J31" s="73"/>
      <c r="K31" s="75"/>
      <c r="L31" s="76"/>
      <c r="M31" s="76"/>
      <c r="N31" s="75"/>
      <c r="O31" s="75"/>
      <c r="P31" s="75"/>
      <c r="Q31" s="75"/>
      <c r="R31" s="75">
        <v>196.09</v>
      </c>
      <c r="S31" s="75">
        <v>39.22</v>
      </c>
      <c r="T31" s="55">
        <f t="shared" si="0"/>
        <v>235.31</v>
      </c>
    </row>
    <row r="32" spans="1:20" ht="12" customHeight="1" x14ac:dyDescent="0.25">
      <c r="A32" s="66">
        <v>45293</v>
      </c>
      <c r="B32" s="27" t="s">
        <v>30</v>
      </c>
      <c r="D32" s="28" t="s">
        <v>44</v>
      </c>
      <c r="E32" s="33" t="s">
        <v>75</v>
      </c>
      <c r="F32" s="74">
        <v>200</v>
      </c>
      <c r="G32" s="74"/>
      <c r="H32" s="73"/>
      <c r="I32" s="73"/>
      <c r="J32" s="73"/>
      <c r="K32" s="75"/>
      <c r="L32" s="76"/>
      <c r="M32" s="76"/>
      <c r="N32" s="75"/>
      <c r="O32" s="75"/>
      <c r="P32" s="75"/>
      <c r="Q32" s="75"/>
      <c r="R32" s="75">
        <v>200</v>
      </c>
      <c r="S32" s="75"/>
      <c r="T32" s="55">
        <f t="shared" si="0"/>
        <v>200</v>
      </c>
    </row>
    <row r="33" spans="1:20" ht="12" customHeight="1" x14ac:dyDescent="0.25">
      <c r="A33" s="66">
        <v>45306</v>
      </c>
      <c r="B33" s="27" t="s">
        <v>30</v>
      </c>
      <c r="D33" s="28" t="s">
        <v>60</v>
      </c>
      <c r="E33" s="33" t="s">
        <v>61</v>
      </c>
      <c r="F33" s="74"/>
      <c r="G33" s="74"/>
      <c r="H33" s="73"/>
      <c r="I33" s="73"/>
      <c r="J33" s="73"/>
      <c r="K33" s="75"/>
      <c r="L33" s="76"/>
      <c r="M33" s="76">
        <v>80</v>
      </c>
      <c r="N33" s="75"/>
      <c r="O33" s="75"/>
      <c r="P33" s="75"/>
      <c r="Q33" s="75"/>
      <c r="R33" s="75">
        <v>80</v>
      </c>
      <c r="S33" s="75"/>
      <c r="T33" s="55">
        <f t="shared" si="0"/>
        <v>80</v>
      </c>
    </row>
    <row r="34" spans="1:20" x14ac:dyDescent="0.25">
      <c r="A34" s="66">
        <v>45306</v>
      </c>
      <c r="B34" s="27" t="s">
        <v>30</v>
      </c>
      <c r="D34" s="28" t="s">
        <v>44</v>
      </c>
      <c r="E34" s="33" t="s">
        <v>76</v>
      </c>
      <c r="F34" s="74"/>
      <c r="G34" s="74"/>
      <c r="H34" s="73"/>
      <c r="I34" s="73"/>
      <c r="J34" s="73"/>
      <c r="K34" s="75"/>
      <c r="L34" s="76"/>
      <c r="M34" s="76"/>
      <c r="N34" s="75">
        <v>27.95</v>
      </c>
      <c r="O34" s="75"/>
      <c r="P34" s="75"/>
      <c r="Q34" s="75"/>
      <c r="R34" s="75">
        <v>27.95</v>
      </c>
      <c r="S34" s="75"/>
      <c r="T34" s="55">
        <f t="shared" si="0"/>
        <v>27.95</v>
      </c>
    </row>
    <row r="35" spans="1:20" ht="12" customHeight="1" x14ac:dyDescent="0.25">
      <c r="A35" s="66">
        <v>45322</v>
      </c>
      <c r="B35" s="27" t="s">
        <v>26</v>
      </c>
      <c r="D35" s="28" t="s">
        <v>77</v>
      </c>
      <c r="E35" s="33" t="s">
        <v>78</v>
      </c>
      <c r="F35" s="74"/>
      <c r="G35" s="74"/>
      <c r="H35" s="73"/>
      <c r="I35" s="73"/>
      <c r="J35" s="73"/>
      <c r="K35" s="75"/>
      <c r="L35" s="76"/>
      <c r="M35" s="76"/>
      <c r="N35" s="75"/>
      <c r="O35" s="75"/>
      <c r="P35" s="75"/>
      <c r="Q35" s="75">
        <v>23.5</v>
      </c>
      <c r="R35" s="75">
        <v>23.5</v>
      </c>
      <c r="S35" s="75"/>
      <c r="T35" s="55">
        <f t="shared" si="0"/>
        <v>23.5</v>
      </c>
    </row>
    <row r="36" spans="1:20" ht="12" customHeight="1" x14ac:dyDescent="0.25">
      <c r="A36" s="66">
        <v>45330</v>
      </c>
      <c r="B36" s="27" t="s">
        <v>30</v>
      </c>
      <c r="D36" s="28" t="s">
        <v>79</v>
      </c>
      <c r="E36" s="33" t="s">
        <v>80</v>
      </c>
      <c r="F36" s="74"/>
      <c r="G36" s="74"/>
      <c r="H36" s="73"/>
      <c r="I36" s="73"/>
      <c r="J36" s="73"/>
      <c r="K36" s="75"/>
      <c r="L36" s="76">
        <v>617.76</v>
      </c>
      <c r="M36" s="76"/>
      <c r="N36" s="75"/>
      <c r="O36" s="75"/>
      <c r="P36" s="75"/>
      <c r="Q36" s="75"/>
      <c r="R36" s="75">
        <v>514.79999999999995</v>
      </c>
      <c r="S36" s="75">
        <v>102.96</v>
      </c>
      <c r="T36" s="55">
        <f t="shared" si="0"/>
        <v>617.76</v>
      </c>
    </row>
    <row r="37" spans="1:20" ht="12" customHeight="1" x14ac:dyDescent="0.25">
      <c r="A37" s="66">
        <v>45330</v>
      </c>
      <c r="B37" s="27" t="s">
        <v>30</v>
      </c>
      <c r="D37" s="28" t="s">
        <v>44</v>
      </c>
      <c r="E37" s="33" t="s">
        <v>81</v>
      </c>
      <c r="F37" s="74">
        <v>210</v>
      </c>
      <c r="G37" s="74"/>
      <c r="H37" s="73"/>
      <c r="I37" s="73"/>
      <c r="J37" s="73"/>
      <c r="K37" s="75"/>
      <c r="L37" s="76"/>
      <c r="M37" s="76"/>
      <c r="N37" s="75"/>
      <c r="O37" s="75"/>
      <c r="P37" s="75"/>
      <c r="Q37" s="75"/>
      <c r="R37" s="75">
        <v>210</v>
      </c>
      <c r="S37" s="75"/>
      <c r="T37" s="55">
        <f t="shared" si="0"/>
        <v>210</v>
      </c>
    </row>
    <row r="38" spans="1:20" ht="12" customHeight="1" x14ac:dyDescent="0.25">
      <c r="A38" s="66">
        <v>45345</v>
      </c>
      <c r="B38" s="27" t="s">
        <v>30</v>
      </c>
      <c r="D38" s="28" t="s">
        <v>62</v>
      </c>
      <c r="E38" s="33" t="s">
        <v>82</v>
      </c>
      <c r="F38" s="74"/>
      <c r="G38" s="74"/>
      <c r="H38" s="73"/>
      <c r="I38" s="73"/>
      <c r="J38" s="73"/>
      <c r="K38" s="75"/>
      <c r="L38" s="76"/>
      <c r="M38" s="76"/>
      <c r="N38" s="75"/>
      <c r="O38" s="75"/>
      <c r="P38" s="75"/>
      <c r="Q38" s="75">
        <v>102</v>
      </c>
      <c r="R38" s="75">
        <v>85</v>
      </c>
      <c r="S38" s="75">
        <v>17</v>
      </c>
      <c r="T38" s="55">
        <f t="shared" si="0"/>
        <v>102</v>
      </c>
    </row>
    <row r="39" spans="1:20" ht="12" customHeight="1" x14ac:dyDescent="0.25">
      <c r="A39" s="66">
        <v>45360</v>
      </c>
      <c r="B39" s="27" t="s">
        <v>30</v>
      </c>
      <c r="D39" s="28" t="s">
        <v>44</v>
      </c>
      <c r="E39" s="33" t="s">
        <v>83</v>
      </c>
      <c r="F39" s="74">
        <v>210</v>
      </c>
      <c r="G39" s="74"/>
      <c r="H39" s="73"/>
      <c r="I39" s="73"/>
      <c r="J39" s="73"/>
      <c r="K39" s="75"/>
      <c r="L39" s="76"/>
      <c r="M39" s="76"/>
      <c r="N39" s="75"/>
      <c r="O39" s="75"/>
      <c r="P39" s="75"/>
      <c r="Q39" s="75"/>
      <c r="R39" s="75">
        <v>210</v>
      </c>
      <c r="S39" s="75"/>
      <c r="T39" s="55">
        <f t="shared" si="0"/>
        <v>210</v>
      </c>
    </row>
    <row r="40" spans="1:20" ht="12" customHeight="1" x14ac:dyDescent="0.25">
      <c r="A40" s="66">
        <v>45362</v>
      </c>
      <c r="B40" s="27" t="s">
        <v>30</v>
      </c>
      <c r="D40" s="28" t="s">
        <v>84</v>
      </c>
      <c r="E40" s="33" t="s">
        <v>85</v>
      </c>
      <c r="F40" s="74"/>
      <c r="G40" s="74"/>
      <c r="H40" s="73">
        <v>1750</v>
      </c>
      <c r="I40" s="73"/>
      <c r="J40" s="73"/>
      <c r="K40" s="75"/>
      <c r="L40" s="76"/>
      <c r="M40" s="76"/>
      <c r="N40" s="75"/>
      <c r="O40" s="75"/>
      <c r="P40" s="75"/>
      <c r="Q40" s="75"/>
      <c r="R40" s="75">
        <v>1750</v>
      </c>
      <c r="S40" s="75"/>
      <c r="T40" s="55">
        <f t="shared" si="0"/>
        <v>1750</v>
      </c>
    </row>
    <row r="41" spans="1:20" ht="12" customHeight="1" x14ac:dyDescent="0.25">
      <c r="A41" s="66">
        <v>45370</v>
      </c>
      <c r="B41" s="27" t="s">
        <v>30</v>
      </c>
      <c r="D41" s="28" t="s">
        <v>86</v>
      </c>
      <c r="E41" s="33" t="s">
        <v>87</v>
      </c>
      <c r="F41" s="74"/>
      <c r="G41" s="74"/>
      <c r="H41" s="73"/>
      <c r="I41" s="73"/>
      <c r="J41" s="73"/>
      <c r="K41" s="75"/>
      <c r="L41" s="76"/>
      <c r="M41" s="76"/>
      <c r="N41" s="75"/>
      <c r="O41" s="75"/>
      <c r="P41" s="75"/>
      <c r="Q41" s="75">
        <v>834</v>
      </c>
      <c r="R41" s="75">
        <v>695</v>
      </c>
      <c r="S41" s="75">
        <v>139</v>
      </c>
      <c r="T41" s="55">
        <f t="shared" si="0"/>
        <v>834</v>
      </c>
    </row>
    <row r="42" spans="1:20" ht="12" customHeight="1" x14ac:dyDescent="0.25">
      <c r="A42" s="66">
        <v>45382</v>
      </c>
      <c r="B42" s="27" t="s">
        <v>30</v>
      </c>
      <c r="D42" s="28" t="s">
        <v>44</v>
      </c>
      <c r="E42" s="33" t="s">
        <v>88</v>
      </c>
      <c r="F42" s="74">
        <v>210</v>
      </c>
      <c r="G42" s="74"/>
      <c r="H42" s="73"/>
      <c r="I42" s="73"/>
      <c r="J42" s="73"/>
      <c r="K42" s="75"/>
      <c r="L42" s="76"/>
      <c r="M42" s="76"/>
      <c r="N42" s="75"/>
      <c r="O42" s="75"/>
      <c r="P42" s="75"/>
      <c r="Q42" s="75"/>
      <c r="R42" s="75">
        <v>210</v>
      </c>
      <c r="S42" s="75"/>
      <c r="T42" s="55">
        <f t="shared" si="0"/>
        <v>210</v>
      </c>
    </row>
    <row r="43" spans="1:20" ht="12" customHeight="1" x14ac:dyDescent="0.25">
      <c r="A43" s="66"/>
      <c r="F43" s="74"/>
      <c r="G43" s="74"/>
      <c r="H43" s="73"/>
      <c r="I43" s="73"/>
      <c r="J43" s="73"/>
      <c r="K43" s="75"/>
      <c r="L43" s="76"/>
      <c r="M43" s="76"/>
      <c r="N43" s="75"/>
      <c r="O43" s="75"/>
      <c r="P43" s="75"/>
      <c r="Q43" s="75"/>
      <c r="R43" s="75"/>
      <c r="S43" s="75"/>
      <c r="T43" s="55"/>
    </row>
    <row r="44" spans="1:20" ht="12" customHeight="1" x14ac:dyDescent="0.25">
      <c r="A44" s="66"/>
      <c r="F44" s="74"/>
      <c r="G44" s="74"/>
      <c r="H44" s="73"/>
      <c r="I44" s="73"/>
      <c r="J44" s="73"/>
      <c r="K44" s="75"/>
      <c r="L44" s="76"/>
      <c r="M44" s="76"/>
      <c r="N44" s="75"/>
      <c r="O44" s="75"/>
      <c r="P44" s="75"/>
      <c r="Q44" s="54" t="s">
        <v>31</v>
      </c>
      <c r="R44" s="82">
        <f>SUM(R10:R43)</f>
        <v>10304.64</v>
      </c>
      <c r="S44" s="75"/>
      <c r="T44" s="55"/>
    </row>
    <row r="45" spans="1:20" x14ac:dyDescent="0.25">
      <c r="A45" s="66"/>
      <c r="F45" s="74"/>
      <c r="G45" s="74"/>
      <c r="H45" s="73"/>
      <c r="I45" s="73"/>
      <c r="J45" s="73"/>
      <c r="K45" s="75"/>
      <c r="L45" s="76"/>
      <c r="M45" s="76"/>
      <c r="N45" s="75"/>
      <c r="O45" s="75"/>
      <c r="P45" s="75"/>
      <c r="Q45" s="54" t="s">
        <v>32</v>
      </c>
      <c r="R45" s="82">
        <f>SUM(S10:S43)</f>
        <v>395.77</v>
      </c>
      <c r="S45" s="75"/>
      <c r="T45" s="55"/>
    </row>
    <row r="46" spans="1:20" x14ac:dyDescent="0.25">
      <c r="A46" s="66"/>
      <c r="F46" s="74"/>
      <c r="G46" s="74"/>
      <c r="H46" s="73"/>
      <c r="I46" s="73"/>
      <c r="J46" s="73"/>
      <c r="K46" s="75"/>
      <c r="L46" s="76"/>
      <c r="M46" s="76"/>
      <c r="N46" s="75"/>
      <c r="O46" s="75"/>
      <c r="P46" s="75"/>
      <c r="Q46" s="55" t="s">
        <v>33</v>
      </c>
      <c r="R46" s="73">
        <f>R44+R45</f>
        <v>10700.41</v>
      </c>
      <c r="S46" s="75"/>
      <c r="T46" s="55"/>
    </row>
    <row r="47" spans="1:20" x14ac:dyDescent="0.25">
      <c r="A47" s="66"/>
      <c r="F47" s="59"/>
      <c r="G47" s="59"/>
      <c r="H47" s="56"/>
      <c r="I47" s="56"/>
      <c r="J47" s="56"/>
      <c r="K47" s="58"/>
      <c r="L47" s="60"/>
      <c r="M47" s="60"/>
      <c r="N47" s="58"/>
      <c r="O47" s="58"/>
      <c r="P47" s="58"/>
      <c r="Q47" s="58"/>
      <c r="R47" s="65"/>
      <c r="S47" s="65"/>
      <c r="T47" s="55"/>
    </row>
    <row r="48" spans="1:20" x14ac:dyDescent="0.25">
      <c r="A48" s="66"/>
      <c r="F48" s="59"/>
      <c r="G48" s="59"/>
      <c r="H48" s="56"/>
      <c r="I48" s="56"/>
      <c r="J48" s="56"/>
      <c r="K48" s="58"/>
      <c r="L48" s="60"/>
      <c r="M48" s="60"/>
      <c r="N48" s="58"/>
      <c r="O48" s="58"/>
      <c r="P48" s="58"/>
      <c r="Q48" s="58"/>
      <c r="R48" s="65"/>
      <c r="S48" s="65"/>
      <c r="T48" s="57"/>
    </row>
    <row r="49" spans="1:20" x14ac:dyDescent="0.25">
      <c r="A49" s="66"/>
      <c r="E49" s="61" t="s">
        <v>0</v>
      </c>
      <c r="F49" s="62">
        <f>SUM(F10:F48)</f>
        <v>2430</v>
      </c>
      <c r="G49" s="62">
        <f>SUM(G10:G48)</f>
        <v>1200</v>
      </c>
      <c r="H49" s="62">
        <f>SUM(H10:H48)</f>
        <v>1750</v>
      </c>
      <c r="I49" s="62">
        <f>SUM(I10:I48)</f>
        <v>235.31</v>
      </c>
      <c r="J49" s="62">
        <f>SUM(J10:J48)</f>
        <v>0</v>
      </c>
      <c r="K49" s="62">
        <f t="shared" ref="K49:Q49" si="1">SUM(K10:K48)</f>
        <v>1250</v>
      </c>
      <c r="L49" s="62">
        <f t="shared" si="1"/>
        <v>617.76</v>
      </c>
      <c r="M49" s="62">
        <f t="shared" si="1"/>
        <v>303.84000000000003</v>
      </c>
      <c r="N49" s="62">
        <f t="shared" si="1"/>
        <v>87.95</v>
      </c>
      <c r="O49" s="62">
        <f t="shared" si="1"/>
        <v>745.39</v>
      </c>
      <c r="P49" s="62">
        <f t="shared" si="1"/>
        <v>732</v>
      </c>
      <c r="Q49" s="62">
        <f t="shared" si="1"/>
        <v>1348.1599999999999</v>
      </c>
      <c r="R49" s="62"/>
      <c r="S49" s="62"/>
      <c r="T49" s="57">
        <f>SUM(T10:T48)</f>
        <v>10700.41</v>
      </c>
    </row>
    <row r="50" spans="1:20" x14ac:dyDescent="0.25">
      <c r="F50" s="59"/>
      <c r="G50" s="59"/>
      <c r="H50" s="56"/>
      <c r="I50" s="56"/>
      <c r="J50" s="56"/>
      <c r="K50" s="58"/>
      <c r="L50" s="60"/>
      <c r="M50" s="60"/>
      <c r="N50" s="58"/>
      <c r="O50" s="58"/>
      <c r="P50" s="58"/>
      <c r="Q50" s="58"/>
      <c r="R50" s="58"/>
      <c r="S50" s="58" t="s">
        <v>24</v>
      </c>
      <c r="T50" s="31">
        <f>SUM(F49:Q49)</f>
        <v>10700.41</v>
      </c>
    </row>
    <row r="51" spans="1:20" x14ac:dyDescent="0.25">
      <c r="Q51" s="54"/>
      <c r="R51" s="54"/>
    </row>
    <row r="52" spans="1:20" ht="12.75" customHeight="1" x14ac:dyDescent="0.25">
      <c r="M52" s="90" t="s">
        <v>18</v>
      </c>
      <c r="N52" s="90"/>
      <c r="O52" s="54"/>
      <c r="P52" s="54"/>
      <c r="Q52" s="54"/>
      <c r="R52" s="54"/>
      <c r="S52" s="54"/>
      <c r="T52" s="31">
        <v>5490.57</v>
      </c>
    </row>
    <row r="53" spans="1:20" x14ac:dyDescent="0.25">
      <c r="M53" s="86" t="s">
        <v>19</v>
      </c>
      <c r="N53" s="86"/>
      <c r="O53" s="55"/>
      <c r="P53" s="55"/>
      <c r="Q53" s="55"/>
      <c r="R53" s="55"/>
      <c r="S53" s="55"/>
      <c r="T53" s="31">
        <f>T49</f>
        <v>10700.41</v>
      </c>
    </row>
    <row r="54" spans="1:20" x14ac:dyDescent="0.25">
      <c r="M54" s="86" t="s">
        <v>20</v>
      </c>
      <c r="N54" s="86"/>
      <c r="O54" s="55"/>
      <c r="P54" s="55"/>
      <c r="Q54" s="55"/>
      <c r="R54" s="55"/>
      <c r="S54" s="55"/>
      <c r="T54" s="31">
        <f>Income!H12</f>
        <v>11633.57</v>
      </c>
    </row>
    <row r="55" spans="1:20" x14ac:dyDescent="0.25">
      <c r="M55" s="86" t="s">
        <v>21</v>
      </c>
      <c r="N55" s="86"/>
      <c r="O55" s="55"/>
      <c r="P55" s="55"/>
      <c r="Q55" s="55"/>
      <c r="R55" s="55"/>
      <c r="S55" s="55"/>
      <c r="T55" s="31">
        <f>(T52-T53+T54)</f>
        <v>6423.73</v>
      </c>
    </row>
    <row r="56" spans="1:20" x14ac:dyDescent="0.25">
      <c r="M56" s="55"/>
      <c r="N56" s="55"/>
      <c r="O56" s="55"/>
      <c r="P56" s="55"/>
      <c r="Q56" s="55"/>
      <c r="R56" s="55"/>
      <c r="S56" s="55"/>
    </row>
    <row r="57" spans="1:20" x14ac:dyDescent="0.25">
      <c r="M57" s="55"/>
      <c r="N57" s="55"/>
      <c r="O57" s="55"/>
      <c r="P57" s="55"/>
      <c r="Q57" s="55"/>
      <c r="R57" s="55"/>
      <c r="S57" s="55"/>
    </row>
    <row r="58" spans="1:20" x14ac:dyDescent="0.25">
      <c r="M58" s="55"/>
      <c r="N58" s="55"/>
      <c r="O58" s="55"/>
      <c r="P58" s="55"/>
      <c r="Q58" s="55"/>
      <c r="R58" s="55"/>
      <c r="S58" s="55"/>
    </row>
    <row r="59" spans="1:20" x14ac:dyDescent="0.25">
      <c r="M59" s="55"/>
      <c r="N59" s="55"/>
      <c r="O59" s="55"/>
      <c r="P59" s="55"/>
      <c r="Q59" s="55"/>
      <c r="R59" s="55"/>
      <c r="S59" s="55"/>
    </row>
  </sheetData>
  <sheetProtection selectLockedCells="1" selectUnlockedCells="1"/>
  <mergeCells count="9">
    <mergeCell ref="M54:N54"/>
    <mergeCell ref="M55:N55"/>
    <mergeCell ref="F1:J1"/>
    <mergeCell ref="A5:C5"/>
    <mergeCell ref="D5:E5"/>
    <mergeCell ref="M52:N52"/>
    <mergeCell ref="M53:N53"/>
    <mergeCell ref="A4:D4"/>
    <mergeCell ref="G3:K3"/>
  </mergeCells>
  <printOptions verticalCentered="1" gridLines="1"/>
  <pageMargins left="3.937007874015748E-2" right="3.937007874015748E-2" top="0.35433070866141736" bottom="0.74803149606299213" header="0.31496062992125984" footer="0.31496062992125984"/>
  <pageSetup paperSize="9" scale="73" firstPageNumber="616" fitToHeight="0" orientation="landscape" cellComments="atEnd" useFirstPageNumber="1" horizontalDpi="300" verticalDpi="300" r:id="rId1"/>
  <headerFooter alignWithMargins="0">
    <oddFooter>&amp;L&amp;11Confirmed ............................... 
                   Chairman of the Meeting&amp;CDate  ..........................</oddFooter>
  </headerFooter>
  <colBreaks count="2" manualBreakCount="2">
    <brk id="1" max="1048575" man="1"/>
    <brk id="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</sheetPr>
  <dimension ref="A1:J15"/>
  <sheetViews>
    <sheetView workbookViewId="0">
      <pane xSplit="3" ySplit="4" topLeftCell="D5" activePane="bottomRight" state="frozen"/>
      <selection pane="topRight" activeCell="D1" sqref="D1"/>
      <selection pane="bottomLeft" activeCell="A3" sqref="A3"/>
      <selection pane="bottomRight" activeCell="B3" sqref="B3"/>
    </sheetView>
  </sheetViews>
  <sheetFormatPr defaultRowHeight="13.2" x14ac:dyDescent="0.25"/>
  <cols>
    <col min="1" max="1" width="7.5546875" customWidth="1"/>
    <col min="2" max="2" width="17.6640625" customWidth="1"/>
    <col min="3" max="3" width="25.6640625" bestFit="1" customWidth="1"/>
    <col min="4" max="4" width="9.6640625" style="24" customWidth="1"/>
    <col min="5" max="5" width="9.88671875" style="24" customWidth="1"/>
    <col min="6" max="7" width="9" style="24" customWidth="1"/>
    <col min="8" max="8" width="11.33203125" style="25" customWidth="1"/>
    <col min="9" max="10" width="9.88671875" customWidth="1"/>
  </cols>
  <sheetData>
    <row r="1" spans="1:10" s="2" customFormat="1" ht="24" customHeight="1" x14ac:dyDescent="0.25">
      <c r="A1" s="6" t="s">
        <v>10</v>
      </c>
      <c r="B1" s="96" t="s">
        <v>94</v>
      </c>
      <c r="C1" s="97"/>
      <c r="D1" s="7"/>
      <c r="E1" s="7"/>
      <c r="F1" s="7"/>
      <c r="G1" s="7"/>
      <c r="H1" s="8"/>
      <c r="I1" s="9"/>
      <c r="J1" s="9"/>
    </row>
    <row r="2" spans="1:10" s="2" customFormat="1" ht="10.199999999999999" x14ac:dyDescent="0.2">
      <c r="A2" s="5"/>
      <c r="B2" s="5"/>
      <c r="C2" s="4"/>
      <c r="D2" s="7"/>
      <c r="E2" s="7"/>
      <c r="F2" s="7"/>
      <c r="G2" s="7"/>
      <c r="H2" s="8"/>
      <c r="I2" s="9"/>
      <c r="J2" s="9"/>
    </row>
    <row r="3" spans="1:10" s="2" customFormat="1" ht="10.199999999999999" x14ac:dyDescent="0.2">
      <c r="A3" s="5"/>
      <c r="B3" s="5" t="s">
        <v>41</v>
      </c>
      <c r="C3" s="4"/>
      <c r="D3" s="7" t="s">
        <v>11</v>
      </c>
      <c r="E3" s="7" t="s">
        <v>12</v>
      </c>
      <c r="F3" s="7" t="s">
        <v>13</v>
      </c>
      <c r="G3" s="10" t="s">
        <v>3</v>
      </c>
      <c r="H3" s="8"/>
      <c r="I3" s="9"/>
      <c r="J3" s="9"/>
    </row>
    <row r="4" spans="1:10" s="2" customFormat="1" ht="17.25" customHeight="1" x14ac:dyDescent="0.2">
      <c r="A4" s="11" t="s">
        <v>14</v>
      </c>
      <c r="B4" s="4" t="s">
        <v>15</v>
      </c>
      <c r="C4" s="4" t="s">
        <v>2</v>
      </c>
      <c r="D4" s="10"/>
      <c r="E4" s="7"/>
      <c r="F4" s="10"/>
      <c r="G4" s="10"/>
      <c r="H4" s="8" t="s">
        <v>0</v>
      </c>
      <c r="I4" s="12"/>
      <c r="J4" s="9"/>
    </row>
    <row r="5" spans="1:10" ht="17.25" customHeight="1" x14ac:dyDescent="0.25">
      <c r="A5" s="1"/>
      <c r="B5" s="13"/>
      <c r="C5" s="13"/>
      <c r="D5" s="14"/>
      <c r="E5" s="14"/>
      <c r="F5" s="14"/>
      <c r="G5" s="14"/>
      <c r="H5" s="3"/>
      <c r="I5" s="15"/>
      <c r="J5" s="15"/>
    </row>
    <row r="6" spans="1:10" x14ac:dyDescent="0.25">
      <c r="A6" s="72">
        <v>45029</v>
      </c>
      <c r="B6" s="16" t="s">
        <v>16</v>
      </c>
      <c r="C6" s="13" t="s">
        <v>12</v>
      </c>
      <c r="D6" s="14"/>
      <c r="E6" s="14">
        <v>4300</v>
      </c>
      <c r="F6" s="14"/>
      <c r="G6" s="14"/>
      <c r="H6" s="3">
        <f t="shared" ref="H6:H12" si="0">SUM(D6:G6)</f>
        <v>4300</v>
      </c>
      <c r="I6" s="15"/>
      <c r="J6" s="15"/>
    </row>
    <row r="7" spans="1:10" x14ac:dyDescent="0.25">
      <c r="A7" s="72">
        <v>45096</v>
      </c>
      <c r="B7" s="16" t="s">
        <v>48</v>
      </c>
      <c r="C7" s="13" t="s">
        <v>89</v>
      </c>
      <c r="D7" s="14"/>
      <c r="E7" s="14"/>
      <c r="F7" s="14"/>
      <c r="G7" s="14">
        <v>2423.17</v>
      </c>
      <c r="H7" s="3">
        <f t="shared" si="0"/>
        <v>2423.17</v>
      </c>
      <c r="I7" s="15"/>
      <c r="J7" s="15"/>
    </row>
    <row r="8" spans="1:10" x14ac:dyDescent="0.25">
      <c r="A8" s="72">
        <v>45153</v>
      </c>
      <c r="B8" s="16" t="s">
        <v>16</v>
      </c>
      <c r="C8" s="13" t="s">
        <v>12</v>
      </c>
      <c r="D8" s="14"/>
      <c r="E8" s="14">
        <v>4300</v>
      </c>
      <c r="F8" s="14"/>
      <c r="G8" s="14"/>
      <c r="H8" s="3">
        <f t="shared" si="0"/>
        <v>4300</v>
      </c>
      <c r="I8" s="15"/>
      <c r="J8" s="15"/>
    </row>
    <row r="9" spans="1:10" ht="10.5" customHeight="1" x14ac:dyDescent="0.25">
      <c r="A9" s="72">
        <v>45231</v>
      </c>
      <c r="B9" s="1" t="s">
        <v>16</v>
      </c>
      <c r="C9" s="13" t="s">
        <v>65</v>
      </c>
      <c r="D9" s="14">
        <v>500</v>
      </c>
      <c r="E9" s="14"/>
      <c r="F9" s="14"/>
      <c r="G9" s="14"/>
      <c r="H9" s="3">
        <f t="shared" si="0"/>
        <v>500</v>
      </c>
      <c r="I9" s="17"/>
      <c r="J9" s="18"/>
    </row>
    <row r="10" spans="1:10" ht="10.5" customHeight="1" x14ac:dyDescent="0.25">
      <c r="A10" s="72">
        <v>45359</v>
      </c>
      <c r="B10" s="1" t="s">
        <v>90</v>
      </c>
      <c r="C10" s="13" t="s">
        <v>91</v>
      </c>
      <c r="D10" s="14">
        <v>110.4</v>
      </c>
      <c r="E10" s="14"/>
      <c r="F10" s="14"/>
      <c r="G10" s="14"/>
      <c r="H10" s="3">
        <f t="shared" si="0"/>
        <v>110.4</v>
      </c>
      <c r="I10" s="17"/>
      <c r="J10" s="18"/>
    </row>
    <row r="11" spans="1:10" ht="10.5" customHeight="1" x14ac:dyDescent="0.25">
      <c r="A11" s="72"/>
      <c r="B11" s="16"/>
      <c r="C11" s="13"/>
      <c r="D11" s="14"/>
      <c r="E11" s="14"/>
      <c r="F11" s="14"/>
      <c r="G11" s="14"/>
      <c r="H11" s="3"/>
      <c r="I11" s="15"/>
      <c r="J11" s="15"/>
    </row>
    <row r="12" spans="1:10" x14ac:dyDescent="0.25">
      <c r="A12" s="19" t="s">
        <v>17</v>
      </c>
      <c r="B12" s="16"/>
      <c r="C12" s="16"/>
      <c r="D12" s="20">
        <f>SUM(D5:D11)</f>
        <v>610.4</v>
      </c>
      <c r="E12" s="20">
        <f>SUM(E5:E11)</f>
        <v>8600</v>
      </c>
      <c r="F12" s="20">
        <f>SUM(F5:F11)</f>
        <v>0</v>
      </c>
      <c r="G12" s="20">
        <f>SUM(G5:G11)</f>
        <v>2423.17</v>
      </c>
      <c r="H12" s="83">
        <f t="shared" si="0"/>
        <v>11633.57</v>
      </c>
      <c r="I12" s="20"/>
      <c r="J12" s="21"/>
    </row>
    <row r="13" spans="1:10" x14ac:dyDescent="0.25">
      <c r="A13" s="15"/>
      <c r="B13" s="15"/>
      <c r="C13" s="15"/>
      <c r="D13" s="22"/>
      <c r="E13" s="22"/>
      <c r="F13" s="22"/>
      <c r="G13" s="22"/>
      <c r="H13" s="23"/>
      <c r="I13" s="15"/>
      <c r="J13" s="15"/>
    </row>
    <row r="14" spans="1:10" x14ac:dyDescent="0.25">
      <c r="A14" s="15"/>
      <c r="B14" s="15"/>
      <c r="C14" s="15"/>
      <c r="D14" s="22"/>
      <c r="E14" s="22"/>
      <c r="F14" s="22"/>
      <c r="G14" s="22"/>
      <c r="H14" s="23"/>
      <c r="I14" s="15"/>
      <c r="J14" s="15"/>
    </row>
    <row r="15" spans="1:10" x14ac:dyDescent="0.25">
      <c r="A15" s="15"/>
      <c r="B15" s="15"/>
      <c r="C15" s="15"/>
      <c r="D15" s="22"/>
      <c r="E15" s="22"/>
      <c r="F15" s="22"/>
      <c r="G15" s="22"/>
      <c r="H15" s="23"/>
      <c r="I15" s="15"/>
      <c r="J15" s="15"/>
    </row>
  </sheetData>
  <sheetProtection selectLockedCells="1" selectUnlockedCells="1"/>
  <mergeCells count="1">
    <mergeCell ref="B1:C1"/>
  </mergeCells>
  <pageMargins left="0.74803149606299213" right="0.74803149606299213" top="0.98425196850393704" bottom="0.98425196850393704" header="0.51181102362204722" footer="0.51181102362204722"/>
  <pageSetup paperSize="9" scale="75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Expenditure</vt:lpstr>
      <vt:lpstr>Income</vt:lpstr>
      <vt:lpstr>Expenditure!Print_Titles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Barry Young</dc:creator>
  <cp:lastModifiedBy>John Durden</cp:lastModifiedBy>
  <cp:lastPrinted>2024-05-06T18:54:03Z</cp:lastPrinted>
  <dcterms:created xsi:type="dcterms:W3CDTF">2020-09-21T11:16:13Z</dcterms:created>
  <dcterms:modified xsi:type="dcterms:W3CDTF">2024-05-06T19:17:22Z</dcterms:modified>
</cp:coreProperties>
</file>