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1"/>
  </bookViews>
  <sheets>
    <sheet name="Calculations" sheetId="1" r:id="rId1"/>
    <sheet name="Work Sheet Features &amp; Price" sheetId="2" r:id="rId2"/>
  </sheets>
  <definedNames/>
  <calcPr fullCalcOnLoad="1"/>
</workbook>
</file>

<file path=xl/sharedStrings.xml><?xml version="1.0" encoding="utf-8"?>
<sst xmlns="http://schemas.openxmlformats.org/spreadsheetml/2006/main" count="476" uniqueCount="366">
  <si>
    <t>Boat Comparisons</t>
  </si>
  <si>
    <t>Annapolis 90</t>
  </si>
  <si>
    <t>Duches 88</t>
  </si>
  <si>
    <t>ST James, FL 88</t>
  </si>
  <si>
    <t>Dawn 89</t>
  </si>
  <si>
    <t>West Palm Beach 90</t>
  </si>
  <si>
    <t>Pasadena MD 90</t>
  </si>
  <si>
    <t>Sunnyside</t>
  </si>
  <si>
    <t>Carina 88</t>
  </si>
  <si>
    <t>Delta per year</t>
  </si>
  <si>
    <t>Top Level</t>
  </si>
  <si>
    <t>Listed Price</t>
  </si>
  <si>
    <t>Reductions?</t>
  </si>
  <si>
    <t>Sold</t>
  </si>
  <si>
    <t>Wants</t>
  </si>
  <si>
    <t>Listed Date</t>
  </si>
  <si>
    <t>Fall 1999</t>
  </si>
  <si>
    <t>Fall 2000</t>
  </si>
  <si>
    <t>Summer 2000</t>
  </si>
  <si>
    <t>Year</t>
  </si>
  <si>
    <t>AVG per year</t>
  </si>
  <si>
    <t>Location</t>
  </si>
  <si>
    <t>Annapolis MD/NJ Summer</t>
  </si>
  <si>
    <t>Port WA, NY</t>
  </si>
  <si>
    <t>ST James, FL</t>
  </si>
  <si>
    <t>Wittaker Creek, NC</t>
  </si>
  <si>
    <t>West Palm Beach,FL</t>
  </si>
  <si>
    <t>Pasadena MD</t>
  </si>
  <si>
    <t xml:space="preserve">Warwick, RI </t>
  </si>
  <si>
    <t>Florida</t>
  </si>
  <si>
    <t>Purchased</t>
  </si>
  <si>
    <t>Fall 1990</t>
  </si>
  <si>
    <t>Present Owner 7 years ago</t>
  </si>
  <si>
    <t>43' MK III</t>
  </si>
  <si>
    <t>Sloop</t>
  </si>
  <si>
    <t>NADA MAR APP Report</t>
  </si>
  <si>
    <t>Number of Staterooms</t>
  </si>
  <si>
    <t>2 Standard Double Bunks</t>
  </si>
  <si>
    <t>Number of Owners</t>
  </si>
  <si>
    <t>Speed</t>
  </si>
  <si>
    <t>Crusing</t>
  </si>
  <si>
    <t xml:space="preserve">7.5 K @ 2500 rpm </t>
  </si>
  <si>
    <t>7 K  - 2700 rpm</t>
  </si>
  <si>
    <t>Consumption at Above RPM</t>
  </si>
  <si>
    <t>2.5 gals/hr</t>
  </si>
  <si>
    <t>Maximum</t>
  </si>
  <si>
    <t xml:space="preserve">8.5 K @ 3000 rpm </t>
  </si>
  <si>
    <t>8 K -    3500 rpm</t>
  </si>
  <si>
    <t>0.2 gals/hr</t>
  </si>
  <si>
    <t>Hull - Specs</t>
  </si>
  <si>
    <t>Keel</t>
  </si>
  <si>
    <t>Lead-Wingged</t>
  </si>
  <si>
    <t>Wing</t>
  </si>
  <si>
    <t>Mast HT Above WL FT</t>
  </si>
  <si>
    <t>LOA FT</t>
  </si>
  <si>
    <t>45' 6"</t>
  </si>
  <si>
    <t>LOD FT</t>
  </si>
  <si>
    <t>42' 9"</t>
  </si>
  <si>
    <t>LWL FT</t>
  </si>
  <si>
    <t>35' 6"</t>
  </si>
  <si>
    <t>Beam  FT</t>
  </si>
  <si>
    <t>13' 7"</t>
  </si>
  <si>
    <t>Draft  FT</t>
  </si>
  <si>
    <t>4' 11"</t>
  </si>
  <si>
    <t>Displacement in lbs</t>
  </si>
  <si>
    <t>Ballast</t>
  </si>
  <si>
    <t>Deck &amp; Hull</t>
  </si>
  <si>
    <t>Rubbing Strake</t>
  </si>
  <si>
    <t>S/S rubbing strake</t>
  </si>
  <si>
    <t>Bottom</t>
  </si>
  <si>
    <t>Algrip</t>
  </si>
  <si>
    <t>Original</t>
  </si>
  <si>
    <t>Epoxy Re-done 2001</t>
  </si>
  <si>
    <t>Swim Platform</t>
  </si>
  <si>
    <t>Yes</t>
  </si>
  <si>
    <t>Fold down</t>
  </si>
  <si>
    <t>Fiberglass Radar Arch</t>
  </si>
  <si>
    <t>No</t>
  </si>
  <si>
    <t>Anchors</t>
  </si>
  <si>
    <t>CQR, Bruce and a storm Danforth with rodes</t>
  </si>
  <si>
    <t>Dingy Lift</t>
  </si>
  <si>
    <t>Stern Mounted</t>
  </si>
  <si>
    <t>dinghy davits</t>
  </si>
  <si>
    <t>Anchor Windlass</t>
  </si>
  <si>
    <t>Electric reversible at Pulpit</t>
  </si>
  <si>
    <t>Double Anchor Roller on Pulpit</t>
  </si>
  <si>
    <t>Boarding Gates</t>
  </si>
  <si>
    <t>Port &amp; Starbord</t>
  </si>
  <si>
    <t>Transom seating on the stern rail</t>
  </si>
  <si>
    <t>EZ sail package</t>
  </si>
  <si>
    <t>Yes - Define???</t>
  </si>
  <si>
    <t>Sails</t>
  </si>
  <si>
    <t>Sail Area</t>
  </si>
  <si>
    <t>130% genoa</t>
  </si>
  <si>
    <t>130% -Harken Genoa</t>
  </si>
  <si>
    <t>Furling genoa</t>
  </si>
  <si>
    <t>E-Z Furl</t>
  </si>
  <si>
    <t>Full Batten RFM</t>
  </si>
  <si>
    <t>Spinaker</t>
  </si>
  <si>
    <t>Cruising Spinnaker</t>
  </si>
  <si>
    <t>storm jib</t>
  </si>
  <si>
    <t>Storm jib</t>
  </si>
  <si>
    <t>Sail Controls to Cockpit</t>
  </si>
  <si>
    <t>X</t>
  </si>
  <si>
    <t>Mast Steps</t>
  </si>
  <si>
    <t>Mast Steps to Spreaders</t>
  </si>
  <si>
    <t>Wiches</t>
  </si>
  <si>
    <t>Halyard Wiches, Mast mounted</t>
  </si>
  <si>
    <t>Genoa winches, self tailing</t>
  </si>
  <si>
    <t>2) Barient #27 two-speed</t>
  </si>
  <si>
    <t>2 #32 Barient two speed</t>
  </si>
  <si>
    <t>Cabin top main furling line and the main sheet</t>
  </si>
  <si>
    <t>1) Barient #22 self-tailing mainsheet; main halyard</t>
  </si>
  <si>
    <t>1) Barient #17 self-tailing winch with rope clutches</t>
  </si>
  <si>
    <t>Total Number of Wiches</t>
  </si>
  <si>
    <t>Rigging</t>
  </si>
  <si>
    <t>Single Airfoil spreader</t>
  </si>
  <si>
    <t>1 X 19 Stainless standing riggong</t>
  </si>
  <si>
    <t>4 to 1 boom vang</t>
  </si>
  <si>
    <t>Adjustable topping lift</t>
  </si>
  <si>
    <t>Main Rigging</t>
  </si>
  <si>
    <t>lazy jacks</t>
  </si>
  <si>
    <t>Boom Vang</t>
  </si>
  <si>
    <t>Cockpit</t>
  </si>
  <si>
    <t>cockpit cushions</t>
  </si>
  <si>
    <t xml:space="preserve">Closed cell </t>
  </si>
  <si>
    <t>Enclosed Cockpit</t>
  </si>
  <si>
    <t>Dodger/Bimini</t>
  </si>
  <si>
    <t>Aluminum framed with canvas cover and a full enclosure</t>
  </si>
  <si>
    <t>isenglass enclosure</t>
  </si>
  <si>
    <t>Complete enclosure</t>
  </si>
  <si>
    <t>Tanks</t>
  </si>
  <si>
    <t>Fuel Gallons</t>
  </si>
  <si>
    <t>200 Gal Aluminum</t>
  </si>
  <si>
    <t>Water Gallons</t>
  </si>
  <si>
    <t>Holding Tank</t>
  </si>
  <si>
    <t>16 Gal each head</t>
  </si>
  <si>
    <t>Electronics</t>
  </si>
  <si>
    <t>Radar</t>
  </si>
  <si>
    <t>Vigil RT 80 radar with remote US32</t>
  </si>
  <si>
    <t>Raytheon R20X</t>
  </si>
  <si>
    <t xml:space="preserve">Furuno LCD Radar Cockpit Mounted N'98 </t>
  </si>
  <si>
    <t>Goldstar with GPS</t>
  </si>
  <si>
    <t>Navigation Station Port Side Aft</t>
  </si>
  <si>
    <t>Electrical Panel</t>
  </si>
  <si>
    <t>VHF Radio</t>
  </si>
  <si>
    <t>Combi 7800</t>
  </si>
  <si>
    <t>Regency Polaris</t>
  </si>
  <si>
    <t xml:space="preserve">VHF </t>
  </si>
  <si>
    <t>VHF</t>
  </si>
  <si>
    <t>VHF Radio 2nd</t>
  </si>
  <si>
    <t>Kenyon RT80 in Cockpit</t>
  </si>
  <si>
    <t>SSB Radio</t>
  </si>
  <si>
    <t xml:space="preserve">Sea SSB Radio </t>
  </si>
  <si>
    <t>GPS</t>
  </si>
  <si>
    <t>Ratheon RayStar 390</t>
  </si>
  <si>
    <t>GPS 2</t>
  </si>
  <si>
    <t>Magellan Nav 5000DLX</t>
  </si>
  <si>
    <t>Loran C</t>
  </si>
  <si>
    <t>Vigil C-100 loran with repeater</t>
  </si>
  <si>
    <t>Micrologic Voyager</t>
  </si>
  <si>
    <t>Ratheon RayNav 520</t>
  </si>
  <si>
    <t xml:space="preserve">Furuno Loran </t>
  </si>
  <si>
    <t>Apelco DXI Loran</t>
  </si>
  <si>
    <t>Loran C 2nd</t>
  </si>
  <si>
    <t>Kenyon C100</t>
  </si>
  <si>
    <t>TV</t>
  </si>
  <si>
    <t>13" RCA</t>
  </si>
  <si>
    <t>CD Player</t>
  </si>
  <si>
    <t xml:space="preserve">Regency Stereo W/4 Speakers </t>
  </si>
  <si>
    <t>Sony with 10CD Changer</t>
  </si>
  <si>
    <t>Autopilot</t>
  </si>
  <si>
    <t>Autohelm autopilot</t>
  </si>
  <si>
    <t>Autohelm 6000 with remote</t>
  </si>
  <si>
    <t>Autohelm 6000</t>
  </si>
  <si>
    <t>AM/FM/Cassette</t>
  </si>
  <si>
    <t xml:space="preserve">Jensen </t>
  </si>
  <si>
    <t>JVC 20WX4</t>
  </si>
  <si>
    <t xml:space="preserve">Compas </t>
  </si>
  <si>
    <t>Suunnto compass</t>
  </si>
  <si>
    <t>at Steering Pedestal</t>
  </si>
  <si>
    <t>Suunto Binnacle</t>
  </si>
  <si>
    <t>Depth sounder</t>
  </si>
  <si>
    <t xml:space="preserve">B&amp;G </t>
  </si>
  <si>
    <t>Kenyon</t>
  </si>
  <si>
    <t xml:space="preserve">Stowe D/S </t>
  </si>
  <si>
    <t>Speed &amp; distance log</t>
  </si>
  <si>
    <t xml:space="preserve">Stowe K/M </t>
  </si>
  <si>
    <t>Stowe windspeed &amp; direction Ind</t>
  </si>
  <si>
    <t xml:space="preserve">Stowe Wind </t>
  </si>
  <si>
    <t>Radar Reflector</t>
  </si>
  <si>
    <t>Firdell</t>
  </si>
  <si>
    <t>DVD Player</t>
  </si>
  <si>
    <t>Vigil RT 80 hailer</t>
  </si>
  <si>
    <t>Electrical</t>
  </si>
  <si>
    <t>Batteries</t>
  </si>
  <si>
    <t>Amphours</t>
  </si>
  <si>
    <t>Switchable to two banks</t>
  </si>
  <si>
    <t>Generator KW</t>
  </si>
  <si>
    <t>Generator Starting Battery</t>
  </si>
  <si>
    <t xml:space="preserve">Charger/Inverter </t>
  </si>
  <si>
    <t>60 A Charger</t>
  </si>
  <si>
    <t>Heart Freadom</t>
  </si>
  <si>
    <t>Statpower Prowatt 500</t>
  </si>
  <si>
    <t>Heart Inverter</t>
  </si>
  <si>
    <t>Smart Charger-50A then Trickel</t>
  </si>
  <si>
    <t>Inverter Size (TV,Icemaker, misc.)</t>
  </si>
  <si>
    <t>Shorepower cables 50 FT 30A</t>
  </si>
  <si>
    <t>12V Outlet at Steering pedestal</t>
  </si>
  <si>
    <t>Signal Mast Head</t>
  </si>
  <si>
    <t>Tri-color with strobe</t>
  </si>
  <si>
    <t>Solar Panels</t>
  </si>
  <si>
    <t>Wind Mill</t>
  </si>
  <si>
    <t>Alternator</t>
  </si>
  <si>
    <t xml:space="preserve">55 amp </t>
  </si>
  <si>
    <t>Mechanical</t>
  </si>
  <si>
    <t>66 HP Yamar</t>
  </si>
  <si>
    <t>Single 62 HP diesel; 1991 Yanmar 4JTH2TE TUR</t>
  </si>
  <si>
    <t>Model 4JH-THE: turbocharged, freshwater cooled, strainer</t>
  </si>
  <si>
    <t>Model 4JH HTBE</t>
  </si>
  <si>
    <t>Main Engine Hours</t>
  </si>
  <si>
    <t>Generator</t>
  </si>
  <si>
    <t>Kohler Sn 260-701 fresh water cooled</t>
  </si>
  <si>
    <t xml:space="preserve">8KW Kohler </t>
  </si>
  <si>
    <t>Kohler three cylinder diesel motor</t>
  </si>
  <si>
    <t>Westerbeke Generator new in 1997</t>
  </si>
  <si>
    <t>Generator Hours</t>
  </si>
  <si>
    <t>Bow Thruster</t>
  </si>
  <si>
    <t>4.5hp Vetus</t>
  </si>
  <si>
    <t>reverse reduction gear</t>
  </si>
  <si>
    <t xml:space="preserve">2.62:1 </t>
  </si>
  <si>
    <t>Shaft</t>
  </si>
  <si>
    <t>1 1/8" bronze-  3 blades</t>
  </si>
  <si>
    <t xml:space="preserve">Propeller </t>
  </si>
  <si>
    <t>18X16 RH - with riged reinforced sainless outboard shaft strut.</t>
  </si>
  <si>
    <t>Line cutters ahead of prop</t>
  </si>
  <si>
    <t xml:space="preserve">SPURS </t>
  </si>
  <si>
    <t>Filter ahead of engine</t>
  </si>
  <si>
    <t xml:space="preserve">RACOR </t>
  </si>
  <si>
    <t>Fire suppression system</t>
  </si>
  <si>
    <t xml:space="preserve">Halon </t>
  </si>
  <si>
    <t>Bilge pump</t>
  </si>
  <si>
    <t xml:space="preserve">Attwood 2000 GPH electric </t>
  </si>
  <si>
    <t>Freshwater pump</t>
  </si>
  <si>
    <t>Shurflo</t>
  </si>
  <si>
    <t>Hotwater tank</t>
  </si>
  <si>
    <t>6 gallon -  (engine jacket and 120VAC)</t>
  </si>
  <si>
    <t>Seawater washdown pump</t>
  </si>
  <si>
    <t>120V seawater cooling pump for AC</t>
  </si>
  <si>
    <t>Water Maker</t>
  </si>
  <si>
    <t>Air condition units</t>
  </si>
  <si>
    <t xml:space="preserve">16,000 MarineAir reverse cycle </t>
  </si>
  <si>
    <t>2 Cruis air reverse cycle central air units</t>
  </si>
  <si>
    <t>2 AC units</t>
  </si>
  <si>
    <t>2 Units</t>
  </si>
  <si>
    <t>Oil transfer system engine</t>
  </si>
  <si>
    <t>Oil transfer system for generator</t>
  </si>
  <si>
    <t>life line stanchions</t>
  </si>
  <si>
    <t>Automatic Halon fire extinguisher system</t>
  </si>
  <si>
    <t>V Birth</t>
  </si>
  <si>
    <t>FWD Head</t>
  </si>
  <si>
    <t>Electric head</t>
  </si>
  <si>
    <t>Raritan Crown Hi Boy 12v marine electric toilet Both Heads</t>
  </si>
  <si>
    <t>Shower Stalls</t>
  </si>
  <si>
    <t>No Separate Shower</t>
  </si>
  <si>
    <t>Teak grating</t>
  </si>
  <si>
    <t>Salon</t>
  </si>
  <si>
    <t>Companionway</t>
  </si>
  <si>
    <t xml:space="preserve">Centerline </t>
  </si>
  <si>
    <t>Dinning</t>
  </si>
  <si>
    <t>U-shaped dinette to port that seats 8 with a beautiful cherry table</t>
  </si>
  <si>
    <t>Starboard</t>
  </si>
  <si>
    <t xml:space="preserve">L-shaped settee </t>
  </si>
  <si>
    <t>mini blinds provide privacy</t>
  </si>
  <si>
    <t>Cushions</t>
  </si>
  <si>
    <t>plush blue velour</t>
  </si>
  <si>
    <t>Overhead</t>
  </si>
  <si>
    <t xml:space="preserve">white vinyl </t>
  </si>
  <si>
    <t>Navigation</t>
  </si>
  <si>
    <t>In Salon Port</t>
  </si>
  <si>
    <t>In Passageway</t>
  </si>
  <si>
    <t>Galley</t>
  </si>
  <si>
    <t>Icemaker</t>
  </si>
  <si>
    <t xml:space="preserve">Rartan 110V </t>
  </si>
  <si>
    <t>Toaster</t>
  </si>
  <si>
    <t>Refrigerator</t>
  </si>
  <si>
    <t>Full size Norcold 12v 120v refrigerator</t>
  </si>
  <si>
    <t>Top Loaded 12VDC Grunert refrigeration</t>
  </si>
  <si>
    <t>Frount Loaded</t>
  </si>
  <si>
    <t>Front Loaded</t>
  </si>
  <si>
    <t>12V + Ice  Box</t>
  </si>
  <si>
    <t>Microwave Oven</t>
  </si>
  <si>
    <t>yes</t>
  </si>
  <si>
    <t>Oven</t>
  </si>
  <si>
    <t>Propane Stove</t>
  </si>
  <si>
    <t>3 burner</t>
  </si>
  <si>
    <t>3 burner Hillerange</t>
  </si>
  <si>
    <t>Foot Pump for Back-up Pump</t>
  </si>
  <si>
    <t>Sink</t>
  </si>
  <si>
    <t>Double</t>
  </si>
  <si>
    <t xml:space="preserve">Countertop ice box </t>
  </si>
  <si>
    <t>Outboard of Refrigereator</t>
  </si>
  <si>
    <t>Coffee Maker</t>
  </si>
  <si>
    <t>Passageway Aft</t>
  </si>
  <si>
    <t>Upper and lower bunks</t>
  </si>
  <si>
    <t>Nav Station</t>
  </si>
  <si>
    <t>Master Cabin</t>
  </si>
  <si>
    <t>Aft Cabin egress hatch</t>
  </si>
  <si>
    <t>Vanity</t>
  </si>
  <si>
    <t>Aft Head</t>
  </si>
  <si>
    <t>Electric head(s)</t>
  </si>
  <si>
    <t>Shower Stalls have teak grating</t>
  </si>
  <si>
    <t>Extras</t>
  </si>
  <si>
    <t>Winter Storage</t>
  </si>
  <si>
    <t>Land</t>
  </si>
  <si>
    <t>Assume in Water</t>
  </si>
  <si>
    <t>Lifesling</t>
  </si>
  <si>
    <t>Dingy</t>
  </si>
  <si>
    <t>Avon 311 RIB fiberglass</t>
  </si>
  <si>
    <t>Switlik life raft, dinghy and outboard</t>
  </si>
  <si>
    <t>Interior</t>
  </si>
  <si>
    <t>Cherry wood interior</t>
  </si>
  <si>
    <t>Life Jackets</t>
  </si>
  <si>
    <t>6 Type 1</t>
  </si>
  <si>
    <t>BBQ</t>
  </si>
  <si>
    <t xml:space="preserve">Force Ten stern rail mounted </t>
  </si>
  <si>
    <t>S/S Portholes</t>
  </si>
  <si>
    <t>Fwd 6 each side</t>
  </si>
  <si>
    <t>Ships Clock</t>
  </si>
  <si>
    <t xml:space="preserve">Weems &amp; Plath </t>
  </si>
  <si>
    <t>fire extinguishers</t>
  </si>
  <si>
    <t>Disp/Lgth Ratio</t>
  </si>
  <si>
    <t>Mono Hulls 16-19 Racers much higher</t>
  </si>
  <si>
    <t>1.35*SQRT(LWL)</t>
  </si>
  <si>
    <t>Right &gt;1  Under Powered &lt;1</t>
  </si>
  <si>
    <t>Typical 0.25-0.5</t>
  </si>
  <si>
    <t>Less than 2 Good</t>
  </si>
  <si>
    <t>30-40 Average Higher the better</t>
  </si>
  <si>
    <t>LOA</t>
  </si>
  <si>
    <t>LWL</t>
  </si>
  <si>
    <t>Draft</t>
  </si>
  <si>
    <t>Beam</t>
  </si>
  <si>
    <t>Displacement</t>
  </si>
  <si>
    <t>Mast Height above Waterline</t>
  </si>
  <si>
    <t>Eng.</t>
  </si>
  <si>
    <t>Water</t>
  </si>
  <si>
    <t>Fuel Burn Rate</t>
  </si>
  <si>
    <t>Crusing starts about 200  Racing&lt;100</t>
  </si>
  <si>
    <t>Sail Area/ Disp Ratio</t>
  </si>
  <si>
    <t>Hull Speed Knots</t>
  </si>
  <si>
    <t>Velocity Ratio</t>
  </si>
  <si>
    <t>Bal/Disp</t>
  </si>
  <si>
    <t>Capsize Risk</t>
  </si>
  <si>
    <t>Comfort Factor</t>
  </si>
  <si>
    <t>58'</t>
  </si>
  <si>
    <t>Irwin RI Sunnyside</t>
  </si>
  <si>
    <t>1.0G/H</t>
  </si>
  <si>
    <t>SQRT(2*LWL)</t>
  </si>
  <si>
    <t>Sample</t>
  </si>
  <si>
    <t>1g/hr</t>
  </si>
  <si>
    <t>Other Method of hull speed Calculation</t>
  </si>
  <si>
    <t>MY Boat</t>
  </si>
  <si>
    <t>Calculated</t>
  </si>
  <si>
    <t>Data Entry</t>
  </si>
  <si>
    <t xml:space="preserve">Irwin Sailboat No. 2                 </t>
  </si>
  <si>
    <t xml:space="preserve">Irwin Sailboat No. 1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</si>
</sst>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"/>
    <numFmt numFmtId="167" formatCode="_(* #,##0.0_);_(* \(#,##0.0\);_(* &quot;-&quot;??_);_(@_)"/>
  </numFmts>
  <fonts count="51">
    <font>
      <sz val="10"/>
      <name val="Arial"/>
      <family val="0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8"/>
      <name val="Verdana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13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64" fontId="1" fillId="33" borderId="11" xfId="42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" fillId="0" borderId="0" xfId="42" applyNumberFormat="1" applyFont="1" applyAlignment="1" quotePrefix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1" fillId="34" borderId="13" xfId="0" applyFont="1" applyFill="1" applyBorder="1" applyAlignment="1">
      <alignment horizontal="center"/>
    </xf>
    <xf numFmtId="165" fontId="4" fillId="34" borderId="14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165" fontId="4" fillId="34" borderId="0" xfId="0" applyNumberFormat="1" applyFont="1" applyFill="1" applyBorder="1" applyAlignment="1">
      <alignment horizontal="center"/>
    </xf>
    <xf numFmtId="165" fontId="4" fillId="34" borderId="17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4" borderId="18" xfId="0" applyFont="1" applyFill="1" applyBorder="1" applyAlignment="1">
      <alignment horizontal="center"/>
    </xf>
    <xf numFmtId="165" fontId="4" fillId="34" borderId="19" xfId="0" applyNumberFormat="1" applyFont="1" applyFill="1" applyBorder="1" applyAlignment="1">
      <alignment horizontal="center"/>
    </xf>
    <xf numFmtId="165" fontId="4" fillId="34" borderId="2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" fillId="35" borderId="13" xfId="0" applyFont="1" applyFill="1" applyBorder="1" applyAlignment="1">
      <alignment horizontal="left" wrapText="1"/>
    </xf>
    <xf numFmtId="165" fontId="1" fillId="35" borderId="14" xfId="0" applyNumberFormat="1" applyFont="1" applyFill="1" applyBorder="1" applyAlignment="1">
      <alignment horizontal="left" wrapText="1"/>
    </xf>
    <xf numFmtId="165" fontId="1" fillId="35" borderId="15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5" borderId="18" xfId="0" applyFont="1" applyFill="1" applyBorder="1" applyAlignment="1">
      <alignment horizontal="center" wrapText="1"/>
    </xf>
    <xf numFmtId="44" fontId="1" fillId="35" borderId="19" xfId="44" applyFont="1" applyFill="1" applyBorder="1" applyAlignment="1">
      <alignment horizontal="center" wrapText="1"/>
    </xf>
    <xf numFmtId="44" fontId="1" fillId="35" borderId="20" xfId="44" applyFont="1" applyFill="1" applyBorder="1" applyAlignment="1">
      <alignment horizontal="center" wrapText="1"/>
    </xf>
    <xf numFmtId="164" fontId="0" fillId="0" borderId="0" xfId="42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center" wrapText="1"/>
    </xf>
    <xf numFmtId="43" fontId="0" fillId="0" borderId="0" xfId="0" applyNumberFormat="1" applyFont="1" applyAlignment="1">
      <alignment horizontal="center" wrapText="1"/>
    </xf>
    <xf numFmtId="164" fontId="0" fillId="0" borderId="21" xfId="42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4" fillId="0" borderId="0" xfId="0" applyFont="1" applyAlignment="1">
      <alignment/>
    </xf>
    <xf numFmtId="0" fontId="0" fillId="35" borderId="22" xfId="0" applyFill="1" applyBorder="1" applyAlignment="1">
      <alignment horizontal="center" wrapText="1"/>
    </xf>
    <xf numFmtId="4" fontId="6" fillId="35" borderId="23" xfId="0" applyNumberFormat="1" applyFon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14" fillId="36" borderId="25" xfId="0" applyFont="1" applyFill="1" applyBorder="1" applyAlignment="1">
      <alignment/>
    </xf>
    <xf numFmtId="0" fontId="0" fillId="36" borderId="26" xfId="0" applyFill="1" applyBorder="1" applyAlignment="1">
      <alignment/>
    </xf>
    <xf numFmtId="4" fontId="10" fillId="35" borderId="27" xfId="0" applyNumberFormat="1" applyFont="1" applyFill="1" applyBorder="1" applyAlignment="1">
      <alignment horizontal="center" wrapText="1"/>
    </xf>
    <xf numFmtId="4" fontId="6" fillId="35" borderId="28" xfId="0" applyNumberFormat="1" applyFont="1" applyFill="1" applyBorder="1" applyAlignment="1">
      <alignment horizontal="center" wrapText="1"/>
    </xf>
    <xf numFmtId="4" fontId="11" fillId="35" borderId="28" xfId="0" applyNumberFormat="1" applyFont="1" applyFill="1" applyBorder="1" applyAlignment="1">
      <alignment horizontal="center" wrapText="1"/>
    </xf>
    <xf numFmtId="4" fontId="6" fillId="35" borderId="29" xfId="0" applyNumberFormat="1" applyFont="1" applyFill="1" applyBorder="1" applyAlignment="1">
      <alignment horizontal="center" wrapText="1"/>
    </xf>
    <xf numFmtId="4" fontId="0" fillId="35" borderId="30" xfId="0" applyNumberFormat="1" applyFill="1" applyBorder="1" applyAlignment="1">
      <alignment/>
    </xf>
    <xf numFmtId="4" fontId="0" fillId="35" borderId="31" xfId="0" applyNumberFormat="1" applyFill="1" applyBorder="1" applyAlignment="1">
      <alignment/>
    </xf>
    <xf numFmtId="4" fontId="0" fillId="35" borderId="31" xfId="0" applyNumberFormat="1" applyFont="1" applyFill="1" applyBorder="1" applyAlignment="1">
      <alignment horizontal="center" wrapText="1"/>
    </xf>
    <xf numFmtId="4" fontId="0" fillId="35" borderId="32" xfId="0" applyNumberFormat="1" applyFill="1" applyBorder="1" applyAlignment="1">
      <alignment/>
    </xf>
    <xf numFmtId="4" fontId="0" fillId="35" borderId="33" xfId="0" applyNumberFormat="1" applyFill="1" applyBorder="1" applyAlignment="1">
      <alignment/>
    </xf>
    <xf numFmtId="4" fontId="0" fillId="35" borderId="34" xfId="0" applyNumberFormat="1" applyFill="1" applyBorder="1" applyAlignment="1">
      <alignment/>
    </xf>
    <xf numFmtId="4" fontId="0" fillId="35" borderId="34" xfId="0" applyNumberFormat="1" applyFont="1" applyFill="1" applyBorder="1" applyAlignment="1">
      <alignment horizontal="center" wrapText="1"/>
    </xf>
    <xf numFmtId="4" fontId="0" fillId="35" borderId="35" xfId="0" applyNumberFormat="1" applyFill="1" applyBorder="1" applyAlignment="1">
      <alignment/>
    </xf>
    <xf numFmtId="4" fontId="12" fillId="35" borderId="34" xfId="0" applyNumberFormat="1" applyFont="1" applyFill="1" applyBorder="1" applyAlignment="1">
      <alignment/>
    </xf>
    <xf numFmtId="4" fontId="12" fillId="35" borderId="34" xfId="0" applyNumberFormat="1" applyFont="1" applyFill="1" applyBorder="1" applyAlignment="1">
      <alignment horizontal="center" wrapText="1"/>
    </xf>
    <xf numFmtId="4" fontId="12" fillId="35" borderId="35" xfId="0" applyNumberFormat="1" applyFont="1" applyFill="1" applyBorder="1" applyAlignment="1">
      <alignment/>
    </xf>
    <xf numFmtId="3" fontId="0" fillId="37" borderId="36" xfId="0" applyNumberFormat="1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0" xfId="0" applyNumberFormat="1" applyFont="1" applyFill="1" applyBorder="1" applyAlignment="1">
      <alignment horizontal="center" wrapText="1"/>
    </xf>
    <xf numFmtId="4" fontId="0" fillId="37" borderId="37" xfId="0" applyNumberFormat="1" applyFill="1" applyBorder="1" applyAlignment="1">
      <alignment/>
    </xf>
    <xf numFmtId="0" fontId="0" fillId="37" borderId="36" xfId="0" applyFill="1" applyBorder="1" applyAlignment="1">
      <alignment horizontal="center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 wrapText="1"/>
    </xf>
    <xf numFmtId="0" fontId="0" fillId="37" borderId="37" xfId="0" applyFill="1" applyBorder="1" applyAlignment="1">
      <alignment/>
    </xf>
    <xf numFmtId="4" fontId="6" fillId="35" borderId="38" xfId="0" applyNumberFormat="1" applyFont="1" applyFill="1" applyBorder="1" applyAlignment="1">
      <alignment horizontal="center" wrapText="1"/>
    </xf>
    <xf numFmtId="4" fontId="10" fillId="35" borderId="39" xfId="0" applyNumberFormat="1" applyFont="1" applyFill="1" applyBorder="1" applyAlignment="1">
      <alignment horizontal="center" wrapText="1"/>
    </xf>
    <xf numFmtId="0" fontId="0" fillId="35" borderId="39" xfId="0" applyFill="1" applyBorder="1" applyAlignment="1">
      <alignment horizontal="center" wrapText="1"/>
    </xf>
    <xf numFmtId="4" fontId="11" fillId="35" borderId="39" xfId="0" applyNumberFormat="1" applyFont="1" applyFill="1" applyBorder="1" applyAlignment="1">
      <alignment horizontal="center" wrapText="1"/>
    </xf>
    <xf numFmtId="4" fontId="10" fillId="35" borderId="40" xfId="0" applyNumberFormat="1" applyFont="1" applyFill="1" applyBorder="1" applyAlignment="1">
      <alignment horizontal="center" wrapText="1"/>
    </xf>
    <xf numFmtId="4" fontId="7" fillId="38" borderId="41" xfId="0" applyNumberFormat="1" applyFont="1" applyFill="1" applyBorder="1" applyAlignment="1">
      <alignment horizontal="center" wrapText="1"/>
    </xf>
    <xf numFmtId="4" fontId="13" fillId="38" borderId="41" xfId="0" applyNumberFormat="1" applyFont="1" applyFill="1" applyBorder="1" applyAlignment="1">
      <alignment horizontal="center" wrapText="1"/>
    </xf>
    <xf numFmtId="4" fontId="7" fillId="38" borderId="42" xfId="0" applyNumberFormat="1" applyFont="1" applyFill="1" applyBorder="1" applyAlignment="1">
      <alignment horizontal="center" wrapText="1"/>
    </xf>
    <xf numFmtId="4" fontId="12" fillId="35" borderId="43" xfId="0" applyNumberFormat="1" applyFont="1" applyFill="1" applyBorder="1" applyAlignment="1">
      <alignment/>
    </xf>
    <xf numFmtId="3" fontId="0" fillId="37" borderId="22" xfId="0" applyNumberFormat="1" applyFill="1" applyBorder="1" applyAlignment="1">
      <alignment/>
    </xf>
    <xf numFmtId="4" fontId="0" fillId="37" borderId="23" xfId="0" applyNumberFormat="1" applyFill="1" applyBorder="1" applyAlignment="1">
      <alignment/>
    </xf>
    <xf numFmtId="3" fontId="0" fillId="37" borderId="23" xfId="0" applyNumberFormat="1" applyFill="1" applyBorder="1" applyAlignment="1">
      <alignment/>
    </xf>
    <xf numFmtId="4" fontId="0" fillId="37" borderId="23" xfId="0" applyNumberFormat="1" applyFont="1" applyFill="1" applyBorder="1" applyAlignment="1">
      <alignment horizontal="center" wrapText="1"/>
    </xf>
    <xf numFmtId="4" fontId="0" fillId="37" borderId="44" xfId="0" applyNumberFormat="1" applyFill="1" applyBorder="1" applyAlignment="1">
      <alignment/>
    </xf>
    <xf numFmtId="3" fontId="6" fillId="39" borderId="0" xfId="0" applyNumberFormat="1" applyFont="1" applyFill="1" applyAlignment="1">
      <alignment horizontal="center" wrapText="1"/>
    </xf>
    <xf numFmtId="166" fontId="6" fillId="39" borderId="33" xfId="0" applyNumberFormat="1" applyFont="1" applyFill="1" applyBorder="1" applyAlignment="1" applyProtection="1">
      <alignment wrapText="1"/>
      <protection locked="0"/>
    </xf>
    <xf numFmtId="166" fontId="6" fillId="39" borderId="34" xfId="0" applyNumberFormat="1" applyFont="1" applyFill="1" applyBorder="1" applyAlignment="1" applyProtection="1">
      <alignment wrapText="1"/>
      <protection locked="0"/>
    </xf>
    <xf numFmtId="166" fontId="0" fillId="39" borderId="34" xfId="0" applyNumberFormat="1" applyFont="1" applyFill="1" applyBorder="1" applyAlignment="1" applyProtection="1">
      <alignment horizontal="center" wrapText="1"/>
      <protection locked="0"/>
    </xf>
    <xf numFmtId="166" fontId="0" fillId="39" borderId="34" xfId="0" applyNumberFormat="1" applyFill="1" applyBorder="1" applyAlignment="1" applyProtection="1">
      <alignment horizontal="center" wrapText="1"/>
      <protection locked="0"/>
    </xf>
    <xf numFmtId="43" fontId="0" fillId="39" borderId="34" xfId="42" applyNumberFormat="1" applyFont="1" applyFill="1" applyBorder="1" applyAlignment="1" applyProtection="1">
      <alignment horizontal="center" wrapText="1"/>
      <protection locked="0"/>
    </xf>
    <xf numFmtId="3" fontId="0" fillId="39" borderId="34" xfId="0" applyNumberFormat="1" applyFill="1" applyBorder="1" applyAlignment="1" applyProtection="1">
      <alignment horizontal="center" wrapText="1"/>
      <protection locked="0"/>
    </xf>
    <xf numFmtId="0" fontId="0" fillId="39" borderId="34" xfId="0" applyFill="1" applyBorder="1" applyAlignment="1" applyProtection="1">
      <alignment horizontal="center" wrapText="1"/>
      <protection locked="0"/>
    </xf>
    <xf numFmtId="3" fontId="0" fillId="39" borderId="34" xfId="0" applyNumberFormat="1" applyFill="1" applyBorder="1" applyAlignment="1" applyProtection="1">
      <alignment/>
      <protection locked="0"/>
    </xf>
    <xf numFmtId="3" fontId="0" fillId="39" borderId="35" xfId="0" applyNumberFormat="1" applyFont="1" applyFill="1" applyBorder="1" applyAlignment="1" applyProtection="1">
      <alignment horizontal="center" wrapText="1"/>
      <protection locked="0"/>
    </xf>
    <xf numFmtId="3" fontId="0" fillId="40" borderId="0" xfId="0" applyNumberFormat="1" applyFont="1" applyFill="1" applyAlignment="1">
      <alignment horizontal="center" wrapText="1"/>
    </xf>
    <xf numFmtId="166" fontId="7" fillId="40" borderId="0" xfId="0" applyNumberFormat="1" applyFont="1" applyFill="1" applyAlignment="1">
      <alignment horizontal="center" wrapText="1"/>
    </xf>
    <xf numFmtId="164" fontId="0" fillId="40" borderId="0" xfId="42" applyNumberFormat="1" applyFont="1" applyFill="1" applyAlignment="1">
      <alignment horizontal="center" wrapText="1"/>
    </xf>
    <xf numFmtId="3" fontId="7" fillId="40" borderId="0" xfId="0" applyNumberFormat="1" applyFont="1" applyFill="1" applyAlignment="1">
      <alignment horizontal="center" wrapText="1"/>
    </xf>
    <xf numFmtId="3" fontId="10" fillId="40" borderId="0" xfId="0" applyNumberFormat="1" applyFont="1" applyFill="1" applyAlignment="1">
      <alignment horizontal="center" wrapText="1"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15" fillId="41" borderId="23" xfId="0" applyFont="1" applyFill="1" applyBorder="1" applyAlignment="1">
      <alignment/>
    </xf>
    <xf numFmtId="0" fontId="0" fillId="41" borderId="44" xfId="0" applyFill="1" applyBorder="1" applyAlignment="1">
      <alignment/>
    </xf>
    <xf numFmtId="0" fontId="0" fillId="0" borderId="21" xfId="0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42" applyNumberFormat="1" applyFont="1" applyBorder="1" applyAlignment="1">
      <alignment horizontal="center" wrapText="1"/>
    </xf>
    <xf numFmtId="164" fontId="0" fillId="0" borderId="0" xfId="42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12" fillId="35" borderId="45" xfId="0" applyNumberFormat="1" applyFont="1" applyFill="1" applyBorder="1" applyAlignment="1">
      <alignment/>
    </xf>
    <xf numFmtId="0" fontId="12" fillId="37" borderId="46" xfId="0" applyFont="1" applyFill="1" applyBorder="1" applyAlignment="1">
      <alignment wrapText="1"/>
    </xf>
    <xf numFmtId="0" fontId="12" fillId="37" borderId="47" xfId="0" applyFont="1" applyFill="1" applyBorder="1" applyAlignment="1">
      <alignment horizontal="center" wrapText="1"/>
    </xf>
    <xf numFmtId="166" fontId="12" fillId="37" borderId="47" xfId="0" applyNumberFormat="1" applyFont="1" applyFill="1" applyBorder="1" applyAlignment="1">
      <alignment horizontal="center" wrapText="1"/>
    </xf>
    <xf numFmtId="43" fontId="12" fillId="37" borderId="47" xfId="42" applyNumberFormat="1" applyFont="1" applyFill="1" applyBorder="1" applyAlignment="1">
      <alignment horizontal="center" wrapText="1"/>
    </xf>
    <xf numFmtId="3" fontId="12" fillId="37" borderId="47" xfId="0" applyNumberFormat="1" applyFont="1" applyFill="1" applyBorder="1" applyAlignment="1">
      <alignment horizontal="center" wrapText="1"/>
    </xf>
    <xf numFmtId="0" fontId="12" fillId="37" borderId="48" xfId="0" applyFont="1" applyFill="1" applyBorder="1" applyAlignment="1">
      <alignment horizontal="center" wrapText="1"/>
    </xf>
    <xf numFmtId="166" fontId="6" fillId="39" borderId="33" xfId="0" applyNumberFormat="1" applyFont="1" applyFill="1" applyBorder="1" applyAlignment="1">
      <alignment horizontal="center" wrapText="1"/>
    </xf>
    <xf numFmtId="166" fontId="6" fillId="39" borderId="34" xfId="0" applyNumberFormat="1" applyFont="1" applyFill="1" applyBorder="1" applyAlignment="1">
      <alignment horizontal="center" wrapText="1"/>
    </xf>
    <xf numFmtId="164" fontId="6" fillId="39" borderId="34" xfId="42" applyNumberFormat="1" applyFont="1" applyFill="1" applyBorder="1" applyAlignment="1">
      <alignment horizontal="center" wrapText="1"/>
    </xf>
    <xf numFmtId="3" fontId="6" fillId="39" borderId="34" xfId="0" applyNumberFormat="1" applyFont="1" applyFill="1" applyBorder="1" applyAlignment="1">
      <alignment horizontal="center" wrapText="1"/>
    </xf>
    <xf numFmtId="0" fontId="6" fillId="39" borderId="34" xfId="0" applyFont="1" applyFill="1" applyBorder="1" applyAlignment="1">
      <alignment horizontal="center" wrapText="1"/>
    </xf>
    <xf numFmtId="3" fontId="6" fillId="39" borderId="35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37" borderId="0" xfId="0" applyFont="1" applyFill="1" applyAlignment="1">
      <alignment horizontal="left" wrapText="1"/>
    </xf>
    <xf numFmtId="164" fontId="1" fillId="37" borderId="0" xfId="42" applyNumberFormat="1" applyFont="1" applyFill="1" applyAlignment="1">
      <alignment horizontal="center" wrapText="1"/>
    </xf>
    <xf numFmtId="0" fontId="1" fillId="37" borderId="0" xfId="0" applyFont="1" applyFill="1" applyAlignment="1">
      <alignment horizontal="center" wrapText="1"/>
    </xf>
    <xf numFmtId="0" fontId="1" fillId="37" borderId="0" xfId="0" applyFont="1" applyFill="1" applyAlignment="1">
      <alignment horizontal="center"/>
    </xf>
    <xf numFmtId="165" fontId="4" fillId="37" borderId="0" xfId="44" applyNumberFormat="1" applyFont="1" applyFill="1" applyAlignment="1">
      <alignment horizontal="center" wrapText="1"/>
    </xf>
    <xf numFmtId="165" fontId="4" fillId="37" borderId="0" xfId="44" applyNumberFormat="1" applyFont="1" applyFill="1" applyAlignment="1">
      <alignment horizontal="center"/>
    </xf>
    <xf numFmtId="44" fontId="4" fillId="37" borderId="0" xfId="44" applyFont="1" applyFill="1" applyAlignment="1">
      <alignment horizontal="center" wrapText="1"/>
    </xf>
    <xf numFmtId="0" fontId="4" fillId="37" borderId="0" xfId="0" applyFont="1" applyFill="1" applyAlignment="1">
      <alignment horizontal="left" wrapText="1"/>
    </xf>
    <xf numFmtId="0" fontId="4" fillId="37" borderId="0" xfId="0" applyFont="1" applyFill="1" applyAlignment="1">
      <alignment horizontal="center" wrapText="1"/>
    </xf>
    <xf numFmtId="0" fontId="4" fillId="37" borderId="0" xfId="0" applyFont="1" applyFill="1" applyAlignment="1">
      <alignment horizontal="center"/>
    </xf>
    <xf numFmtId="0" fontId="3" fillId="37" borderId="0" xfId="42" applyNumberFormat="1" applyFont="1" applyFill="1" applyAlignment="1">
      <alignment horizontal="center" wrapText="1"/>
    </xf>
    <xf numFmtId="0" fontId="3" fillId="37" borderId="0" xfId="0" applyFont="1" applyFill="1" applyAlignment="1">
      <alignment horizontal="center" wrapText="1"/>
    </xf>
    <xf numFmtId="0" fontId="0" fillId="37" borderId="0" xfId="0" applyFont="1" applyFill="1" applyAlignment="1">
      <alignment horizontal="left" wrapText="1"/>
    </xf>
    <xf numFmtId="0" fontId="4" fillId="37" borderId="0" xfId="42" applyNumberFormat="1" applyFont="1" applyFill="1" applyAlignment="1">
      <alignment horizontal="center" wrapText="1"/>
    </xf>
    <xf numFmtId="0" fontId="4" fillId="37" borderId="0" xfId="0" applyFont="1" applyFill="1" applyAlignment="1">
      <alignment horizontal="left" vertical="top" wrapText="1"/>
    </xf>
    <xf numFmtId="0" fontId="4" fillId="37" borderId="0" xfId="0" applyFont="1" applyFill="1" applyAlignment="1">
      <alignment horizontal="left"/>
    </xf>
    <xf numFmtId="165" fontId="4" fillId="37" borderId="0" xfId="0" applyNumberFormat="1" applyFont="1" applyFill="1" applyAlignment="1">
      <alignment horizontal="center" wrapText="1"/>
    </xf>
    <xf numFmtId="0" fontId="4" fillId="37" borderId="0" xfId="0" applyFont="1" applyFill="1" applyAlignment="1">
      <alignment horizontal="left" vertical="center"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164" fontId="0" fillId="37" borderId="0" xfId="42" applyNumberFormat="1" applyFont="1" applyFill="1" applyAlignment="1">
      <alignment horizontal="right" wrapText="1"/>
    </xf>
    <xf numFmtId="0" fontId="0" fillId="37" borderId="0" xfId="0" applyFont="1" applyFill="1" applyAlignment="1">
      <alignment horizontal="center" wrapText="1"/>
    </xf>
    <xf numFmtId="0" fontId="0" fillId="37" borderId="0" xfId="0" applyFill="1" applyAlignment="1">
      <alignment horizontal="center" wrapText="1"/>
    </xf>
    <xf numFmtId="164" fontId="0" fillId="37" borderId="0" xfId="42" applyNumberFormat="1" applyFont="1" applyFill="1" applyAlignment="1">
      <alignment horizontal="center" wrapText="1"/>
    </xf>
    <xf numFmtId="0" fontId="0" fillId="37" borderId="0" xfId="0" applyFill="1" applyAlignment="1">
      <alignment horizontal="left" vertical="top" wrapText="1"/>
    </xf>
    <xf numFmtId="0" fontId="0" fillId="37" borderId="0" xfId="0" applyFill="1" applyAlignment="1">
      <alignment horizontal="center" vertical="top" wrapText="1"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 wrapText="1"/>
    </xf>
    <xf numFmtId="164" fontId="0" fillId="37" borderId="0" xfId="42" applyNumberFormat="1" applyFont="1" applyFill="1" applyAlignment="1">
      <alignment horizontal="center" wrapText="1"/>
    </xf>
    <xf numFmtId="0" fontId="0" fillId="37" borderId="0" xfId="0" applyFont="1" applyFill="1" applyAlignment="1">
      <alignment/>
    </xf>
    <xf numFmtId="164" fontId="6" fillId="37" borderId="0" xfId="42" applyNumberFormat="1" applyFont="1" applyFill="1" applyAlignment="1">
      <alignment horizontal="center" wrapText="1"/>
    </xf>
    <xf numFmtId="0" fontId="7" fillId="37" borderId="0" xfId="0" applyFont="1" applyFill="1" applyAlignment="1">
      <alignment horizontal="center" wrapText="1"/>
    </xf>
    <xf numFmtId="0" fontId="8" fillId="37" borderId="0" xfId="0" applyFont="1" applyFill="1" applyAlignment="1">
      <alignment wrapText="1"/>
    </xf>
    <xf numFmtId="9" fontId="0" fillId="37" borderId="0" xfId="57" applyFont="1" applyFill="1" applyAlignment="1">
      <alignment horizontal="center" wrapText="1"/>
    </xf>
    <xf numFmtId="0" fontId="0" fillId="37" borderId="0" xfId="0" applyFont="1" applyFill="1" applyAlignment="1">
      <alignment wrapText="1"/>
    </xf>
    <xf numFmtId="164" fontId="0" fillId="37" borderId="0" xfId="42" applyNumberFormat="1" applyFont="1" applyFill="1" applyAlignment="1">
      <alignment horizontal="left" wrapText="1"/>
    </xf>
    <xf numFmtId="9" fontId="1" fillId="37" borderId="0" xfId="57" applyFont="1" applyFill="1" applyAlignment="1">
      <alignment horizontal="center" wrapText="1"/>
    </xf>
    <xf numFmtId="0" fontId="1" fillId="37" borderId="0" xfId="0" applyFont="1" applyFill="1" applyAlignment="1">
      <alignment/>
    </xf>
    <xf numFmtId="0" fontId="9" fillId="37" borderId="0" xfId="0" applyFont="1" applyFill="1" applyAlignment="1">
      <alignment horizontal="left" vertical="top" wrapText="1"/>
    </xf>
    <xf numFmtId="0" fontId="7" fillId="37" borderId="0" xfId="0" applyFont="1" applyFill="1" applyAlignment="1">
      <alignment wrapText="1"/>
    </xf>
    <xf numFmtId="0" fontId="0" fillId="37" borderId="0" xfId="0" applyFont="1" applyFill="1" applyAlignment="1">
      <alignment vertical="center" wrapText="1"/>
    </xf>
    <xf numFmtId="0" fontId="7" fillId="37" borderId="0" xfId="0" applyFont="1" applyFill="1" applyAlignment="1">
      <alignment horizontal="left" vertical="top" wrapText="1"/>
    </xf>
    <xf numFmtId="0" fontId="16" fillId="37" borderId="17" xfId="0" applyFont="1" applyFill="1" applyBorder="1" applyAlignment="1">
      <alignment horizontal="left" wrapText="1"/>
    </xf>
    <xf numFmtId="0" fontId="16" fillId="37" borderId="17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wrapText="1"/>
    </xf>
    <xf numFmtId="0" fontId="6" fillId="37" borderId="17" xfId="0" applyFont="1" applyFill="1" applyBorder="1" applyAlignment="1">
      <alignment horizontal="left" wrapText="1"/>
    </xf>
    <xf numFmtId="0" fontId="1" fillId="37" borderId="17" xfId="0" applyFont="1" applyFill="1" applyBorder="1" applyAlignment="1">
      <alignment wrapText="1"/>
    </xf>
    <xf numFmtId="0" fontId="8" fillId="37" borderId="17" xfId="0" applyFont="1" applyFill="1" applyBorder="1" applyAlignment="1">
      <alignment wrapText="1"/>
    </xf>
    <xf numFmtId="0" fontId="6" fillId="37" borderId="17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4.8515625" style="0" customWidth="1"/>
    <col min="2" max="2" width="9.57421875" style="0" customWidth="1"/>
    <col min="3" max="3" width="8.7109375" style="0" bestFit="1" customWidth="1"/>
    <col min="4" max="4" width="5.7109375" style="0" bestFit="1" customWidth="1"/>
    <col min="5" max="5" width="7.00390625" style="0" bestFit="1" customWidth="1"/>
    <col min="6" max="6" width="6.28125" style="0" bestFit="1" customWidth="1"/>
    <col min="7" max="7" width="8.7109375" style="0" bestFit="1" customWidth="1"/>
    <col min="8" max="8" width="9.00390625" style="0" bestFit="1" customWidth="1"/>
    <col min="9" max="9" width="9.00390625" style="0" customWidth="1"/>
    <col min="10" max="10" width="10.00390625" style="0" customWidth="1"/>
    <col min="11" max="11" width="5.00390625" style="0" bestFit="1" customWidth="1"/>
    <col min="12" max="12" width="6.421875" style="0" bestFit="1" customWidth="1"/>
    <col min="13" max="13" width="8.421875" style="0" bestFit="1" customWidth="1"/>
    <col min="14" max="14" width="10.140625" style="0" customWidth="1"/>
    <col min="15" max="15" width="12.7109375" style="0" bestFit="1" customWidth="1"/>
    <col min="16" max="17" width="8.28125" style="0" bestFit="1" customWidth="1"/>
    <col min="18" max="18" width="8.421875" style="0" bestFit="1" customWidth="1"/>
    <col min="19" max="19" width="8.8515625" style="0" bestFit="1" customWidth="1"/>
  </cols>
  <sheetData>
    <row r="1" ht="15.75" thickBot="1">
      <c r="A1" s="47" t="s">
        <v>358</v>
      </c>
    </row>
    <row r="2" spans="1:20" ht="18" thickBot="1" thickTop="1">
      <c r="A2" s="106"/>
      <c r="B2" s="107"/>
      <c r="C2" s="107"/>
      <c r="D2" s="107"/>
      <c r="E2" s="108" t="s">
        <v>363</v>
      </c>
      <c r="F2" s="107"/>
      <c r="G2" s="107"/>
      <c r="H2" s="107"/>
      <c r="I2" s="107"/>
      <c r="J2" s="107"/>
      <c r="K2" s="107"/>
      <c r="L2" s="107"/>
      <c r="M2" s="109"/>
      <c r="N2" s="50"/>
      <c r="O2" s="51"/>
      <c r="P2" s="51"/>
      <c r="Q2" s="52" t="s">
        <v>362</v>
      </c>
      <c r="R2" s="51"/>
      <c r="S2" s="51"/>
      <c r="T2" s="53"/>
    </row>
    <row r="3" spans="1:20" ht="48.75" thickBot="1" thickTop="1">
      <c r="A3" s="101"/>
      <c r="B3" s="101"/>
      <c r="C3" s="102"/>
      <c r="D3" s="102"/>
      <c r="E3" s="103"/>
      <c r="F3" s="104"/>
      <c r="G3" s="104"/>
      <c r="H3" s="104"/>
      <c r="I3" s="104"/>
      <c r="J3" s="104"/>
      <c r="K3" s="104"/>
      <c r="L3" s="104"/>
      <c r="M3" s="105"/>
      <c r="N3" s="77" t="s">
        <v>331</v>
      </c>
      <c r="O3" s="78" t="s">
        <v>332</v>
      </c>
      <c r="P3" s="79" t="s">
        <v>333</v>
      </c>
      <c r="Q3" s="80" t="s">
        <v>334</v>
      </c>
      <c r="R3" s="78" t="s">
        <v>335</v>
      </c>
      <c r="S3" s="78" t="s">
        <v>336</v>
      </c>
      <c r="T3" s="81" t="s">
        <v>337</v>
      </c>
    </row>
    <row r="4" spans="1:20" ht="54" thickBot="1" thickTop="1">
      <c r="A4" s="91"/>
      <c r="B4" s="91"/>
      <c r="C4" s="123" t="s">
        <v>338</v>
      </c>
      <c r="D4" s="124" t="s">
        <v>339</v>
      </c>
      <c r="E4" s="125" t="s">
        <v>340</v>
      </c>
      <c r="F4" s="124" t="s">
        <v>341</v>
      </c>
      <c r="G4" s="126" t="s">
        <v>342</v>
      </c>
      <c r="H4" s="126" t="s">
        <v>65</v>
      </c>
      <c r="I4" s="126" t="s">
        <v>92</v>
      </c>
      <c r="J4" s="127" t="s">
        <v>343</v>
      </c>
      <c r="K4" s="126" t="s">
        <v>344</v>
      </c>
      <c r="L4" s="126" t="s">
        <v>345</v>
      </c>
      <c r="M4" s="128" t="s">
        <v>346</v>
      </c>
      <c r="N4" s="54" t="s">
        <v>347</v>
      </c>
      <c r="O4" s="55" t="s">
        <v>348</v>
      </c>
      <c r="P4" s="55" t="s">
        <v>349</v>
      </c>
      <c r="Q4" s="56" t="s">
        <v>350</v>
      </c>
      <c r="R4" s="55" t="s">
        <v>351</v>
      </c>
      <c r="S4" s="55" t="s">
        <v>352</v>
      </c>
      <c r="T4" s="57" t="s">
        <v>353</v>
      </c>
    </row>
    <row r="5" spans="1:20" ht="31.5" customHeight="1" thickBot="1" thickTop="1">
      <c r="A5" s="92" t="s">
        <v>365</v>
      </c>
      <c r="B5" s="93"/>
      <c r="C5" s="94">
        <v>45.5</v>
      </c>
      <c r="D5" s="95">
        <v>35.5</v>
      </c>
      <c r="E5" s="96">
        <f>4+(11/12)</f>
        <v>4.916666666666667</v>
      </c>
      <c r="F5" s="95">
        <v>13.7</v>
      </c>
      <c r="G5" s="97">
        <v>28000</v>
      </c>
      <c r="H5" s="97">
        <v>8000</v>
      </c>
      <c r="I5" s="97">
        <v>1022</v>
      </c>
      <c r="J5" s="98" t="s">
        <v>354</v>
      </c>
      <c r="K5" s="97">
        <v>66</v>
      </c>
      <c r="L5" s="99">
        <v>180</v>
      </c>
      <c r="M5" s="100" t="s">
        <v>359</v>
      </c>
      <c r="N5" s="58">
        <f>G5/2240/((0.01*D5)^3)</f>
        <v>279.3990684835057</v>
      </c>
      <c r="O5" s="59">
        <f>I5/(G5/64)^0.666</f>
        <v>17.805718766260707</v>
      </c>
      <c r="P5" s="59">
        <f>1.34*D5^0.5</f>
        <v>7.9839714428347</v>
      </c>
      <c r="Q5" s="60">
        <f>1.88*D5^0.5*I5^0.33/G5^0.25/P5</f>
        <v>1.0675355310702876</v>
      </c>
      <c r="R5" s="59">
        <f>H5/G5</f>
        <v>0.2857142857142857</v>
      </c>
      <c r="S5" s="59">
        <f>F5/(G5/0.9*64)^0.333</f>
        <v>0.1094263131600789</v>
      </c>
      <c r="T5" s="61">
        <f>G5/(0.65*(0.7*D5+0.3*C5)*F5^1.33)</f>
        <v>34.430679273977425</v>
      </c>
    </row>
    <row r="6" spans="1:20" ht="14.25" thickBot="1" thickTop="1">
      <c r="A6" s="86"/>
      <c r="B6" s="87"/>
      <c r="C6" s="87"/>
      <c r="D6" s="88"/>
      <c r="E6" s="87"/>
      <c r="F6" s="87"/>
      <c r="G6" s="88"/>
      <c r="H6" s="87"/>
      <c r="I6" s="87"/>
      <c r="J6" s="87"/>
      <c r="K6" s="89"/>
      <c r="L6" s="87"/>
      <c r="M6" s="90"/>
      <c r="N6" s="69"/>
      <c r="O6" s="70"/>
      <c r="P6" s="70"/>
      <c r="Q6" s="70"/>
      <c r="R6" s="71"/>
      <c r="S6" s="70"/>
      <c r="T6" s="72"/>
    </row>
    <row r="7" spans="1:20" ht="27" thickBot="1" thickTop="1">
      <c r="A7" s="92" t="s">
        <v>364</v>
      </c>
      <c r="B7" s="93"/>
      <c r="C7" s="94">
        <v>45.5</v>
      </c>
      <c r="D7" s="95">
        <v>35.5</v>
      </c>
      <c r="E7" s="96">
        <f>4+(11/12)</f>
        <v>4.916666666666667</v>
      </c>
      <c r="F7" s="95">
        <v>13.7</v>
      </c>
      <c r="G7" s="97">
        <v>28000</v>
      </c>
      <c r="H7" s="97">
        <v>8000</v>
      </c>
      <c r="I7" s="97">
        <v>1022</v>
      </c>
      <c r="J7" s="98" t="s">
        <v>354</v>
      </c>
      <c r="K7" s="97">
        <v>66</v>
      </c>
      <c r="L7" s="99">
        <v>180</v>
      </c>
      <c r="M7" s="100" t="s">
        <v>359</v>
      </c>
      <c r="N7" s="62">
        <f>G7/2240/((0.01*D7)^3)</f>
        <v>279.3990684835057</v>
      </c>
      <c r="O7" s="63">
        <f>I7/(G7/64)^0.666</f>
        <v>17.805718766260707</v>
      </c>
      <c r="P7" s="63">
        <f>1.34*D7^0.5</f>
        <v>7.9839714428347</v>
      </c>
      <c r="Q7" s="64">
        <f>1.88*D7^0.5*I7^0.33/G7^0.25/P7</f>
        <v>1.0675355310702876</v>
      </c>
      <c r="R7" s="63">
        <f>H7/G7</f>
        <v>0.2857142857142857</v>
      </c>
      <c r="S7" s="63">
        <f>F7/(G7/0.9*64)^0.333</f>
        <v>0.1094263131600789</v>
      </c>
      <c r="T7" s="65">
        <f>G7/(0.65*(0.7*D7+0.3*C7)*F7^1.33)</f>
        <v>34.430679273977425</v>
      </c>
    </row>
    <row r="8" spans="1:20" ht="14.25" thickBot="1" thickTop="1">
      <c r="A8" s="28"/>
      <c r="B8" s="28"/>
      <c r="C8" s="34"/>
      <c r="D8" s="34"/>
      <c r="E8" s="43"/>
      <c r="F8" s="34"/>
      <c r="G8" s="30"/>
      <c r="H8" s="34"/>
      <c r="I8" s="30"/>
      <c r="J8" s="30"/>
      <c r="K8" s="30"/>
      <c r="L8" s="30"/>
      <c r="M8" s="29"/>
      <c r="N8" s="73"/>
      <c r="O8" s="74"/>
      <c r="P8" s="75"/>
      <c r="Q8" s="74"/>
      <c r="R8" s="74"/>
      <c r="S8" s="74"/>
      <c r="T8" s="76"/>
    </row>
    <row r="9" spans="1:20" ht="34.5" customHeight="1" thickBot="1" thickTop="1">
      <c r="A9" s="117" t="s">
        <v>355</v>
      </c>
      <c r="B9" s="118" t="s">
        <v>361</v>
      </c>
      <c r="C9" s="119">
        <v>45.5</v>
      </c>
      <c r="D9" s="119">
        <v>35.5</v>
      </c>
      <c r="E9" s="120">
        <v>5.5</v>
      </c>
      <c r="F9" s="119">
        <v>13.7</v>
      </c>
      <c r="G9" s="121">
        <v>28000</v>
      </c>
      <c r="H9" s="121">
        <v>8000</v>
      </c>
      <c r="I9" s="121">
        <v>925.3</v>
      </c>
      <c r="J9" s="118" t="s">
        <v>354</v>
      </c>
      <c r="K9" s="118">
        <v>66</v>
      </c>
      <c r="L9" s="118">
        <v>180</v>
      </c>
      <c r="M9" s="122" t="s">
        <v>356</v>
      </c>
      <c r="N9" s="116">
        <f>G9/2240/((0.01*D9)^3)</f>
        <v>279.3990684835057</v>
      </c>
      <c r="O9" s="66">
        <f>I9/(G9/64)^0.666</f>
        <v>16.120970229374787</v>
      </c>
      <c r="P9" s="66">
        <f>1.34*D9^0.5</f>
        <v>7.9839714428347</v>
      </c>
      <c r="Q9" s="67">
        <f>1.88*D9^0.5*I9^0.33/G9^0.25/P9</f>
        <v>1.0330867431088493</v>
      </c>
      <c r="R9" s="66">
        <f>H9/G9</f>
        <v>0.2857142857142857</v>
      </c>
      <c r="S9" s="66">
        <f>F9/(G9/0.9*64)^0.333</f>
        <v>0.1094263131600789</v>
      </c>
      <c r="T9" s="68">
        <f>G9/(0.65*(0.7*D9+0.3*C9)*F9^1.33)</f>
        <v>34.430679273977425</v>
      </c>
    </row>
    <row r="10" spans="1:20" ht="54" thickBot="1" thickTop="1">
      <c r="A10" s="28"/>
      <c r="B10" s="110"/>
      <c r="C10" s="44"/>
      <c r="D10" s="44"/>
      <c r="E10" s="45"/>
      <c r="F10" s="44"/>
      <c r="G10" s="46"/>
      <c r="H10" s="44"/>
      <c r="I10" s="46"/>
      <c r="J10" s="30"/>
      <c r="K10" s="30"/>
      <c r="L10" s="30"/>
      <c r="M10" s="29"/>
      <c r="N10" s="48" t="s">
        <v>360</v>
      </c>
      <c r="O10" s="49" t="s">
        <v>357</v>
      </c>
      <c r="P10" s="85">
        <f>(2*D7)^0.5</f>
        <v>8.426149773176359</v>
      </c>
      <c r="Q10" s="82"/>
      <c r="R10" s="83"/>
      <c r="S10" s="82"/>
      <c r="T10" s="84"/>
    </row>
    <row r="11" spans="1:20" ht="52.5" customHeight="1" thickTop="1">
      <c r="A11" s="28"/>
      <c r="B11" s="111"/>
      <c r="C11" s="112"/>
      <c r="D11" s="113"/>
      <c r="E11" s="114"/>
      <c r="F11" s="112"/>
      <c r="G11" s="115"/>
      <c r="H11" s="112"/>
      <c r="I11" s="115"/>
      <c r="J11" s="30"/>
      <c r="K11" s="30"/>
      <c r="L11" s="30"/>
      <c r="Q11" s="41"/>
      <c r="R11" s="42"/>
      <c r="S11" s="41"/>
      <c r="T11" s="41"/>
    </row>
  </sheetData>
  <sheetProtection password="C3C1" sheet="1" objects="1" scenarios="1"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2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1" max="1" width="21.8515625" style="130" customWidth="1"/>
    <col min="2" max="7" width="10.7109375" style="0" bestFit="1" customWidth="1"/>
    <col min="8" max="8" width="16.7109375" style="0" bestFit="1" customWidth="1"/>
    <col min="9" max="9" width="14.7109375" style="0" bestFit="1" customWidth="1"/>
    <col min="10" max="10" width="15.28125" style="0" bestFit="1" customWidth="1"/>
    <col min="11" max="11" width="12.00390625" style="0" bestFit="1" customWidth="1"/>
    <col min="12" max="13" width="12.421875" style="0" bestFit="1" customWidth="1"/>
  </cols>
  <sheetData>
    <row r="1" spans="1:24" ht="41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6" t="s">
        <v>7</v>
      </c>
      <c r="I1" s="6" t="s">
        <v>8</v>
      </c>
      <c r="J1" s="7" t="s">
        <v>9</v>
      </c>
      <c r="K1" s="8"/>
      <c r="L1" s="9"/>
      <c r="M1" s="8"/>
      <c r="N1" s="8"/>
      <c r="O1" s="8"/>
      <c r="P1" s="10"/>
      <c r="Q1" s="8"/>
      <c r="R1" s="8"/>
      <c r="S1" s="8"/>
      <c r="T1" s="8"/>
      <c r="U1" s="8"/>
      <c r="V1" s="8"/>
      <c r="W1" s="8"/>
      <c r="X1" s="8"/>
    </row>
    <row r="2" spans="1:24" ht="13.5">
      <c r="A2" s="131" t="s">
        <v>10</v>
      </c>
      <c r="B2" s="131"/>
      <c r="C2" s="132"/>
      <c r="D2" s="133"/>
      <c r="E2" s="133"/>
      <c r="F2" s="133"/>
      <c r="G2" s="133"/>
      <c r="H2" s="134"/>
      <c r="I2" s="134"/>
      <c r="J2" s="134"/>
      <c r="K2" s="8"/>
      <c r="L2" s="9"/>
      <c r="M2" s="8"/>
      <c r="N2" s="8"/>
      <c r="O2" s="12"/>
      <c r="P2" s="11"/>
      <c r="Q2" s="8"/>
      <c r="R2" s="8"/>
      <c r="S2" s="8"/>
      <c r="T2" s="8"/>
      <c r="U2" s="8"/>
      <c r="V2" s="8"/>
      <c r="W2" s="8"/>
      <c r="X2" s="8"/>
    </row>
    <row r="3" spans="1:24" ht="13.5">
      <c r="A3" s="173" t="s">
        <v>11</v>
      </c>
      <c r="B3" s="135">
        <v>169000</v>
      </c>
      <c r="C3" s="135">
        <v>125000</v>
      </c>
      <c r="D3" s="135">
        <v>125000</v>
      </c>
      <c r="E3" s="135">
        <v>153900</v>
      </c>
      <c r="F3" s="135">
        <v>179900</v>
      </c>
      <c r="G3" s="135">
        <v>169000</v>
      </c>
      <c r="H3" s="136">
        <v>124900</v>
      </c>
      <c r="I3" s="136">
        <v>115000</v>
      </c>
      <c r="J3" s="14">
        <v>1990</v>
      </c>
      <c r="K3" s="15">
        <f>(B3+G3+F3)/3</f>
        <v>172633.33333333334</v>
      </c>
      <c r="L3" s="1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3.5">
      <c r="A4" s="173" t="s">
        <v>12</v>
      </c>
      <c r="B4" s="135">
        <v>175000</v>
      </c>
      <c r="C4" s="137" t="s">
        <v>13</v>
      </c>
      <c r="D4" s="135">
        <v>115000</v>
      </c>
      <c r="E4" s="133"/>
      <c r="F4" s="133"/>
      <c r="G4" s="133"/>
      <c r="H4" s="136">
        <v>119900</v>
      </c>
      <c r="I4" s="134"/>
      <c r="J4" s="17">
        <v>1989</v>
      </c>
      <c r="K4" s="18">
        <f>E3</f>
        <v>153900</v>
      </c>
      <c r="L4" s="19">
        <f>K3-K4</f>
        <v>18733.333333333343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13.5">
      <c r="A5" s="173" t="s">
        <v>14</v>
      </c>
      <c r="B5" s="135">
        <v>160000</v>
      </c>
      <c r="C5" s="137"/>
      <c r="D5" s="137"/>
      <c r="E5" s="133"/>
      <c r="F5" s="133"/>
      <c r="G5" s="133"/>
      <c r="H5" s="134"/>
      <c r="I5" s="134"/>
      <c r="J5" s="17">
        <v>1988</v>
      </c>
      <c r="K5" s="18">
        <f>(I3+D3+C3+C3)/4</f>
        <v>122500</v>
      </c>
      <c r="L5" s="19">
        <f>K4-K5</f>
        <v>31400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7">
      <c r="A6" s="173" t="s">
        <v>15</v>
      </c>
      <c r="B6" s="138" t="s">
        <v>16</v>
      </c>
      <c r="C6" s="137" t="s">
        <v>17</v>
      </c>
      <c r="D6" s="139" t="s">
        <v>18</v>
      </c>
      <c r="E6" s="139" t="s">
        <v>17</v>
      </c>
      <c r="F6" s="139" t="s">
        <v>17</v>
      </c>
      <c r="G6" s="139" t="s">
        <v>18</v>
      </c>
      <c r="H6" s="140" t="s">
        <v>17</v>
      </c>
      <c r="I6" s="140" t="s">
        <v>17</v>
      </c>
      <c r="J6" s="21">
        <v>1987</v>
      </c>
      <c r="K6" s="22">
        <f>H4</f>
        <v>119900</v>
      </c>
      <c r="L6" s="23">
        <f>K5-K6</f>
        <v>2600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3.5">
      <c r="A7" s="173" t="s">
        <v>19</v>
      </c>
      <c r="B7" s="141">
        <v>1990</v>
      </c>
      <c r="C7" s="141">
        <v>1988</v>
      </c>
      <c r="D7" s="142">
        <v>1988</v>
      </c>
      <c r="E7" s="142">
        <v>1989</v>
      </c>
      <c r="F7" s="139">
        <v>1989</v>
      </c>
      <c r="G7" s="139">
        <v>1990</v>
      </c>
      <c r="H7" s="140">
        <v>1987</v>
      </c>
      <c r="I7" s="140">
        <v>1988</v>
      </c>
      <c r="J7" s="134" t="s">
        <v>20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4" ht="39">
      <c r="A8" s="173" t="s">
        <v>21</v>
      </c>
      <c r="B8" s="143" t="s">
        <v>22</v>
      </c>
      <c r="C8" s="144" t="s">
        <v>23</v>
      </c>
      <c r="D8" s="139" t="s">
        <v>24</v>
      </c>
      <c r="E8" s="139" t="s">
        <v>25</v>
      </c>
      <c r="F8" s="145" t="s">
        <v>26</v>
      </c>
      <c r="G8" s="139" t="s">
        <v>27</v>
      </c>
      <c r="H8" s="146" t="s">
        <v>28</v>
      </c>
      <c r="I8" s="146" t="s">
        <v>29</v>
      </c>
      <c r="J8" s="147">
        <f>SUM(L4:L6)/3</f>
        <v>17577.77777777778</v>
      </c>
      <c r="K8" s="24"/>
      <c r="L8" s="24"/>
      <c r="M8" s="24"/>
      <c r="N8" s="24"/>
      <c r="O8" s="24"/>
      <c r="P8" s="20"/>
      <c r="Q8" s="24"/>
      <c r="R8" s="24"/>
      <c r="S8" s="24"/>
      <c r="T8" s="24"/>
      <c r="U8" s="24"/>
      <c r="V8" s="24"/>
      <c r="W8" s="24"/>
      <c r="X8" s="24"/>
    </row>
    <row r="9" spans="1:24" ht="41.25">
      <c r="A9" s="174" t="s">
        <v>30</v>
      </c>
      <c r="B9" s="148" t="s">
        <v>31</v>
      </c>
      <c r="C9" s="144"/>
      <c r="D9" s="139" t="s">
        <v>32</v>
      </c>
      <c r="E9" s="139"/>
      <c r="F9" s="139"/>
      <c r="G9" s="139"/>
      <c r="H9" s="138"/>
      <c r="I9" s="149"/>
      <c r="J9" s="149"/>
      <c r="K9" s="25">
        <v>1987</v>
      </c>
      <c r="L9" s="26">
        <f>K5-L5</f>
        <v>91100</v>
      </c>
      <c r="M9" s="27">
        <f>K5-J8</f>
        <v>104922.22222222222</v>
      </c>
      <c r="N9" s="13"/>
      <c r="O9" s="13"/>
      <c r="P9" s="20"/>
      <c r="Q9" s="13"/>
      <c r="R9" s="13"/>
      <c r="S9" s="13"/>
      <c r="T9" s="13"/>
      <c r="U9" s="13"/>
      <c r="V9" s="13"/>
      <c r="W9" s="13"/>
      <c r="X9" s="13"/>
    </row>
    <row r="10" spans="1:16" ht="41.25">
      <c r="A10" s="175" t="s">
        <v>33</v>
      </c>
      <c r="B10" s="150" t="s">
        <v>34</v>
      </c>
      <c r="C10" s="151" t="s">
        <v>34</v>
      </c>
      <c r="D10" s="152" t="s">
        <v>34</v>
      </c>
      <c r="E10" s="152" t="s">
        <v>34</v>
      </c>
      <c r="F10" s="153"/>
      <c r="G10" s="153"/>
      <c r="H10" s="149"/>
      <c r="I10" s="149"/>
      <c r="J10" s="149"/>
      <c r="K10" s="31" t="s">
        <v>35</v>
      </c>
      <c r="L10" s="32">
        <v>77155</v>
      </c>
      <c r="M10" s="33">
        <v>13090</v>
      </c>
      <c r="N10" s="30"/>
      <c r="P10" s="30"/>
    </row>
    <row r="11" spans="1:16" ht="12.75">
      <c r="A11" s="175"/>
      <c r="B11" s="150"/>
      <c r="C11" s="154"/>
      <c r="D11" s="152"/>
      <c r="E11" s="153"/>
      <c r="F11" s="153"/>
      <c r="G11" s="153"/>
      <c r="H11" s="149"/>
      <c r="I11" s="153"/>
      <c r="J11" s="153"/>
      <c r="K11" s="30"/>
      <c r="L11" s="29"/>
      <c r="M11" s="29"/>
      <c r="N11" s="30"/>
      <c r="P11" s="30"/>
    </row>
    <row r="12" spans="1:16" ht="39">
      <c r="A12" s="175" t="s">
        <v>36</v>
      </c>
      <c r="B12" s="153" t="s">
        <v>37</v>
      </c>
      <c r="C12" s="154"/>
      <c r="D12" s="152"/>
      <c r="E12" s="155"/>
      <c r="F12" s="153"/>
      <c r="G12" s="153">
        <v>3</v>
      </c>
      <c r="H12" s="149"/>
      <c r="I12" s="153"/>
      <c r="J12" s="153"/>
      <c r="K12" s="30"/>
      <c r="L12" s="29"/>
      <c r="M12" s="29"/>
      <c r="N12" s="30"/>
      <c r="P12" s="30"/>
    </row>
    <row r="13" spans="1:24" ht="12.75">
      <c r="A13" s="176" t="s">
        <v>38</v>
      </c>
      <c r="B13" s="153">
        <v>1</v>
      </c>
      <c r="C13" s="154"/>
      <c r="D13" s="152"/>
      <c r="E13" s="156">
        <v>3</v>
      </c>
      <c r="F13" s="153"/>
      <c r="G13" s="153">
        <v>2</v>
      </c>
      <c r="H13" s="157">
        <v>1</v>
      </c>
      <c r="I13" s="157"/>
      <c r="J13" s="157"/>
      <c r="K13" s="35"/>
      <c r="L13" s="36"/>
      <c r="M13" s="35"/>
      <c r="N13" s="35"/>
      <c r="O13" s="35"/>
      <c r="P13" s="30"/>
      <c r="Q13" s="35"/>
      <c r="R13" s="35"/>
      <c r="S13" s="35"/>
      <c r="T13" s="35"/>
      <c r="U13" s="35"/>
      <c r="V13" s="35"/>
      <c r="W13" s="35"/>
      <c r="X13" s="35"/>
    </row>
    <row r="14" spans="1:16" ht="12.75">
      <c r="A14" s="175"/>
      <c r="B14" s="150"/>
      <c r="C14" s="154"/>
      <c r="D14" s="152"/>
      <c r="E14" s="153"/>
      <c r="F14" s="153"/>
      <c r="G14" s="153"/>
      <c r="H14" s="149"/>
      <c r="I14" s="153"/>
      <c r="J14" s="153"/>
      <c r="K14" s="30"/>
      <c r="L14" s="29"/>
      <c r="M14" s="29"/>
      <c r="N14" s="30"/>
      <c r="P14" s="30"/>
    </row>
    <row r="15" spans="1:16" ht="13.5">
      <c r="A15" s="177" t="s">
        <v>39</v>
      </c>
      <c r="B15" s="158"/>
      <c r="C15" s="154"/>
      <c r="D15" s="152"/>
      <c r="E15" s="153"/>
      <c r="F15" s="153"/>
      <c r="G15" s="153"/>
      <c r="H15" s="149"/>
      <c r="I15" s="153"/>
      <c r="J15" s="153"/>
      <c r="K15" s="30"/>
      <c r="L15" s="29"/>
      <c r="M15" s="29"/>
      <c r="N15" s="30"/>
      <c r="P15" s="30"/>
    </row>
    <row r="16" spans="1:16" ht="26.25">
      <c r="A16" s="175" t="s">
        <v>40</v>
      </c>
      <c r="B16" s="150" t="s">
        <v>41</v>
      </c>
      <c r="C16" s="154" t="s">
        <v>42</v>
      </c>
      <c r="D16" s="152"/>
      <c r="E16" s="153"/>
      <c r="F16" s="153"/>
      <c r="G16" s="153"/>
      <c r="H16" s="149"/>
      <c r="I16" s="153"/>
      <c r="J16" s="153"/>
      <c r="K16" s="30"/>
      <c r="L16" s="29"/>
      <c r="M16" s="29"/>
      <c r="N16" s="30"/>
      <c r="P16" s="30"/>
    </row>
    <row r="17" spans="1:16" ht="26.25">
      <c r="A17" s="175" t="s">
        <v>43</v>
      </c>
      <c r="B17" s="150" t="s">
        <v>44</v>
      </c>
      <c r="C17" s="154"/>
      <c r="D17" s="152"/>
      <c r="E17" s="153"/>
      <c r="F17" s="153"/>
      <c r="G17" s="153"/>
      <c r="H17" s="149"/>
      <c r="I17" s="153"/>
      <c r="J17" s="153"/>
      <c r="K17" s="30"/>
      <c r="L17" s="29"/>
      <c r="M17" s="29"/>
      <c r="N17" s="30"/>
      <c r="P17" s="30"/>
    </row>
    <row r="18" spans="1:16" ht="26.25">
      <c r="A18" s="175" t="s">
        <v>45</v>
      </c>
      <c r="B18" s="150" t="s">
        <v>46</v>
      </c>
      <c r="C18" s="154" t="s">
        <v>47</v>
      </c>
      <c r="D18" s="152"/>
      <c r="E18" s="153"/>
      <c r="F18" s="153"/>
      <c r="G18" s="153"/>
      <c r="H18" s="149"/>
      <c r="I18" s="153"/>
      <c r="J18" s="153"/>
      <c r="K18" s="30"/>
      <c r="L18" s="29"/>
      <c r="M18" s="29"/>
      <c r="N18" s="30"/>
      <c r="P18" s="30"/>
    </row>
    <row r="19" spans="1:16" ht="26.25">
      <c r="A19" s="175" t="s">
        <v>43</v>
      </c>
      <c r="B19" s="150" t="s">
        <v>48</v>
      </c>
      <c r="C19" s="154"/>
      <c r="D19" s="152"/>
      <c r="E19" s="153"/>
      <c r="F19" s="153"/>
      <c r="G19" s="153"/>
      <c r="H19" s="149"/>
      <c r="I19" s="153"/>
      <c r="J19" s="153"/>
      <c r="K19" s="30"/>
      <c r="L19" s="29"/>
      <c r="M19" s="29"/>
      <c r="N19" s="30"/>
      <c r="P19" s="30"/>
    </row>
    <row r="20" spans="1:16" ht="12.75">
      <c r="A20" s="175"/>
      <c r="B20" s="150"/>
      <c r="C20" s="154"/>
      <c r="D20" s="152"/>
      <c r="E20" s="153"/>
      <c r="F20" s="153"/>
      <c r="G20" s="153"/>
      <c r="H20" s="149"/>
      <c r="I20" s="153"/>
      <c r="J20" s="153"/>
      <c r="K20" s="30"/>
      <c r="L20" s="29"/>
      <c r="M20" s="29"/>
      <c r="N20" s="30"/>
      <c r="P20" s="30"/>
    </row>
    <row r="21" spans="1:16" ht="13.5">
      <c r="A21" s="177" t="s">
        <v>49</v>
      </c>
      <c r="B21" s="150"/>
      <c r="C21" s="154"/>
      <c r="D21" s="152"/>
      <c r="E21" s="153"/>
      <c r="F21" s="153"/>
      <c r="G21" s="153"/>
      <c r="H21" s="149"/>
      <c r="I21" s="153"/>
      <c r="J21" s="153"/>
      <c r="K21" s="30"/>
      <c r="L21" s="29"/>
      <c r="M21" s="29"/>
      <c r="N21" s="30"/>
      <c r="P21" s="30"/>
    </row>
    <row r="22" spans="1:16" ht="26.25">
      <c r="A22" s="175" t="s">
        <v>50</v>
      </c>
      <c r="B22" s="151" t="s">
        <v>51</v>
      </c>
      <c r="C22" s="151" t="s">
        <v>51</v>
      </c>
      <c r="D22" s="152"/>
      <c r="E22" s="153"/>
      <c r="F22" s="153" t="s">
        <v>52</v>
      </c>
      <c r="G22" s="153"/>
      <c r="H22" s="149"/>
      <c r="I22" s="153"/>
      <c r="J22" s="153"/>
      <c r="K22" s="30"/>
      <c r="L22" s="29"/>
      <c r="M22" s="29"/>
      <c r="N22" s="30"/>
      <c r="P22" s="30"/>
    </row>
    <row r="23" spans="1:16" ht="12.75">
      <c r="A23" s="175" t="s">
        <v>53</v>
      </c>
      <c r="B23" s="150"/>
      <c r="C23" s="154">
        <v>58</v>
      </c>
      <c r="D23" s="152"/>
      <c r="E23" s="153"/>
      <c r="F23" s="153"/>
      <c r="G23" s="153"/>
      <c r="H23" s="149"/>
      <c r="I23" s="153"/>
      <c r="J23" s="153"/>
      <c r="K23" s="30"/>
      <c r="L23" s="29"/>
      <c r="M23" s="29"/>
      <c r="N23" s="30"/>
      <c r="P23" s="30"/>
    </row>
    <row r="24" spans="1:16" ht="12.75">
      <c r="A24" s="175"/>
      <c r="B24" s="150"/>
      <c r="C24" s="154"/>
      <c r="D24" s="152"/>
      <c r="E24" s="153"/>
      <c r="F24" s="153"/>
      <c r="G24" s="153"/>
      <c r="H24" s="149"/>
      <c r="I24" s="153"/>
      <c r="J24" s="153"/>
      <c r="K24" s="30"/>
      <c r="L24" s="29"/>
      <c r="M24" s="29"/>
      <c r="N24" s="30"/>
      <c r="P24" s="30"/>
    </row>
    <row r="25" spans="1:16" ht="12.75">
      <c r="A25" s="175" t="s">
        <v>54</v>
      </c>
      <c r="B25" s="151" t="s">
        <v>55</v>
      </c>
      <c r="C25" s="151" t="s">
        <v>55</v>
      </c>
      <c r="D25" s="152"/>
      <c r="E25" s="153">
        <v>43</v>
      </c>
      <c r="F25" s="153"/>
      <c r="G25" s="153"/>
      <c r="H25" s="149">
        <v>43</v>
      </c>
      <c r="I25" s="149">
        <v>43</v>
      </c>
      <c r="J25" s="153"/>
      <c r="K25" s="30"/>
      <c r="L25" s="29"/>
      <c r="M25" s="29"/>
      <c r="N25" s="30"/>
      <c r="P25" s="30"/>
    </row>
    <row r="26" spans="1:16" ht="12.75">
      <c r="A26" s="175" t="s">
        <v>56</v>
      </c>
      <c r="B26" s="151" t="s">
        <v>57</v>
      </c>
      <c r="C26" s="151" t="s">
        <v>57</v>
      </c>
      <c r="D26" s="152"/>
      <c r="E26" s="153"/>
      <c r="F26" s="153"/>
      <c r="G26" s="153"/>
      <c r="H26" s="149"/>
      <c r="I26" s="149"/>
      <c r="J26" s="153"/>
      <c r="K26" s="30"/>
      <c r="L26" s="29"/>
      <c r="M26" s="29"/>
      <c r="N26" s="30"/>
      <c r="P26" s="30"/>
    </row>
    <row r="27" spans="1:16" ht="12.75">
      <c r="A27" s="175" t="s">
        <v>58</v>
      </c>
      <c r="B27" s="151" t="s">
        <v>59</v>
      </c>
      <c r="C27" s="151" t="s">
        <v>59</v>
      </c>
      <c r="D27" s="152"/>
      <c r="E27" s="151" t="s">
        <v>59</v>
      </c>
      <c r="F27" s="153"/>
      <c r="G27" s="153"/>
      <c r="H27" s="151" t="s">
        <v>59</v>
      </c>
      <c r="I27" s="151" t="s">
        <v>59</v>
      </c>
      <c r="J27" s="153"/>
      <c r="K27" s="30"/>
      <c r="L27" s="29"/>
      <c r="M27" s="29"/>
      <c r="N27" s="30"/>
      <c r="P27" s="30"/>
    </row>
    <row r="28" spans="1:16" ht="12.75">
      <c r="A28" s="175" t="s">
        <v>60</v>
      </c>
      <c r="B28" s="151" t="s">
        <v>61</v>
      </c>
      <c r="C28" s="151" t="s">
        <v>61</v>
      </c>
      <c r="D28" s="152"/>
      <c r="E28" s="151" t="s">
        <v>61</v>
      </c>
      <c r="F28" s="153"/>
      <c r="G28" s="153"/>
      <c r="H28" s="151" t="s">
        <v>61</v>
      </c>
      <c r="I28" s="151" t="s">
        <v>61</v>
      </c>
      <c r="J28" s="153"/>
      <c r="K28" s="30"/>
      <c r="L28" s="29"/>
      <c r="M28" s="29"/>
      <c r="N28" s="30"/>
      <c r="P28" s="30"/>
    </row>
    <row r="29" spans="1:16" ht="12.75">
      <c r="A29" s="175" t="s">
        <v>62</v>
      </c>
      <c r="B29" s="151" t="s">
        <v>63</v>
      </c>
      <c r="C29" s="151" t="s">
        <v>63</v>
      </c>
      <c r="D29" s="152"/>
      <c r="E29" s="151" t="s">
        <v>63</v>
      </c>
      <c r="F29" s="153"/>
      <c r="G29" s="153"/>
      <c r="H29" s="151" t="s">
        <v>63</v>
      </c>
      <c r="I29" s="151" t="s">
        <v>63</v>
      </c>
      <c r="J29" s="153"/>
      <c r="K29" s="30"/>
      <c r="L29" s="29"/>
      <c r="M29" s="29"/>
      <c r="N29" s="30"/>
      <c r="P29" s="30"/>
    </row>
    <row r="30" spans="1:16" ht="12.75">
      <c r="A30" s="175" t="s">
        <v>64</v>
      </c>
      <c r="B30" s="154">
        <v>26000</v>
      </c>
      <c r="C30" s="154">
        <v>26000</v>
      </c>
      <c r="D30" s="152"/>
      <c r="E30" s="153"/>
      <c r="F30" s="153"/>
      <c r="G30" s="153"/>
      <c r="H30" s="149">
        <v>26000</v>
      </c>
      <c r="I30" s="149">
        <v>26000</v>
      </c>
      <c r="J30" s="153"/>
      <c r="K30" s="30"/>
      <c r="L30" s="29"/>
      <c r="M30" s="29"/>
      <c r="N30" s="30"/>
      <c r="P30" s="30"/>
    </row>
    <row r="31" spans="1:24" ht="12.75">
      <c r="A31" s="175" t="s">
        <v>65</v>
      </c>
      <c r="B31" s="159">
        <v>7000</v>
      </c>
      <c r="C31" s="159">
        <v>8000</v>
      </c>
      <c r="D31" s="152"/>
      <c r="E31" s="152"/>
      <c r="F31" s="152"/>
      <c r="G31" s="152"/>
      <c r="H31" s="160">
        <v>7000</v>
      </c>
      <c r="I31" s="160">
        <v>7000</v>
      </c>
      <c r="J31" s="160"/>
      <c r="K31" s="37"/>
      <c r="L31" s="37"/>
      <c r="M31" s="37"/>
      <c r="N31" s="37"/>
      <c r="O31" s="37"/>
      <c r="P31" s="29"/>
      <c r="Q31" s="37"/>
      <c r="R31" s="37"/>
      <c r="S31" s="37"/>
      <c r="T31" s="37"/>
      <c r="U31" s="37"/>
      <c r="V31" s="37"/>
      <c r="W31" s="37"/>
      <c r="X31" s="37"/>
    </row>
    <row r="32" spans="1:16" ht="12.75">
      <c r="A32" s="175"/>
      <c r="B32" s="154"/>
      <c r="C32" s="154"/>
      <c r="D32" s="152"/>
      <c r="E32" s="153"/>
      <c r="F32" s="153"/>
      <c r="G32" s="153"/>
      <c r="H32" s="149"/>
      <c r="I32" s="153"/>
      <c r="J32" s="153"/>
      <c r="K32" s="30"/>
      <c r="L32" s="29"/>
      <c r="M32" s="29"/>
      <c r="N32" s="30"/>
      <c r="P32" s="30"/>
    </row>
    <row r="33" spans="1:16" ht="13.5">
      <c r="A33" s="177" t="s">
        <v>66</v>
      </c>
      <c r="B33" s="154"/>
      <c r="C33" s="154"/>
      <c r="D33" s="152"/>
      <c r="E33" s="153"/>
      <c r="F33" s="153"/>
      <c r="G33" s="153"/>
      <c r="H33" s="149"/>
      <c r="I33" s="153"/>
      <c r="J33" s="153"/>
      <c r="K33" s="30"/>
      <c r="L33" s="29"/>
      <c r="M33" s="29"/>
      <c r="N33" s="30"/>
      <c r="P33" s="30"/>
    </row>
    <row r="34" spans="1:16" ht="26.25">
      <c r="A34" s="175" t="s">
        <v>67</v>
      </c>
      <c r="B34" s="150" t="s">
        <v>68</v>
      </c>
      <c r="C34" s="154"/>
      <c r="D34" s="152"/>
      <c r="E34" s="155"/>
      <c r="F34" s="153"/>
      <c r="G34" s="153"/>
      <c r="H34" s="149"/>
      <c r="I34" s="153"/>
      <c r="J34" s="153"/>
      <c r="K34" s="30"/>
      <c r="L34" s="29"/>
      <c r="M34" s="29"/>
      <c r="N34" s="30"/>
      <c r="P34" s="30"/>
    </row>
    <row r="35" spans="1:16" ht="26.25">
      <c r="A35" s="175" t="s">
        <v>69</v>
      </c>
      <c r="B35" s="150"/>
      <c r="C35" s="161" t="s">
        <v>70</v>
      </c>
      <c r="D35" s="152" t="s">
        <v>71</v>
      </c>
      <c r="E35" s="155"/>
      <c r="F35" s="153"/>
      <c r="G35" s="153"/>
      <c r="H35" s="153" t="s">
        <v>72</v>
      </c>
      <c r="I35" s="153" t="s">
        <v>71</v>
      </c>
      <c r="J35" s="153"/>
      <c r="K35" s="30"/>
      <c r="L35" s="29"/>
      <c r="M35" s="29"/>
      <c r="N35" s="30"/>
      <c r="P35" s="30"/>
    </row>
    <row r="36" spans="1:16" ht="12.75">
      <c r="A36" s="175" t="s">
        <v>73</v>
      </c>
      <c r="B36" s="153" t="s">
        <v>74</v>
      </c>
      <c r="C36" s="154"/>
      <c r="D36" s="152"/>
      <c r="E36" s="153" t="s">
        <v>74</v>
      </c>
      <c r="F36" s="153" t="s">
        <v>75</v>
      </c>
      <c r="G36" s="153"/>
      <c r="H36" s="149"/>
      <c r="I36" s="153"/>
      <c r="J36" s="153"/>
      <c r="K36" s="30"/>
      <c r="L36" s="29"/>
      <c r="M36" s="29"/>
      <c r="N36" s="30"/>
      <c r="P36" s="30"/>
    </row>
    <row r="37" spans="1:16" ht="12.75">
      <c r="A37" s="175" t="s">
        <v>76</v>
      </c>
      <c r="B37" s="153" t="s">
        <v>74</v>
      </c>
      <c r="C37" s="154" t="s">
        <v>77</v>
      </c>
      <c r="D37" s="152"/>
      <c r="E37" s="153" t="s">
        <v>74</v>
      </c>
      <c r="F37" s="153"/>
      <c r="G37" s="153"/>
      <c r="H37" s="149"/>
      <c r="I37" s="153"/>
      <c r="J37" s="153"/>
      <c r="K37" s="30"/>
      <c r="L37" s="29"/>
      <c r="M37" s="29"/>
      <c r="N37" s="30"/>
      <c r="P37" s="30"/>
    </row>
    <row r="38" spans="1:16" ht="41.25">
      <c r="A38" s="175" t="s">
        <v>78</v>
      </c>
      <c r="B38" s="153">
        <v>2</v>
      </c>
      <c r="C38" s="154"/>
      <c r="D38" s="152"/>
      <c r="E38" s="162" t="s">
        <v>79</v>
      </c>
      <c r="F38" s="153"/>
      <c r="G38" s="153"/>
      <c r="H38" s="149"/>
      <c r="I38" s="153"/>
      <c r="J38" s="153"/>
      <c r="K38" s="30"/>
      <c r="L38" s="29"/>
      <c r="M38" s="29"/>
      <c r="N38" s="30"/>
      <c r="P38" s="30"/>
    </row>
    <row r="39" spans="1:16" ht="26.25">
      <c r="A39" s="175" t="s">
        <v>80</v>
      </c>
      <c r="B39" s="153"/>
      <c r="C39" s="154" t="s">
        <v>77</v>
      </c>
      <c r="D39" s="152"/>
      <c r="E39" s="153" t="s">
        <v>81</v>
      </c>
      <c r="F39" s="153" t="s">
        <v>82</v>
      </c>
      <c r="G39" s="153"/>
      <c r="H39" s="149"/>
      <c r="I39" s="153"/>
      <c r="J39" s="153"/>
      <c r="K39" s="30"/>
      <c r="L39" s="29"/>
      <c r="M39" s="29"/>
      <c r="N39" s="30"/>
      <c r="P39" s="30"/>
    </row>
    <row r="40" spans="1:16" ht="39">
      <c r="A40" s="175" t="s">
        <v>83</v>
      </c>
      <c r="B40" s="150" t="s">
        <v>84</v>
      </c>
      <c r="C40" s="154"/>
      <c r="D40" s="152"/>
      <c r="E40" s="153"/>
      <c r="F40" s="153"/>
      <c r="G40" s="153"/>
      <c r="H40" s="149"/>
      <c r="I40" s="153"/>
      <c r="J40" s="153"/>
      <c r="K40" s="30"/>
      <c r="L40" s="29"/>
      <c r="M40" s="29"/>
      <c r="N40" s="30"/>
      <c r="P40" s="30"/>
    </row>
    <row r="41" spans="1:16" ht="26.25">
      <c r="A41" s="175" t="s">
        <v>85</v>
      </c>
      <c r="B41" s="150" t="s">
        <v>74</v>
      </c>
      <c r="C41" s="154"/>
      <c r="D41" s="152"/>
      <c r="E41" s="153"/>
      <c r="F41" s="153"/>
      <c r="G41" s="153"/>
      <c r="H41" s="149"/>
      <c r="I41" s="153"/>
      <c r="J41" s="153"/>
      <c r="K41" s="30"/>
      <c r="L41" s="29"/>
      <c r="M41" s="29"/>
      <c r="N41" s="30"/>
      <c r="P41" s="30"/>
    </row>
    <row r="42" spans="1:16" ht="26.25">
      <c r="A42" s="175" t="s">
        <v>86</v>
      </c>
      <c r="B42" s="150" t="s">
        <v>87</v>
      </c>
      <c r="C42" s="154"/>
      <c r="D42" s="152"/>
      <c r="E42" s="153"/>
      <c r="F42" s="153"/>
      <c r="G42" s="153"/>
      <c r="H42" s="149"/>
      <c r="I42" s="153"/>
      <c r="J42" s="153"/>
      <c r="K42" s="30"/>
      <c r="L42" s="29"/>
      <c r="M42" s="29"/>
      <c r="N42" s="30"/>
      <c r="P42" s="30"/>
    </row>
    <row r="43" spans="1:16" ht="26.25">
      <c r="A43" s="175" t="s">
        <v>88</v>
      </c>
      <c r="B43" s="150" t="s">
        <v>74</v>
      </c>
      <c r="C43" s="154"/>
      <c r="D43" s="152"/>
      <c r="E43" s="153"/>
      <c r="F43" s="153"/>
      <c r="G43" s="153"/>
      <c r="H43" s="149"/>
      <c r="I43" s="153"/>
      <c r="J43" s="153"/>
      <c r="K43" s="30"/>
      <c r="L43" s="29"/>
      <c r="M43" s="29"/>
      <c r="N43" s="30"/>
      <c r="P43" s="30"/>
    </row>
    <row r="44" spans="1:16" ht="26.25">
      <c r="A44" s="175" t="s">
        <v>89</v>
      </c>
      <c r="B44" s="150" t="s">
        <v>90</v>
      </c>
      <c r="C44" s="154"/>
      <c r="D44" s="152"/>
      <c r="E44" s="153"/>
      <c r="F44" s="153"/>
      <c r="G44" s="153"/>
      <c r="H44" s="149"/>
      <c r="I44" s="153"/>
      <c r="J44" s="153"/>
      <c r="K44" s="30"/>
      <c r="L44" s="29"/>
      <c r="M44" s="29"/>
      <c r="N44" s="30"/>
      <c r="P44" s="30"/>
    </row>
    <row r="45" spans="1:16" ht="12.75">
      <c r="A45" s="175"/>
      <c r="B45" s="150"/>
      <c r="C45" s="154"/>
      <c r="D45" s="152"/>
      <c r="E45" s="153"/>
      <c r="F45" s="153"/>
      <c r="G45" s="153"/>
      <c r="H45" s="149"/>
      <c r="I45" s="153"/>
      <c r="J45" s="153"/>
      <c r="K45" s="30"/>
      <c r="L45" s="29"/>
      <c r="M45" s="29"/>
      <c r="N45" s="30"/>
      <c r="P45" s="30"/>
    </row>
    <row r="46" spans="1:24" ht="12.75">
      <c r="A46" s="178" t="s">
        <v>91</v>
      </c>
      <c r="B46" s="163"/>
      <c r="C46" s="159"/>
      <c r="D46" s="152"/>
      <c r="E46" s="152"/>
      <c r="F46" s="152"/>
      <c r="G46" s="152"/>
      <c r="H46" s="160"/>
      <c r="I46" s="160"/>
      <c r="J46" s="160"/>
      <c r="K46" s="37"/>
      <c r="L46" s="37"/>
      <c r="M46" s="37"/>
      <c r="N46" s="37"/>
      <c r="O46" s="37"/>
      <c r="P46" s="29"/>
      <c r="Q46" s="37"/>
      <c r="R46" s="37"/>
      <c r="S46" s="37"/>
      <c r="T46" s="37"/>
      <c r="U46" s="37"/>
      <c r="V46" s="37"/>
      <c r="W46" s="37"/>
      <c r="X46" s="37"/>
    </row>
    <row r="47" spans="1:16" ht="12.75">
      <c r="A47" s="175" t="s">
        <v>92</v>
      </c>
      <c r="B47" s="150"/>
      <c r="C47" s="154">
        <v>1022</v>
      </c>
      <c r="D47" s="152"/>
      <c r="E47" s="153"/>
      <c r="F47" s="153"/>
      <c r="G47" s="153"/>
      <c r="H47" s="149"/>
      <c r="I47" s="153"/>
      <c r="J47" s="153"/>
      <c r="K47" s="30"/>
      <c r="L47" s="29"/>
      <c r="M47" s="29"/>
      <c r="N47" s="30"/>
      <c r="P47" s="30"/>
    </row>
    <row r="48" spans="1:16" ht="39">
      <c r="A48" s="175" t="s">
        <v>93</v>
      </c>
      <c r="B48" s="150"/>
      <c r="C48" s="164" t="s">
        <v>94</v>
      </c>
      <c r="D48" s="152"/>
      <c r="E48" s="153"/>
      <c r="F48" s="153"/>
      <c r="G48" s="153"/>
      <c r="H48" s="149"/>
      <c r="I48" s="153"/>
      <c r="J48" s="153"/>
      <c r="K48" s="30"/>
      <c r="L48" s="29"/>
      <c r="M48" s="29"/>
      <c r="N48" s="30"/>
      <c r="P48" s="30"/>
    </row>
    <row r="49" spans="1:16" ht="12.75">
      <c r="A49" s="175" t="s">
        <v>95</v>
      </c>
      <c r="B49" s="150"/>
      <c r="C49" s="154" t="s">
        <v>96</v>
      </c>
      <c r="D49" s="152"/>
      <c r="E49" s="153"/>
      <c r="F49" s="153" t="s">
        <v>74</v>
      </c>
      <c r="G49" s="153"/>
      <c r="H49" s="149" t="s">
        <v>97</v>
      </c>
      <c r="I49" s="149" t="s">
        <v>97</v>
      </c>
      <c r="J49" s="153"/>
      <c r="K49" s="30"/>
      <c r="L49" s="29"/>
      <c r="M49" s="29"/>
      <c r="N49" s="30"/>
      <c r="P49" s="30"/>
    </row>
    <row r="50" spans="1:16" ht="12.75">
      <c r="A50" s="175" t="s">
        <v>98</v>
      </c>
      <c r="B50" s="150"/>
      <c r="C50" s="164"/>
      <c r="D50" s="152"/>
      <c r="E50" s="153"/>
      <c r="F50" s="153"/>
      <c r="G50" s="153"/>
      <c r="H50" s="149" t="s">
        <v>99</v>
      </c>
      <c r="I50" s="153"/>
      <c r="J50" s="153"/>
      <c r="K50" s="30"/>
      <c r="L50" s="29"/>
      <c r="M50" s="29"/>
      <c r="N50" s="30"/>
      <c r="P50" s="30"/>
    </row>
    <row r="51" spans="1:16" ht="12.75">
      <c r="A51" s="175" t="s">
        <v>100</v>
      </c>
      <c r="B51" s="150"/>
      <c r="C51" s="164"/>
      <c r="D51" s="152"/>
      <c r="E51" s="153"/>
      <c r="F51" s="153"/>
      <c r="G51" s="153"/>
      <c r="H51" s="149" t="s">
        <v>101</v>
      </c>
      <c r="I51" s="153"/>
      <c r="J51" s="153"/>
      <c r="K51" s="30"/>
      <c r="L51" s="29"/>
      <c r="M51" s="29"/>
      <c r="N51" s="30"/>
      <c r="P51" s="30"/>
    </row>
    <row r="52" spans="1:24" ht="26.25">
      <c r="A52" s="175" t="s">
        <v>102</v>
      </c>
      <c r="B52" s="165"/>
      <c r="C52" s="159" t="s">
        <v>103</v>
      </c>
      <c r="D52" s="152"/>
      <c r="E52" s="152"/>
      <c r="F52" s="152" t="s">
        <v>74</v>
      </c>
      <c r="G52" s="152"/>
      <c r="H52" s="160"/>
      <c r="I52" s="160"/>
      <c r="J52" s="160"/>
      <c r="K52" s="37"/>
      <c r="L52" s="37"/>
      <c r="M52" s="37"/>
      <c r="N52" s="37"/>
      <c r="O52" s="37"/>
      <c r="P52" s="29"/>
      <c r="Q52" s="37"/>
      <c r="R52" s="37"/>
      <c r="S52" s="37"/>
      <c r="T52" s="37"/>
      <c r="U52" s="37"/>
      <c r="V52" s="37"/>
      <c r="W52" s="37"/>
      <c r="X52" s="37"/>
    </row>
    <row r="53" spans="1:16" ht="26.25">
      <c r="A53" s="175" t="s">
        <v>104</v>
      </c>
      <c r="B53" s="150"/>
      <c r="C53" s="154"/>
      <c r="D53" s="152"/>
      <c r="E53" s="153"/>
      <c r="F53" s="153"/>
      <c r="G53" s="153"/>
      <c r="H53" s="150" t="s">
        <v>105</v>
      </c>
      <c r="I53" s="153"/>
      <c r="J53" s="153"/>
      <c r="K53" s="30"/>
      <c r="L53" s="29"/>
      <c r="M53" s="29"/>
      <c r="N53" s="30"/>
      <c r="P53" s="30"/>
    </row>
    <row r="54" spans="1:16" ht="12.75">
      <c r="A54" s="175"/>
      <c r="B54" s="150"/>
      <c r="C54" s="154"/>
      <c r="D54" s="152"/>
      <c r="E54" s="153"/>
      <c r="F54" s="153"/>
      <c r="G54" s="153"/>
      <c r="H54" s="149"/>
      <c r="I54" s="153"/>
      <c r="J54" s="153"/>
      <c r="K54" s="30"/>
      <c r="L54" s="29"/>
      <c r="M54" s="29"/>
      <c r="N54" s="30"/>
      <c r="P54" s="30"/>
    </row>
    <row r="55" spans="1:16" ht="12.75">
      <c r="A55" s="178" t="s">
        <v>106</v>
      </c>
      <c r="B55" s="150"/>
      <c r="C55" s="154"/>
      <c r="D55" s="152"/>
      <c r="E55" s="153"/>
      <c r="F55" s="153"/>
      <c r="G55" s="153"/>
      <c r="H55" s="149"/>
      <c r="I55" s="153"/>
      <c r="J55" s="153"/>
      <c r="K55" s="30"/>
      <c r="L55" s="29"/>
      <c r="M55" s="29"/>
      <c r="N55" s="30"/>
      <c r="P55" s="30"/>
    </row>
    <row r="56" spans="1:16" ht="26.25">
      <c r="A56" s="175" t="s">
        <v>107</v>
      </c>
      <c r="B56" s="150">
        <v>6</v>
      </c>
      <c r="C56" s="154">
        <v>2</v>
      </c>
      <c r="D56" s="152"/>
      <c r="E56" s="153">
        <v>2</v>
      </c>
      <c r="F56" s="153"/>
      <c r="G56" s="153"/>
      <c r="H56" s="149"/>
      <c r="I56" s="153"/>
      <c r="J56" s="153"/>
      <c r="K56" s="30"/>
      <c r="L56" s="29"/>
      <c r="M56" s="29"/>
      <c r="N56" s="30"/>
      <c r="P56" s="30"/>
    </row>
    <row r="57" spans="1:16" ht="39">
      <c r="A57" s="175" t="s">
        <v>108</v>
      </c>
      <c r="B57" s="150" t="s">
        <v>109</v>
      </c>
      <c r="C57" s="166" t="s">
        <v>110</v>
      </c>
      <c r="D57" s="152"/>
      <c r="E57" s="153"/>
      <c r="F57" s="153"/>
      <c r="G57" s="153"/>
      <c r="H57" s="149"/>
      <c r="I57" s="153"/>
      <c r="J57" s="153"/>
      <c r="K57" s="30"/>
      <c r="L57" s="29"/>
      <c r="M57" s="29"/>
      <c r="N57" s="30"/>
      <c r="P57" s="30"/>
    </row>
    <row r="58" spans="1:16" ht="78.75">
      <c r="A58" s="175" t="s">
        <v>111</v>
      </c>
      <c r="B58" s="150" t="s">
        <v>112</v>
      </c>
      <c r="C58" s="154" t="s">
        <v>113</v>
      </c>
      <c r="D58" s="152"/>
      <c r="E58" s="153"/>
      <c r="F58" s="153"/>
      <c r="G58" s="153"/>
      <c r="H58" s="149"/>
      <c r="I58" s="153"/>
      <c r="J58" s="153"/>
      <c r="K58" s="30"/>
      <c r="L58" s="29"/>
      <c r="M58" s="29"/>
      <c r="N58" s="30"/>
      <c r="P58" s="30"/>
    </row>
    <row r="59" spans="1:16" ht="26.25">
      <c r="A59" s="175" t="s">
        <v>114</v>
      </c>
      <c r="B59" s="150"/>
      <c r="C59" s="154"/>
      <c r="D59" s="152"/>
      <c r="E59" s="153"/>
      <c r="F59" s="153"/>
      <c r="G59" s="153"/>
      <c r="H59" s="149"/>
      <c r="I59" s="153"/>
      <c r="J59" s="153"/>
      <c r="K59" s="30"/>
      <c r="L59" s="29"/>
      <c r="M59" s="29"/>
      <c r="N59" s="30"/>
      <c r="P59" s="30"/>
    </row>
    <row r="60" spans="1:16" ht="12.75">
      <c r="A60" s="175"/>
      <c r="B60" s="150"/>
      <c r="C60" s="154"/>
      <c r="D60" s="152"/>
      <c r="E60" s="153"/>
      <c r="F60" s="153"/>
      <c r="G60" s="153"/>
      <c r="H60" s="149"/>
      <c r="I60" s="153"/>
      <c r="J60" s="153"/>
      <c r="K60" s="30"/>
      <c r="L60" s="29"/>
      <c r="M60" s="29"/>
      <c r="N60" s="30"/>
      <c r="P60" s="30"/>
    </row>
    <row r="61" spans="1:16" ht="13.5">
      <c r="A61" s="177" t="s">
        <v>115</v>
      </c>
      <c r="B61" s="163"/>
      <c r="C61" s="154"/>
      <c r="D61" s="152"/>
      <c r="E61" s="153"/>
      <c r="F61" s="153"/>
      <c r="G61" s="153"/>
      <c r="H61" s="149"/>
      <c r="I61" s="153"/>
      <c r="J61" s="153"/>
      <c r="K61" s="30"/>
      <c r="L61" s="29"/>
      <c r="M61" s="29"/>
      <c r="N61" s="30"/>
      <c r="P61" s="30"/>
    </row>
    <row r="62" spans="1:16" ht="12.75">
      <c r="A62" s="175" t="s">
        <v>116</v>
      </c>
      <c r="B62" s="153"/>
      <c r="C62" s="154" t="s">
        <v>74</v>
      </c>
      <c r="D62" s="152"/>
      <c r="E62" s="153"/>
      <c r="F62" s="153"/>
      <c r="G62" s="153"/>
      <c r="H62" s="149"/>
      <c r="I62" s="153"/>
      <c r="J62" s="153"/>
      <c r="K62" s="30"/>
      <c r="L62" s="29"/>
      <c r="M62" s="29"/>
      <c r="N62" s="30"/>
      <c r="P62" s="30"/>
    </row>
    <row r="63" spans="1:16" ht="26.25">
      <c r="A63" s="175" t="s">
        <v>117</v>
      </c>
      <c r="B63" s="153"/>
      <c r="C63" s="154" t="s">
        <v>74</v>
      </c>
      <c r="D63" s="152"/>
      <c r="E63" s="153"/>
      <c r="F63" s="153"/>
      <c r="G63" s="153"/>
      <c r="H63" s="149"/>
      <c r="I63" s="153"/>
      <c r="J63" s="153"/>
      <c r="K63" s="30"/>
      <c r="L63" s="29"/>
      <c r="M63" s="29"/>
      <c r="N63" s="30"/>
      <c r="P63" s="30"/>
    </row>
    <row r="64" spans="1:16" ht="12.75">
      <c r="A64" s="175" t="s">
        <v>118</v>
      </c>
      <c r="B64" s="153"/>
      <c r="C64" s="154" t="s">
        <v>74</v>
      </c>
      <c r="D64" s="152"/>
      <c r="E64" s="153"/>
      <c r="F64" s="153"/>
      <c r="G64" s="153"/>
      <c r="H64" s="149"/>
      <c r="I64" s="153"/>
      <c r="J64" s="153"/>
      <c r="K64" s="30"/>
      <c r="L64" s="29"/>
      <c r="M64" s="29"/>
      <c r="N64" s="30"/>
      <c r="P64" s="30"/>
    </row>
    <row r="65" spans="1:16" ht="12.75">
      <c r="A65" s="175" t="s">
        <v>119</v>
      </c>
      <c r="B65" s="153" t="s">
        <v>74</v>
      </c>
      <c r="C65" s="154" t="s">
        <v>74</v>
      </c>
      <c r="D65" s="152"/>
      <c r="E65" s="153"/>
      <c r="F65" s="153"/>
      <c r="G65" s="153"/>
      <c r="H65" s="149"/>
      <c r="I65" s="153"/>
      <c r="J65" s="153"/>
      <c r="K65" s="30"/>
      <c r="L65" s="29"/>
      <c r="M65" s="29"/>
      <c r="N65" s="30"/>
      <c r="P65" s="30"/>
    </row>
    <row r="66" spans="1:16" ht="12.75">
      <c r="A66" s="175" t="s">
        <v>120</v>
      </c>
      <c r="B66" s="150" t="s">
        <v>121</v>
      </c>
      <c r="C66" s="154"/>
      <c r="D66" s="152"/>
      <c r="E66" s="153"/>
      <c r="F66" s="153"/>
      <c r="G66" s="153"/>
      <c r="H66" s="149"/>
      <c r="I66" s="153"/>
      <c r="J66" s="153"/>
      <c r="K66" s="30"/>
      <c r="L66" s="29"/>
      <c r="M66" s="29"/>
      <c r="N66" s="30"/>
      <c r="P66" s="30"/>
    </row>
    <row r="67" spans="1:16" ht="12.75">
      <c r="A67" s="175" t="s">
        <v>122</v>
      </c>
      <c r="B67" s="153" t="s">
        <v>74</v>
      </c>
      <c r="C67" s="154"/>
      <c r="D67" s="152"/>
      <c r="E67" s="153"/>
      <c r="F67" s="153"/>
      <c r="G67" s="153"/>
      <c r="H67" s="149"/>
      <c r="I67" s="153"/>
      <c r="J67" s="153"/>
      <c r="K67" s="30"/>
      <c r="L67" s="29"/>
      <c r="M67" s="29"/>
      <c r="N67" s="30"/>
      <c r="P67" s="30"/>
    </row>
    <row r="68" spans="1:16" ht="12.75">
      <c r="A68" s="175"/>
      <c r="B68" s="153"/>
      <c r="C68" s="154"/>
      <c r="D68" s="152"/>
      <c r="E68" s="153"/>
      <c r="F68" s="153"/>
      <c r="G68" s="153"/>
      <c r="H68" s="149"/>
      <c r="I68" s="153"/>
      <c r="J68" s="153"/>
      <c r="K68" s="30"/>
      <c r="L68" s="29"/>
      <c r="M68" s="29"/>
      <c r="N68" s="30"/>
      <c r="P68" s="30"/>
    </row>
    <row r="69" spans="1:24" ht="13.5">
      <c r="A69" s="177" t="s">
        <v>123</v>
      </c>
      <c r="B69" s="133"/>
      <c r="C69" s="167"/>
      <c r="D69" s="133"/>
      <c r="E69" s="133"/>
      <c r="F69" s="133"/>
      <c r="G69" s="133"/>
      <c r="H69" s="168"/>
      <c r="I69" s="168"/>
      <c r="J69" s="168"/>
      <c r="K69" s="38"/>
      <c r="L69" s="39"/>
      <c r="M69" s="38"/>
      <c r="N69" s="38"/>
      <c r="O69" s="38"/>
      <c r="P69" s="11"/>
      <c r="Q69" s="38"/>
      <c r="R69" s="38"/>
      <c r="S69" s="38"/>
      <c r="T69" s="38"/>
      <c r="U69" s="38"/>
      <c r="V69" s="38"/>
      <c r="W69" s="38"/>
      <c r="X69" s="38"/>
    </row>
    <row r="70" spans="1:16" ht="12.75">
      <c r="A70" s="175" t="s">
        <v>124</v>
      </c>
      <c r="B70" s="159" t="s">
        <v>74</v>
      </c>
      <c r="C70" s="154"/>
      <c r="D70" s="152"/>
      <c r="E70" s="169" t="s">
        <v>125</v>
      </c>
      <c r="F70" s="153"/>
      <c r="G70" s="153"/>
      <c r="H70" s="149"/>
      <c r="I70" s="153"/>
      <c r="J70" s="153"/>
      <c r="K70" s="30"/>
      <c r="L70" s="29"/>
      <c r="M70" s="29"/>
      <c r="N70" s="30"/>
      <c r="P70" s="30"/>
    </row>
    <row r="71" spans="1:24" ht="12.75">
      <c r="A71" s="175" t="s">
        <v>126</v>
      </c>
      <c r="B71" s="159" t="s">
        <v>74</v>
      </c>
      <c r="C71" s="159" t="s">
        <v>74</v>
      </c>
      <c r="D71" s="152"/>
      <c r="E71" s="152" t="s">
        <v>74</v>
      </c>
      <c r="F71" s="152"/>
      <c r="G71" s="152"/>
      <c r="H71" s="160"/>
      <c r="I71" s="160"/>
      <c r="J71" s="160"/>
      <c r="K71" s="37"/>
      <c r="L71" s="37"/>
      <c r="M71" s="37"/>
      <c r="N71" s="37"/>
      <c r="O71" s="37"/>
      <c r="P71" s="29"/>
      <c r="Q71" s="37"/>
      <c r="R71" s="37"/>
      <c r="S71" s="37"/>
      <c r="T71" s="37"/>
      <c r="U71" s="37"/>
      <c r="V71" s="37"/>
      <c r="W71" s="37"/>
      <c r="X71" s="37"/>
    </row>
    <row r="72" spans="1:16" ht="51">
      <c r="A72" s="175" t="s">
        <v>127</v>
      </c>
      <c r="B72" s="153" t="s">
        <v>74</v>
      </c>
      <c r="C72" s="154"/>
      <c r="D72" s="152"/>
      <c r="E72" s="169" t="s">
        <v>128</v>
      </c>
      <c r="F72" s="153" t="s">
        <v>129</v>
      </c>
      <c r="G72" s="153"/>
      <c r="H72" s="150" t="s">
        <v>130</v>
      </c>
      <c r="I72" s="150" t="s">
        <v>130</v>
      </c>
      <c r="J72" s="153"/>
      <c r="K72" s="30"/>
      <c r="L72" s="29"/>
      <c r="M72" s="29"/>
      <c r="N72" s="30"/>
      <c r="P72" s="30"/>
    </row>
    <row r="73" spans="1:16" ht="12.75">
      <c r="A73" s="175"/>
      <c r="B73" s="150"/>
      <c r="C73" s="154"/>
      <c r="D73" s="152"/>
      <c r="E73" s="153"/>
      <c r="F73" s="153"/>
      <c r="G73" s="153"/>
      <c r="H73" s="149"/>
      <c r="I73" s="153"/>
      <c r="J73" s="153"/>
      <c r="K73" s="30"/>
      <c r="L73" s="29"/>
      <c r="M73" s="29"/>
      <c r="N73" s="30"/>
      <c r="P73" s="30"/>
    </row>
    <row r="74" spans="1:16" ht="12.75">
      <c r="A74" s="175"/>
      <c r="B74" s="150"/>
      <c r="C74" s="154"/>
      <c r="D74" s="152"/>
      <c r="E74" s="153"/>
      <c r="F74" s="153"/>
      <c r="G74" s="153"/>
      <c r="H74" s="149"/>
      <c r="I74" s="153"/>
      <c r="J74" s="153"/>
      <c r="K74" s="30"/>
      <c r="L74" s="29"/>
      <c r="M74" s="29"/>
      <c r="N74" s="30"/>
      <c r="P74" s="30"/>
    </row>
    <row r="75" spans="1:16" ht="12.75">
      <c r="A75" s="175"/>
      <c r="B75" s="150"/>
      <c r="C75" s="151"/>
      <c r="D75" s="152"/>
      <c r="E75" s="151"/>
      <c r="F75" s="153"/>
      <c r="G75" s="153"/>
      <c r="H75" s="151"/>
      <c r="I75" s="153"/>
      <c r="J75" s="153"/>
      <c r="K75" s="30"/>
      <c r="L75" s="29"/>
      <c r="M75" s="29"/>
      <c r="N75" s="30"/>
      <c r="P75" s="30"/>
    </row>
    <row r="76" spans="1:16" ht="13.5">
      <c r="A76" s="177" t="s">
        <v>131</v>
      </c>
      <c r="B76" s="150"/>
      <c r="C76" s="154"/>
      <c r="D76" s="152"/>
      <c r="E76" s="153"/>
      <c r="F76" s="153"/>
      <c r="G76" s="153"/>
      <c r="H76" s="149"/>
      <c r="I76" s="153"/>
      <c r="J76" s="153"/>
      <c r="K76" s="30"/>
      <c r="L76" s="29"/>
      <c r="M76" s="29"/>
      <c r="N76" s="30"/>
      <c r="P76" s="30"/>
    </row>
    <row r="77" spans="1:16" ht="12.75">
      <c r="A77" s="175"/>
      <c r="B77" s="150"/>
      <c r="C77" s="154"/>
      <c r="D77" s="152"/>
      <c r="E77" s="153"/>
      <c r="F77" s="153"/>
      <c r="G77" s="153"/>
      <c r="H77" s="149"/>
      <c r="I77" s="153"/>
      <c r="J77" s="153"/>
      <c r="K77" s="30"/>
      <c r="L77" s="29"/>
      <c r="M77" s="29"/>
      <c r="N77" s="30"/>
      <c r="P77" s="30"/>
    </row>
    <row r="78" spans="1:16" ht="26.25">
      <c r="A78" s="175" t="s">
        <v>132</v>
      </c>
      <c r="B78" s="150" t="s">
        <v>133</v>
      </c>
      <c r="C78" s="154">
        <v>105</v>
      </c>
      <c r="D78" s="152"/>
      <c r="E78" s="153"/>
      <c r="F78" s="153"/>
      <c r="G78" s="153"/>
      <c r="H78" s="149">
        <v>105</v>
      </c>
      <c r="I78" s="149">
        <v>105</v>
      </c>
      <c r="J78" s="153"/>
      <c r="K78" s="30"/>
      <c r="L78" s="29"/>
      <c r="M78" s="29"/>
      <c r="N78" s="30"/>
      <c r="P78" s="30"/>
    </row>
    <row r="79" spans="1:16" ht="26.25">
      <c r="A79" s="175" t="s">
        <v>134</v>
      </c>
      <c r="B79" s="150" t="s">
        <v>133</v>
      </c>
      <c r="C79" s="154">
        <v>180</v>
      </c>
      <c r="D79" s="152"/>
      <c r="E79" s="153"/>
      <c r="F79" s="153"/>
      <c r="G79" s="153"/>
      <c r="H79" s="149">
        <v>180</v>
      </c>
      <c r="I79" s="149">
        <v>180</v>
      </c>
      <c r="J79" s="153"/>
      <c r="K79" s="30"/>
      <c r="L79" s="29"/>
      <c r="M79" s="29"/>
      <c r="N79" s="30"/>
      <c r="P79" s="30"/>
    </row>
    <row r="80" spans="1:16" ht="26.25">
      <c r="A80" s="175" t="s">
        <v>135</v>
      </c>
      <c r="B80" s="150" t="s">
        <v>136</v>
      </c>
      <c r="C80" s="154"/>
      <c r="D80" s="152"/>
      <c r="E80" s="153"/>
      <c r="F80" s="153"/>
      <c r="G80" s="153"/>
      <c r="H80" s="149">
        <v>26</v>
      </c>
      <c r="I80" s="149">
        <v>26</v>
      </c>
      <c r="J80" s="153"/>
      <c r="K80" s="30"/>
      <c r="L80" s="29"/>
      <c r="M80" s="29"/>
      <c r="N80" s="30"/>
      <c r="P80" s="30"/>
    </row>
    <row r="81" spans="1:16" ht="12.75">
      <c r="A81" s="175"/>
      <c r="B81" s="150"/>
      <c r="C81" s="154"/>
      <c r="D81" s="152"/>
      <c r="E81" s="153"/>
      <c r="F81" s="153"/>
      <c r="G81" s="153"/>
      <c r="H81" s="149"/>
      <c r="I81" s="153"/>
      <c r="J81" s="153"/>
      <c r="K81" s="30"/>
      <c r="L81" s="29"/>
      <c r="M81" s="29"/>
      <c r="N81" s="30"/>
      <c r="P81" s="30"/>
    </row>
    <row r="82" spans="1:16" ht="12.75">
      <c r="A82" s="175"/>
      <c r="B82" s="150"/>
      <c r="C82" s="154"/>
      <c r="D82" s="152"/>
      <c r="E82" s="153"/>
      <c r="F82" s="153"/>
      <c r="G82" s="153"/>
      <c r="H82" s="149"/>
      <c r="I82" s="153"/>
      <c r="J82" s="153"/>
      <c r="K82" s="30"/>
      <c r="L82" s="29"/>
      <c r="M82" s="29"/>
      <c r="N82" s="30"/>
      <c r="P82" s="30"/>
    </row>
    <row r="83" spans="1:16" ht="12.75">
      <c r="A83" s="175"/>
      <c r="B83" s="150"/>
      <c r="C83" s="154"/>
      <c r="D83" s="152"/>
      <c r="E83" s="153"/>
      <c r="F83" s="153"/>
      <c r="G83" s="153"/>
      <c r="H83" s="149"/>
      <c r="I83" s="153"/>
      <c r="J83" s="153"/>
      <c r="K83" s="30"/>
      <c r="L83" s="29"/>
      <c r="M83" s="29"/>
      <c r="N83" s="30"/>
      <c r="P83" s="30"/>
    </row>
    <row r="84" spans="1:16" ht="13.5">
      <c r="A84" s="177" t="s">
        <v>137</v>
      </c>
      <c r="B84" s="163"/>
      <c r="C84" s="154"/>
      <c r="D84" s="152"/>
      <c r="E84" s="153"/>
      <c r="F84" s="153"/>
      <c r="G84" s="153"/>
      <c r="H84" s="149"/>
      <c r="I84" s="153"/>
      <c r="J84" s="153"/>
      <c r="K84" s="30"/>
      <c r="L84" s="29"/>
      <c r="M84" s="29"/>
      <c r="N84" s="30"/>
      <c r="P84" s="30"/>
    </row>
    <row r="85" spans="1:16" ht="52.5">
      <c r="A85" s="175" t="s">
        <v>138</v>
      </c>
      <c r="B85" s="165" t="s">
        <v>139</v>
      </c>
      <c r="C85" s="159"/>
      <c r="D85" s="152" t="s">
        <v>103</v>
      </c>
      <c r="E85" s="153" t="s">
        <v>140</v>
      </c>
      <c r="F85" s="153"/>
      <c r="G85" s="153"/>
      <c r="H85" s="170" t="s">
        <v>141</v>
      </c>
      <c r="I85" s="153" t="s">
        <v>142</v>
      </c>
      <c r="J85" s="153"/>
      <c r="K85" s="30"/>
      <c r="L85" s="29"/>
      <c r="M85" s="29"/>
      <c r="N85" s="30"/>
      <c r="P85" s="30"/>
    </row>
    <row r="86" spans="1:16" ht="26.25">
      <c r="A86" s="175" t="s">
        <v>143</v>
      </c>
      <c r="B86" s="150"/>
      <c r="C86" s="154" t="s">
        <v>103</v>
      </c>
      <c r="D86" s="152"/>
      <c r="E86" s="153"/>
      <c r="F86" s="153"/>
      <c r="G86" s="153"/>
      <c r="H86" s="149"/>
      <c r="I86" s="153"/>
      <c r="J86" s="153"/>
      <c r="K86" s="30"/>
      <c r="L86" s="29"/>
      <c r="M86" s="29"/>
      <c r="N86" s="30"/>
      <c r="P86" s="30"/>
    </row>
    <row r="87" spans="1:16" ht="12.75">
      <c r="A87" s="175" t="s">
        <v>144</v>
      </c>
      <c r="B87" s="150"/>
      <c r="C87" s="154" t="s">
        <v>103</v>
      </c>
      <c r="D87" s="152"/>
      <c r="E87" s="153"/>
      <c r="F87" s="153"/>
      <c r="G87" s="153"/>
      <c r="H87" s="149"/>
      <c r="I87" s="153"/>
      <c r="J87" s="153"/>
      <c r="K87" s="30"/>
      <c r="L87" s="29"/>
      <c r="M87" s="29"/>
      <c r="N87" s="30"/>
      <c r="P87" s="30"/>
    </row>
    <row r="88" spans="1:16" ht="26.25">
      <c r="A88" s="175" t="s">
        <v>145</v>
      </c>
      <c r="B88" s="150" t="s">
        <v>74</v>
      </c>
      <c r="C88" s="154" t="s">
        <v>146</v>
      </c>
      <c r="D88" s="152"/>
      <c r="E88" s="153" t="s">
        <v>147</v>
      </c>
      <c r="F88" s="153"/>
      <c r="G88" s="153"/>
      <c r="H88" s="149" t="s">
        <v>148</v>
      </c>
      <c r="I88" s="153" t="s">
        <v>149</v>
      </c>
      <c r="J88" s="153"/>
      <c r="K88" s="30"/>
      <c r="L88" s="29"/>
      <c r="M88" s="29"/>
      <c r="N88" s="30"/>
      <c r="P88" s="30"/>
    </row>
    <row r="89" spans="1:16" ht="39">
      <c r="A89" s="175" t="s">
        <v>150</v>
      </c>
      <c r="B89" s="150"/>
      <c r="C89" s="154" t="s">
        <v>77</v>
      </c>
      <c r="D89" s="152"/>
      <c r="E89" s="153" t="s">
        <v>151</v>
      </c>
      <c r="F89" s="153"/>
      <c r="G89" s="153"/>
      <c r="H89" s="149"/>
      <c r="I89" s="153"/>
      <c r="J89" s="153"/>
      <c r="K89" s="30"/>
      <c r="L89" s="29"/>
      <c r="M89" s="29"/>
      <c r="N89" s="30"/>
      <c r="P89" s="30"/>
    </row>
    <row r="90" spans="1:16" ht="12.75">
      <c r="A90" s="175" t="s">
        <v>152</v>
      </c>
      <c r="B90" s="150"/>
      <c r="C90" s="154"/>
      <c r="D90" s="152"/>
      <c r="E90" s="153"/>
      <c r="F90" s="153"/>
      <c r="G90" s="153"/>
      <c r="H90" s="149" t="s">
        <v>153</v>
      </c>
      <c r="I90" s="153"/>
      <c r="J90" s="153"/>
      <c r="K90" s="30"/>
      <c r="L90" s="29"/>
      <c r="M90" s="29"/>
      <c r="N90" s="30"/>
      <c r="P90" s="30"/>
    </row>
    <row r="91" spans="1:16" ht="39">
      <c r="A91" s="175" t="s">
        <v>154</v>
      </c>
      <c r="B91" s="150"/>
      <c r="C91" s="154" t="s">
        <v>77</v>
      </c>
      <c r="D91" s="152"/>
      <c r="E91" s="153" t="s">
        <v>155</v>
      </c>
      <c r="F91" s="153"/>
      <c r="G91" s="153"/>
      <c r="H91" s="149"/>
      <c r="I91" s="153"/>
      <c r="J91" s="153"/>
      <c r="K91" s="30"/>
      <c r="L91" s="29"/>
      <c r="M91" s="29"/>
      <c r="N91" s="30"/>
      <c r="P91" s="30"/>
    </row>
    <row r="92" spans="1:16" ht="39">
      <c r="A92" s="175" t="s">
        <v>156</v>
      </c>
      <c r="B92" s="150"/>
      <c r="C92" s="154" t="s">
        <v>77</v>
      </c>
      <c r="D92" s="152"/>
      <c r="E92" s="153" t="s">
        <v>157</v>
      </c>
      <c r="F92" s="153"/>
      <c r="G92" s="153"/>
      <c r="H92" s="149"/>
      <c r="I92" s="153"/>
      <c r="J92" s="153"/>
      <c r="K92" s="30"/>
      <c r="L92" s="29"/>
      <c r="M92" s="29"/>
      <c r="N92" s="30"/>
      <c r="P92" s="30"/>
    </row>
    <row r="93" spans="1:16" ht="39">
      <c r="A93" s="175" t="s">
        <v>158</v>
      </c>
      <c r="B93" s="150" t="s">
        <v>159</v>
      </c>
      <c r="C93" s="154" t="s">
        <v>160</v>
      </c>
      <c r="D93" s="152"/>
      <c r="E93" s="153" t="s">
        <v>161</v>
      </c>
      <c r="F93" s="153"/>
      <c r="G93" s="153"/>
      <c r="H93" s="149" t="s">
        <v>162</v>
      </c>
      <c r="I93" s="153" t="s">
        <v>163</v>
      </c>
      <c r="J93" s="153"/>
      <c r="K93" s="30"/>
      <c r="L93" s="29"/>
      <c r="M93" s="29"/>
      <c r="N93" s="30"/>
      <c r="P93" s="30"/>
    </row>
    <row r="94" spans="1:16" ht="26.25">
      <c r="A94" s="175" t="s">
        <v>164</v>
      </c>
      <c r="B94" s="150"/>
      <c r="C94" s="154" t="s">
        <v>77</v>
      </c>
      <c r="D94" s="152"/>
      <c r="E94" s="153" t="s">
        <v>165</v>
      </c>
      <c r="F94" s="153"/>
      <c r="G94" s="153"/>
      <c r="H94" s="149"/>
      <c r="I94" s="153"/>
      <c r="J94" s="153"/>
      <c r="K94" s="30"/>
      <c r="L94" s="29"/>
      <c r="M94" s="29"/>
      <c r="N94" s="30"/>
      <c r="P94" s="30"/>
    </row>
    <row r="95" spans="1:16" ht="12.75">
      <c r="A95" s="175" t="s">
        <v>166</v>
      </c>
      <c r="B95" s="150"/>
      <c r="C95" s="154" t="s">
        <v>77</v>
      </c>
      <c r="D95" s="152"/>
      <c r="E95" s="153" t="s">
        <v>167</v>
      </c>
      <c r="F95" s="153"/>
      <c r="G95" s="153"/>
      <c r="H95" s="149"/>
      <c r="I95" s="153"/>
      <c r="J95" s="153"/>
      <c r="K95" s="30"/>
      <c r="L95" s="29"/>
      <c r="M95" s="29"/>
      <c r="N95" s="30"/>
      <c r="P95" s="30"/>
    </row>
    <row r="96" spans="1:16" ht="26.25">
      <c r="A96" s="175" t="s">
        <v>168</v>
      </c>
      <c r="B96" s="150"/>
      <c r="C96" s="154" t="s">
        <v>77</v>
      </c>
      <c r="D96" s="152"/>
      <c r="E96" s="153"/>
      <c r="F96" s="153"/>
      <c r="G96" s="153"/>
      <c r="H96" s="150" t="s">
        <v>169</v>
      </c>
      <c r="I96" s="153" t="s">
        <v>170</v>
      </c>
      <c r="J96" s="153"/>
      <c r="K96" s="30"/>
      <c r="L96" s="29"/>
      <c r="M96" s="29"/>
      <c r="N96" s="30"/>
      <c r="P96" s="30"/>
    </row>
    <row r="97" spans="1:16" ht="39">
      <c r="A97" s="179" t="s">
        <v>171</v>
      </c>
      <c r="B97" s="171" t="s">
        <v>172</v>
      </c>
      <c r="C97" s="159" t="s">
        <v>173</v>
      </c>
      <c r="D97" s="152"/>
      <c r="E97" s="153" t="s">
        <v>174</v>
      </c>
      <c r="F97" s="153"/>
      <c r="G97" s="153"/>
      <c r="H97" s="149"/>
      <c r="I97" s="153"/>
      <c r="J97" s="153"/>
      <c r="K97" s="30"/>
      <c r="L97" s="29"/>
      <c r="M97" s="29"/>
      <c r="N97" s="30"/>
      <c r="P97" s="30"/>
    </row>
    <row r="98" spans="1:16" ht="26.25">
      <c r="A98" s="175" t="s">
        <v>175</v>
      </c>
      <c r="B98" s="150"/>
      <c r="C98" s="154" t="s">
        <v>176</v>
      </c>
      <c r="D98" s="152"/>
      <c r="E98" s="153" t="s">
        <v>177</v>
      </c>
      <c r="F98" s="153"/>
      <c r="G98" s="153"/>
      <c r="H98" s="149"/>
      <c r="I98" s="153"/>
      <c r="J98" s="153"/>
      <c r="K98" s="30"/>
      <c r="L98" s="29"/>
      <c r="M98" s="29"/>
      <c r="N98" s="30"/>
      <c r="P98" s="30"/>
    </row>
    <row r="99" spans="1:16" ht="26.25">
      <c r="A99" s="175" t="s">
        <v>178</v>
      </c>
      <c r="B99" s="150" t="s">
        <v>179</v>
      </c>
      <c r="C99" s="154" t="s">
        <v>180</v>
      </c>
      <c r="D99" s="152"/>
      <c r="E99" s="153" t="s">
        <v>181</v>
      </c>
      <c r="F99" s="153"/>
      <c r="G99" s="153"/>
      <c r="H99" s="149"/>
      <c r="I99" s="153"/>
      <c r="J99" s="153"/>
      <c r="K99" s="30"/>
      <c r="L99" s="29"/>
      <c r="M99" s="29"/>
      <c r="N99" s="30"/>
      <c r="P99" s="30"/>
    </row>
    <row r="100" spans="1:16" ht="12.75">
      <c r="A100" s="175" t="s">
        <v>182</v>
      </c>
      <c r="B100" s="150" t="s">
        <v>74</v>
      </c>
      <c r="C100" s="154" t="s">
        <v>183</v>
      </c>
      <c r="D100" s="152"/>
      <c r="E100" s="153" t="s">
        <v>184</v>
      </c>
      <c r="F100" s="153"/>
      <c r="G100" s="153"/>
      <c r="H100" s="149" t="s">
        <v>185</v>
      </c>
      <c r="I100" s="149" t="s">
        <v>185</v>
      </c>
      <c r="J100" s="153"/>
      <c r="K100" s="30"/>
      <c r="L100" s="29"/>
      <c r="M100" s="29"/>
      <c r="N100" s="30"/>
      <c r="P100" s="30"/>
    </row>
    <row r="101" spans="1:16" ht="12.75">
      <c r="A101" s="175" t="s">
        <v>186</v>
      </c>
      <c r="B101" s="150" t="s">
        <v>74</v>
      </c>
      <c r="C101" s="154" t="s">
        <v>183</v>
      </c>
      <c r="D101" s="152"/>
      <c r="E101" s="153" t="s">
        <v>184</v>
      </c>
      <c r="F101" s="153"/>
      <c r="G101" s="153"/>
      <c r="H101" s="149" t="s">
        <v>187</v>
      </c>
      <c r="I101" s="149" t="s">
        <v>187</v>
      </c>
      <c r="J101" s="153"/>
      <c r="K101" s="30"/>
      <c r="L101" s="29"/>
      <c r="M101" s="29"/>
      <c r="N101" s="30"/>
      <c r="P101" s="30"/>
    </row>
    <row r="102" spans="1:16" ht="26.25">
      <c r="A102" s="175" t="s">
        <v>188</v>
      </c>
      <c r="B102" s="150"/>
      <c r="C102" s="154" t="s">
        <v>103</v>
      </c>
      <c r="D102" s="152"/>
      <c r="E102" s="153" t="s">
        <v>184</v>
      </c>
      <c r="F102" s="153"/>
      <c r="G102" s="153"/>
      <c r="H102" s="149" t="s">
        <v>189</v>
      </c>
      <c r="I102" s="149" t="s">
        <v>189</v>
      </c>
      <c r="J102" s="153"/>
      <c r="K102" s="30"/>
      <c r="L102" s="29"/>
      <c r="M102" s="29"/>
      <c r="N102" s="30"/>
      <c r="P102" s="30"/>
    </row>
    <row r="103" spans="1:16" ht="12.75">
      <c r="A103" s="175" t="s">
        <v>190</v>
      </c>
      <c r="B103" s="150"/>
      <c r="C103" s="154" t="s">
        <v>77</v>
      </c>
      <c r="D103" s="152"/>
      <c r="E103" s="153" t="s">
        <v>191</v>
      </c>
      <c r="F103" s="153"/>
      <c r="G103" s="153"/>
      <c r="H103" s="149"/>
      <c r="I103" s="153"/>
      <c r="J103" s="153"/>
      <c r="K103" s="30"/>
      <c r="L103" s="29"/>
      <c r="M103" s="29"/>
      <c r="N103" s="30"/>
      <c r="P103" s="30"/>
    </row>
    <row r="104" spans="1:16" ht="12.75">
      <c r="A104" s="175" t="s">
        <v>192</v>
      </c>
      <c r="B104" s="150"/>
      <c r="C104" s="154" t="s">
        <v>77</v>
      </c>
      <c r="D104" s="152"/>
      <c r="E104" s="153"/>
      <c r="F104" s="153"/>
      <c r="G104" s="153"/>
      <c r="H104" s="149"/>
      <c r="I104" s="153"/>
      <c r="J104" s="153"/>
      <c r="K104" s="30"/>
      <c r="L104" s="29"/>
      <c r="M104" s="29"/>
      <c r="N104" s="30"/>
      <c r="P104" s="30"/>
    </row>
    <row r="105" spans="1:16" ht="12.75">
      <c r="A105" s="175" t="s">
        <v>193</v>
      </c>
      <c r="B105" s="150" t="s">
        <v>74</v>
      </c>
      <c r="C105" s="154"/>
      <c r="D105" s="152"/>
      <c r="E105" s="153"/>
      <c r="F105" s="153"/>
      <c r="G105" s="153"/>
      <c r="H105" s="149"/>
      <c r="I105" s="153"/>
      <c r="J105" s="153"/>
      <c r="K105" s="30"/>
      <c r="L105" s="29"/>
      <c r="M105" s="29"/>
      <c r="N105" s="30"/>
      <c r="P105" s="30"/>
    </row>
    <row r="106" spans="1:16" ht="12.75">
      <c r="A106" s="175"/>
      <c r="B106" s="150"/>
      <c r="C106" s="154"/>
      <c r="D106" s="152"/>
      <c r="E106" s="153"/>
      <c r="F106" s="153"/>
      <c r="G106" s="153"/>
      <c r="H106" s="149"/>
      <c r="I106" s="153"/>
      <c r="J106" s="153"/>
      <c r="K106" s="30"/>
      <c r="L106" s="29"/>
      <c r="M106" s="29"/>
      <c r="N106" s="30"/>
      <c r="P106" s="30"/>
    </row>
    <row r="107" spans="1:16" ht="12.75">
      <c r="A107" s="175"/>
      <c r="B107" s="150"/>
      <c r="C107" s="154"/>
      <c r="D107" s="152"/>
      <c r="E107" s="153"/>
      <c r="F107" s="153"/>
      <c r="G107" s="153"/>
      <c r="H107" s="149"/>
      <c r="I107" s="153"/>
      <c r="J107" s="153"/>
      <c r="K107" s="30"/>
      <c r="L107" s="29"/>
      <c r="M107" s="29"/>
      <c r="N107" s="30"/>
      <c r="P107" s="30"/>
    </row>
    <row r="108" spans="1:16" ht="12.75">
      <c r="A108" s="178" t="s">
        <v>194</v>
      </c>
      <c r="B108" s="163"/>
      <c r="C108" s="154"/>
      <c r="D108" s="152"/>
      <c r="E108" s="153"/>
      <c r="F108" s="153"/>
      <c r="G108" s="153"/>
      <c r="H108" s="149"/>
      <c r="I108" s="153"/>
      <c r="J108" s="153"/>
      <c r="K108" s="30"/>
      <c r="L108" s="29"/>
      <c r="M108" s="29"/>
      <c r="N108" s="30"/>
      <c r="P108" s="30"/>
    </row>
    <row r="109" spans="1:16" ht="12.75">
      <c r="A109" s="175" t="s">
        <v>195</v>
      </c>
      <c r="B109" s="150">
        <v>4</v>
      </c>
      <c r="C109" s="154">
        <v>4</v>
      </c>
      <c r="D109" s="152"/>
      <c r="E109" s="153">
        <v>6</v>
      </c>
      <c r="F109" s="153"/>
      <c r="G109" s="153"/>
      <c r="H109" s="149">
        <v>5</v>
      </c>
      <c r="I109" s="153">
        <v>5</v>
      </c>
      <c r="J109" s="153"/>
      <c r="K109" s="30"/>
      <c r="L109" s="29"/>
      <c r="M109" s="29"/>
      <c r="N109" s="30"/>
      <c r="P109" s="30"/>
    </row>
    <row r="110" spans="1:16" ht="12.75">
      <c r="A110" s="175" t="s">
        <v>196</v>
      </c>
      <c r="B110" s="150"/>
      <c r="C110" s="154">
        <v>340</v>
      </c>
      <c r="D110" s="152"/>
      <c r="E110" s="153"/>
      <c r="F110" s="153"/>
      <c r="G110" s="153"/>
      <c r="H110" s="149"/>
      <c r="I110" s="153"/>
      <c r="J110" s="153"/>
      <c r="K110" s="30"/>
      <c r="L110" s="29"/>
      <c r="M110" s="29"/>
      <c r="N110" s="30"/>
      <c r="P110" s="30"/>
    </row>
    <row r="111" spans="1:16" ht="26.25">
      <c r="A111" s="175" t="s">
        <v>197</v>
      </c>
      <c r="B111" s="150" t="s">
        <v>74</v>
      </c>
      <c r="C111" s="154" t="s">
        <v>74</v>
      </c>
      <c r="D111" s="152"/>
      <c r="E111" s="153"/>
      <c r="F111" s="153"/>
      <c r="G111" s="153"/>
      <c r="H111" s="149"/>
      <c r="I111" s="153"/>
      <c r="J111" s="153"/>
      <c r="K111" s="30"/>
      <c r="L111" s="29"/>
      <c r="M111" s="29"/>
      <c r="N111" s="30"/>
      <c r="P111" s="30"/>
    </row>
    <row r="112" spans="1:16" ht="12.75">
      <c r="A112" s="175" t="s">
        <v>198</v>
      </c>
      <c r="B112" s="150">
        <v>8</v>
      </c>
      <c r="C112" s="154">
        <v>8</v>
      </c>
      <c r="D112" s="152"/>
      <c r="E112" s="153"/>
      <c r="F112" s="153"/>
      <c r="G112" s="153">
        <v>7.6</v>
      </c>
      <c r="H112" s="149">
        <v>8</v>
      </c>
      <c r="I112" s="153"/>
      <c r="J112" s="153"/>
      <c r="K112" s="30"/>
      <c r="L112" s="29"/>
      <c r="M112" s="29"/>
      <c r="N112" s="30"/>
      <c r="P112" s="30"/>
    </row>
    <row r="113" spans="1:16" ht="26.25">
      <c r="A113" s="175" t="s">
        <v>199</v>
      </c>
      <c r="B113" s="150"/>
      <c r="C113" s="154">
        <v>1</v>
      </c>
      <c r="D113" s="152"/>
      <c r="E113" s="153"/>
      <c r="F113" s="153"/>
      <c r="G113" s="153"/>
      <c r="H113" s="149"/>
      <c r="I113" s="153"/>
      <c r="J113" s="153"/>
      <c r="K113" s="30"/>
      <c r="L113" s="29"/>
      <c r="M113" s="29"/>
      <c r="N113" s="30"/>
      <c r="P113" s="30"/>
    </row>
    <row r="114" spans="1:16" ht="26.25">
      <c r="A114" s="175" t="s">
        <v>200</v>
      </c>
      <c r="B114" s="150" t="s">
        <v>201</v>
      </c>
      <c r="C114" s="154" t="s">
        <v>202</v>
      </c>
      <c r="D114" s="152"/>
      <c r="E114" s="153" t="s">
        <v>203</v>
      </c>
      <c r="F114" s="153"/>
      <c r="G114" s="153"/>
      <c r="H114" s="149" t="s">
        <v>204</v>
      </c>
      <c r="I114" s="153"/>
      <c r="J114" s="153"/>
      <c r="K114" s="30"/>
      <c r="L114" s="29"/>
      <c r="M114" s="29"/>
      <c r="N114" s="30"/>
      <c r="P114" s="30"/>
    </row>
    <row r="115" spans="1:16" ht="26.25">
      <c r="A115" s="175" t="s">
        <v>205</v>
      </c>
      <c r="B115" s="150"/>
      <c r="C115" s="154">
        <v>50</v>
      </c>
      <c r="D115" s="152"/>
      <c r="E115" s="153"/>
      <c r="F115" s="153"/>
      <c r="G115" s="153"/>
      <c r="H115" s="149"/>
      <c r="I115" s="153"/>
      <c r="J115" s="153"/>
      <c r="K115" s="30"/>
      <c r="L115" s="29"/>
      <c r="M115" s="29"/>
      <c r="N115" s="30"/>
      <c r="P115" s="30"/>
    </row>
    <row r="116" spans="1:16" ht="26.25">
      <c r="A116" s="175" t="s">
        <v>206</v>
      </c>
      <c r="B116" s="150"/>
      <c r="C116" s="154">
        <v>1000</v>
      </c>
      <c r="D116" s="152"/>
      <c r="E116" s="153"/>
      <c r="F116" s="153"/>
      <c r="G116" s="153"/>
      <c r="H116" s="149"/>
      <c r="I116" s="153"/>
      <c r="J116" s="153"/>
      <c r="K116" s="30"/>
      <c r="L116" s="29"/>
      <c r="M116" s="29"/>
      <c r="N116" s="30"/>
      <c r="P116" s="30"/>
    </row>
    <row r="117" spans="1:16" ht="26.25">
      <c r="A117" s="175" t="s">
        <v>207</v>
      </c>
      <c r="B117" s="150">
        <v>1</v>
      </c>
      <c r="C117" s="154">
        <v>2</v>
      </c>
      <c r="D117" s="152"/>
      <c r="E117" s="153"/>
      <c r="F117" s="153"/>
      <c r="G117" s="153"/>
      <c r="H117" s="149"/>
      <c r="I117" s="153"/>
      <c r="J117" s="153"/>
      <c r="K117" s="30"/>
      <c r="L117" s="29"/>
      <c r="M117" s="29"/>
      <c r="N117" s="30"/>
      <c r="P117" s="30"/>
    </row>
    <row r="118" spans="1:16" ht="26.25">
      <c r="A118" s="175" t="s">
        <v>208</v>
      </c>
      <c r="B118" s="150"/>
      <c r="C118" s="154" t="s">
        <v>74</v>
      </c>
      <c r="D118" s="152"/>
      <c r="E118" s="153"/>
      <c r="F118" s="153"/>
      <c r="G118" s="153"/>
      <c r="H118" s="149"/>
      <c r="I118" s="153"/>
      <c r="J118" s="153"/>
      <c r="K118" s="30"/>
      <c r="L118" s="29"/>
      <c r="M118" s="29"/>
      <c r="N118" s="30"/>
      <c r="P118" s="30"/>
    </row>
    <row r="119" spans="1:16" ht="26.25">
      <c r="A119" s="175" t="s">
        <v>209</v>
      </c>
      <c r="B119" s="150"/>
      <c r="C119" s="154"/>
      <c r="D119" s="152"/>
      <c r="E119" s="153" t="s">
        <v>210</v>
      </c>
      <c r="F119" s="153"/>
      <c r="G119" s="153"/>
      <c r="H119" s="149"/>
      <c r="I119" s="153"/>
      <c r="J119" s="153"/>
      <c r="K119" s="30"/>
      <c r="L119" s="29"/>
      <c r="M119" s="29"/>
      <c r="N119" s="30"/>
      <c r="P119" s="30"/>
    </row>
    <row r="120" spans="1:16" ht="12.75">
      <c r="A120" s="175" t="s">
        <v>211</v>
      </c>
      <c r="B120" s="150"/>
      <c r="C120" s="154"/>
      <c r="D120" s="152"/>
      <c r="E120" s="153"/>
      <c r="F120" s="153"/>
      <c r="G120" s="153"/>
      <c r="H120" s="149"/>
      <c r="I120" s="153"/>
      <c r="J120" s="153"/>
      <c r="K120" s="30"/>
      <c r="L120" s="29"/>
      <c r="M120" s="29"/>
      <c r="N120" s="30"/>
      <c r="P120" s="30"/>
    </row>
    <row r="121" spans="1:16" ht="12.75">
      <c r="A121" s="175" t="s">
        <v>212</v>
      </c>
      <c r="B121" s="150"/>
      <c r="C121" s="154"/>
      <c r="D121" s="152"/>
      <c r="E121" s="153"/>
      <c r="F121" s="153"/>
      <c r="G121" s="153"/>
      <c r="H121" s="149"/>
      <c r="I121" s="153"/>
      <c r="J121" s="153"/>
      <c r="K121" s="30"/>
      <c r="L121" s="29"/>
      <c r="M121" s="29"/>
      <c r="N121" s="30"/>
      <c r="P121" s="30"/>
    </row>
    <row r="122" spans="1:16" ht="12.75">
      <c r="A122" s="175" t="s">
        <v>213</v>
      </c>
      <c r="B122" s="150" t="s">
        <v>214</v>
      </c>
      <c r="C122" s="154"/>
      <c r="D122" s="152"/>
      <c r="E122" s="153"/>
      <c r="F122" s="153"/>
      <c r="G122" s="153"/>
      <c r="H122" s="149"/>
      <c r="I122" s="153"/>
      <c r="J122" s="153"/>
      <c r="K122" s="30"/>
      <c r="L122" s="29"/>
      <c r="M122" s="29"/>
      <c r="N122" s="30"/>
      <c r="P122" s="30"/>
    </row>
    <row r="123" spans="1:16" ht="12.75">
      <c r="A123" s="175"/>
      <c r="B123" s="150"/>
      <c r="C123" s="154"/>
      <c r="D123" s="152"/>
      <c r="E123" s="153"/>
      <c r="F123" s="153"/>
      <c r="G123" s="153"/>
      <c r="H123" s="149"/>
      <c r="I123" s="153"/>
      <c r="J123" s="153"/>
      <c r="K123" s="30"/>
      <c r="L123" s="29"/>
      <c r="M123" s="29"/>
      <c r="N123" s="30"/>
      <c r="P123" s="30"/>
    </row>
    <row r="124" spans="1:16" ht="12.75">
      <c r="A124" s="178" t="s">
        <v>215</v>
      </c>
      <c r="B124" s="163"/>
      <c r="C124" s="154"/>
      <c r="D124" s="152"/>
      <c r="E124" s="153"/>
      <c r="F124" s="153"/>
      <c r="G124" s="153"/>
      <c r="H124" s="149"/>
      <c r="I124" s="153"/>
      <c r="J124" s="153"/>
      <c r="K124" s="30"/>
      <c r="L124" s="29"/>
      <c r="M124" s="29"/>
      <c r="N124" s="30"/>
      <c r="P124" s="30"/>
    </row>
    <row r="125" spans="1:16" ht="92.25">
      <c r="A125" s="175" t="s">
        <v>216</v>
      </c>
      <c r="B125" s="150" t="s">
        <v>217</v>
      </c>
      <c r="C125" s="154" t="s">
        <v>218</v>
      </c>
      <c r="D125" s="152"/>
      <c r="E125" s="153" t="s">
        <v>219</v>
      </c>
      <c r="F125" s="153"/>
      <c r="G125" s="153"/>
      <c r="H125" s="149"/>
      <c r="I125" s="153"/>
      <c r="J125" s="153"/>
      <c r="K125" s="30"/>
      <c r="L125" s="29"/>
      <c r="M125" s="29"/>
      <c r="N125" s="30"/>
      <c r="P125" s="30"/>
    </row>
    <row r="126" spans="1:16" ht="12.75">
      <c r="A126" s="175" t="s">
        <v>220</v>
      </c>
      <c r="B126" s="150">
        <v>1800</v>
      </c>
      <c r="C126" s="154">
        <v>1425</v>
      </c>
      <c r="D126" s="152"/>
      <c r="E126" s="153">
        <v>2266</v>
      </c>
      <c r="F126" s="153">
        <v>700</v>
      </c>
      <c r="G126" s="153">
        <v>875</v>
      </c>
      <c r="H126" s="149"/>
      <c r="I126" s="153"/>
      <c r="J126" s="153"/>
      <c r="K126" s="30"/>
      <c r="L126" s="29"/>
      <c r="M126" s="29"/>
      <c r="N126" s="30"/>
      <c r="P126" s="30"/>
    </row>
    <row r="127" spans="1:16" ht="66">
      <c r="A127" s="175" t="s">
        <v>221</v>
      </c>
      <c r="B127" s="150" t="s">
        <v>222</v>
      </c>
      <c r="C127" s="154" t="s">
        <v>223</v>
      </c>
      <c r="D127" s="152"/>
      <c r="E127" s="153" t="s">
        <v>224</v>
      </c>
      <c r="F127" s="153"/>
      <c r="G127" s="153" t="s">
        <v>225</v>
      </c>
      <c r="H127" s="149" t="s">
        <v>74</v>
      </c>
      <c r="I127" s="153"/>
      <c r="J127" s="153"/>
      <c r="K127" s="30"/>
      <c r="L127" s="29"/>
      <c r="M127" s="29"/>
      <c r="N127" s="30"/>
      <c r="P127" s="30"/>
    </row>
    <row r="128" spans="1:16" ht="12.75">
      <c r="A128" s="175" t="s">
        <v>226</v>
      </c>
      <c r="B128" s="150"/>
      <c r="C128" s="154">
        <v>385</v>
      </c>
      <c r="D128" s="152"/>
      <c r="E128" s="153">
        <v>1213</v>
      </c>
      <c r="F128" s="153">
        <v>200</v>
      </c>
      <c r="G128" s="153">
        <v>50</v>
      </c>
      <c r="H128" s="149"/>
      <c r="I128" s="153"/>
      <c r="J128" s="153"/>
      <c r="K128" s="30"/>
      <c r="L128" s="29"/>
      <c r="M128" s="29"/>
      <c r="N128" s="30"/>
      <c r="P128" s="30"/>
    </row>
    <row r="129" spans="1:16" ht="12.75">
      <c r="A129" s="175"/>
      <c r="B129" s="150"/>
      <c r="C129" s="154"/>
      <c r="D129" s="152"/>
      <c r="E129" s="153"/>
      <c r="F129" s="153"/>
      <c r="G129" s="153"/>
      <c r="H129" s="149"/>
      <c r="I129" s="153"/>
      <c r="J129" s="153"/>
      <c r="K129" s="30"/>
      <c r="L129" s="29"/>
      <c r="M129" s="29"/>
      <c r="N129" s="30"/>
      <c r="P129" s="30"/>
    </row>
    <row r="130" spans="1:16" ht="12.75">
      <c r="A130" s="175" t="s">
        <v>227</v>
      </c>
      <c r="B130" s="150"/>
      <c r="C130" s="154"/>
      <c r="D130" s="152"/>
      <c r="E130" s="153"/>
      <c r="F130" s="153"/>
      <c r="G130" s="153" t="s">
        <v>228</v>
      </c>
      <c r="H130" s="149"/>
      <c r="I130" s="153"/>
      <c r="J130" s="153"/>
      <c r="K130" s="30"/>
      <c r="L130" s="29"/>
      <c r="M130" s="29"/>
      <c r="N130" s="30"/>
      <c r="P130" s="30"/>
    </row>
    <row r="131" spans="1:16" ht="12.75">
      <c r="A131" s="175" t="s">
        <v>229</v>
      </c>
      <c r="B131" s="150"/>
      <c r="C131" s="154" t="s">
        <v>230</v>
      </c>
      <c r="D131" s="152"/>
      <c r="E131" s="153"/>
      <c r="F131" s="153"/>
      <c r="G131" s="153"/>
      <c r="H131" s="149"/>
      <c r="I131" s="153"/>
      <c r="J131" s="153"/>
      <c r="K131" s="30"/>
      <c r="L131" s="29"/>
      <c r="M131" s="29"/>
      <c r="N131" s="30"/>
      <c r="P131" s="30"/>
    </row>
    <row r="132" spans="1:16" ht="39">
      <c r="A132" s="175" t="s">
        <v>231</v>
      </c>
      <c r="B132" s="150"/>
      <c r="C132" s="154" t="s">
        <v>232</v>
      </c>
      <c r="D132" s="152"/>
      <c r="E132" s="153"/>
      <c r="F132" s="153"/>
      <c r="G132" s="153"/>
      <c r="H132" s="149"/>
      <c r="I132" s="153"/>
      <c r="J132" s="153"/>
      <c r="K132" s="30"/>
      <c r="L132" s="29"/>
      <c r="M132" s="29"/>
      <c r="N132" s="30"/>
      <c r="P132" s="30"/>
    </row>
    <row r="133" spans="1:16" ht="78.75">
      <c r="A133" s="175" t="s">
        <v>233</v>
      </c>
      <c r="B133" s="150"/>
      <c r="C133" s="154" t="s">
        <v>234</v>
      </c>
      <c r="D133" s="152"/>
      <c r="E133" s="153"/>
      <c r="F133" s="153"/>
      <c r="G133" s="153"/>
      <c r="H133" s="149"/>
      <c r="I133" s="153"/>
      <c r="J133" s="153"/>
      <c r="K133" s="30"/>
      <c r="L133" s="29"/>
      <c r="M133" s="29"/>
      <c r="N133" s="30"/>
      <c r="P133" s="30"/>
    </row>
    <row r="134" spans="1:16" ht="26.25">
      <c r="A134" s="175" t="s">
        <v>235</v>
      </c>
      <c r="B134" s="150"/>
      <c r="C134" s="154" t="s">
        <v>236</v>
      </c>
      <c r="D134" s="152"/>
      <c r="E134" s="153"/>
      <c r="F134" s="153"/>
      <c r="G134" s="153"/>
      <c r="H134" s="149"/>
      <c r="I134" s="153"/>
      <c r="J134" s="153"/>
      <c r="K134" s="30"/>
      <c r="L134" s="29"/>
      <c r="M134" s="29"/>
      <c r="N134" s="30"/>
      <c r="P134" s="30"/>
    </row>
    <row r="135" spans="1:16" ht="12.75">
      <c r="A135" s="175" t="s">
        <v>237</v>
      </c>
      <c r="B135" s="150"/>
      <c r="C135" s="154" t="s">
        <v>238</v>
      </c>
      <c r="D135" s="152"/>
      <c r="E135" s="153"/>
      <c r="F135" s="153"/>
      <c r="G135" s="153"/>
      <c r="H135" s="149"/>
      <c r="I135" s="153"/>
      <c r="J135" s="153"/>
      <c r="K135" s="30"/>
      <c r="L135" s="29"/>
      <c r="M135" s="29"/>
      <c r="N135" s="30"/>
      <c r="P135" s="30"/>
    </row>
    <row r="136" spans="1:16" ht="26.25">
      <c r="A136" s="175" t="s">
        <v>239</v>
      </c>
      <c r="B136" s="150"/>
      <c r="C136" s="154" t="s">
        <v>240</v>
      </c>
      <c r="D136" s="152"/>
      <c r="E136" s="153"/>
      <c r="F136" s="153"/>
      <c r="G136" s="153"/>
      <c r="H136" s="149"/>
      <c r="I136" s="153"/>
      <c r="J136" s="153"/>
      <c r="K136" s="30"/>
      <c r="L136" s="29"/>
      <c r="M136" s="29"/>
      <c r="N136" s="30"/>
      <c r="P136" s="30"/>
    </row>
    <row r="137" spans="1:16" ht="39">
      <c r="A137" s="175" t="s">
        <v>241</v>
      </c>
      <c r="B137" s="150"/>
      <c r="C137" s="154" t="s">
        <v>242</v>
      </c>
      <c r="D137" s="152"/>
      <c r="E137" s="153"/>
      <c r="F137" s="153"/>
      <c r="G137" s="153"/>
      <c r="H137" s="149"/>
      <c r="I137" s="153"/>
      <c r="J137" s="153"/>
      <c r="K137" s="30"/>
      <c r="L137" s="29"/>
      <c r="M137" s="29"/>
      <c r="N137" s="30"/>
      <c r="P137" s="30"/>
    </row>
    <row r="138" spans="1:16" ht="12.75">
      <c r="A138" s="175" t="s">
        <v>243</v>
      </c>
      <c r="B138" s="150"/>
      <c r="C138" s="154" t="s">
        <v>244</v>
      </c>
      <c r="D138" s="152"/>
      <c r="E138" s="153"/>
      <c r="F138" s="153"/>
      <c r="G138" s="153"/>
      <c r="H138" s="149"/>
      <c r="I138" s="153"/>
      <c r="J138" s="153"/>
      <c r="K138" s="30"/>
      <c r="L138" s="29"/>
      <c r="M138" s="29"/>
      <c r="N138" s="30"/>
      <c r="P138" s="30"/>
    </row>
    <row r="139" spans="1:16" ht="52.5">
      <c r="A139" s="175" t="s">
        <v>245</v>
      </c>
      <c r="B139" s="150"/>
      <c r="C139" s="154" t="s">
        <v>246</v>
      </c>
      <c r="D139" s="152"/>
      <c r="E139" s="153"/>
      <c r="F139" s="153"/>
      <c r="G139" s="153"/>
      <c r="H139" s="149"/>
      <c r="I139" s="153"/>
      <c r="J139" s="153"/>
      <c r="K139" s="30"/>
      <c r="L139" s="29"/>
      <c r="M139" s="29"/>
      <c r="N139" s="30"/>
      <c r="P139" s="30"/>
    </row>
    <row r="140" spans="1:16" ht="26.25">
      <c r="A140" s="175" t="s">
        <v>247</v>
      </c>
      <c r="B140" s="150"/>
      <c r="C140" s="154" t="s">
        <v>74</v>
      </c>
      <c r="D140" s="152"/>
      <c r="E140" s="153"/>
      <c r="F140" s="153"/>
      <c r="G140" s="153"/>
      <c r="H140" s="149"/>
      <c r="I140" s="153"/>
      <c r="J140" s="153"/>
      <c r="K140" s="30"/>
      <c r="L140" s="29"/>
      <c r="M140" s="29"/>
      <c r="N140" s="30"/>
      <c r="P140" s="30"/>
    </row>
    <row r="141" spans="1:16" ht="26.25">
      <c r="A141" s="175" t="s">
        <v>248</v>
      </c>
      <c r="B141" s="150"/>
      <c r="C141" s="154" t="s">
        <v>74</v>
      </c>
      <c r="D141" s="152"/>
      <c r="E141" s="153"/>
      <c r="F141" s="153"/>
      <c r="G141" s="153"/>
      <c r="H141" s="149"/>
      <c r="I141" s="153"/>
      <c r="J141" s="153"/>
      <c r="K141" s="30"/>
      <c r="L141" s="29"/>
      <c r="M141" s="29"/>
      <c r="N141" s="30"/>
      <c r="P141" s="30"/>
    </row>
    <row r="142" spans="1:16" ht="12.75">
      <c r="A142" s="175" t="s">
        <v>249</v>
      </c>
      <c r="B142" s="150"/>
      <c r="C142" s="154"/>
      <c r="D142" s="152"/>
      <c r="E142" s="153" t="s">
        <v>74</v>
      </c>
      <c r="F142" s="153"/>
      <c r="G142" s="153"/>
      <c r="H142" s="149" t="s">
        <v>74</v>
      </c>
      <c r="I142" s="153"/>
      <c r="J142" s="153"/>
      <c r="K142" s="30"/>
      <c r="L142" s="29"/>
      <c r="M142" s="29"/>
      <c r="N142" s="30"/>
      <c r="P142" s="30"/>
    </row>
    <row r="143" spans="1:16" ht="66">
      <c r="A143" s="175" t="s">
        <v>250</v>
      </c>
      <c r="B143" s="150"/>
      <c r="C143" s="154" t="s">
        <v>251</v>
      </c>
      <c r="D143" s="152"/>
      <c r="E143" s="153" t="s">
        <v>252</v>
      </c>
      <c r="F143" s="153" t="s">
        <v>253</v>
      </c>
      <c r="G143" s="153" t="s">
        <v>254</v>
      </c>
      <c r="H143" s="149" t="s">
        <v>254</v>
      </c>
      <c r="I143" s="149" t="s">
        <v>254</v>
      </c>
      <c r="J143" s="153"/>
      <c r="K143" s="30"/>
      <c r="L143" s="29"/>
      <c r="M143" s="29"/>
      <c r="N143" s="30"/>
      <c r="P143" s="30"/>
    </row>
    <row r="144" spans="1:16" ht="26.25">
      <c r="A144" s="175" t="s">
        <v>255</v>
      </c>
      <c r="B144" s="150"/>
      <c r="C144" s="154"/>
      <c r="D144" s="152"/>
      <c r="E144" s="153"/>
      <c r="F144" s="153"/>
      <c r="G144" s="153"/>
      <c r="H144" s="149"/>
      <c r="I144" s="153"/>
      <c r="J144" s="153"/>
      <c r="K144" s="30"/>
      <c r="L144" s="29"/>
      <c r="M144" s="29"/>
      <c r="N144" s="30"/>
      <c r="P144" s="30"/>
    </row>
    <row r="145" spans="1:16" ht="26.25">
      <c r="A145" s="175" t="s">
        <v>256</v>
      </c>
      <c r="B145" s="150"/>
      <c r="C145" s="154"/>
      <c r="D145" s="152"/>
      <c r="E145" s="153"/>
      <c r="F145" s="153"/>
      <c r="G145" s="153"/>
      <c r="H145" s="149"/>
      <c r="I145" s="153"/>
      <c r="J145" s="153"/>
      <c r="K145" s="30"/>
      <c r="L145" s="29"/>
      <c r="M145" s="29"/>
      <c r="N145" s="30"/>
      <c r="P145" s="30"/>
    </row>
    <row r="146" spans="1:16" ht="12.75">
      <c r="A146" s="175" t="s">
        <v>257</v>
      </c>
      <c r="B146" s="153" t="s">
        <v>74</v>
      </c>
      <c r="C146" s="154"/>
      <c r="D146" s="152"/>
      <c r="E146" s="153"/>
      <c r="F146" s="153"/>
      <c r="G146" s="153"/>
      <c r="H146" s="149"/>
      <c r="I146" s="153"/>
      <c r="J146" s="153"/>
      <c r="K146" s="30"/>
      <c r="L146" s="29"/>
      <c r="M146" s="29"/>
      <c r="N146" s="30"/>
      <c r="P146" s="30"/>
    </row>
    <row r="147" spans="1:16" ht="26.25">
      <c r="A147" s="175" t="s">
        <v>258</v>
      </c>
      <c r="B147" s="153" t="s">
        <v>74</v>
      </c>
      <c r="C147" s="154"/>
      <c r="D147" s="152"/>
      <c r="E147" s="153"/>
      <c r="F147" s="153"/>
      <c r="G147" s="153"/>
      <c r="H147" s="149"/>
      <c r="I147" s="153"/>
      <c r="J147" s="153"/>
      <c r="K147" s="30"/>
      <c r="L147" s="29"/>
      <c r="M147" s="29"/>
      <c r="N147" s="30"/>
      <c r="P147" s="30"/>
    </row>
    <row r="148" spans="1:16" ht="13.5">
      <c r="A148" s="177" t="s">
        <v>259</v>
      </c>
      <c r="B148" s="150"/>
      <c r="C148" s="154"/>
      <c r="D148" s="152"/>
      <c r="E148" s="153"/>
      <c r="F148" s="153"/>
      <c r="G148" s="153"/>
      <c r="H148" s="149"/>
      <c r="I148" s="153"/>
      <c r="J148" s="153"/>
      <c r="K148" s="30"/>
      <c r="L148" s="29"/>
      <c r="M148" s="29"/>
      <c r="N148" s="30"/>
      <c r="P148" s="30"/>
    </row>
    <row r="149" spans="1:16" ht="13.5">
      <c r="A149" s="177"/>
      <c r="B149" s="150"/>
      <c r="C149" s="154"/>
      <c r="D149" s="152"/>
      <c r="E149" s="153"/>
      <c r="F149" s="153"/>
      <c r="G149" s="153"/>
      <c r="H149" s="149"/>
      <c r="I149" s="153"/>
      <c r="J149" s="153"/>
      <c r="K149" s="30"/>
      <c r="L149" s="29"/>
      <c r="M149" s="29"/>
      <c r="N149" s="30"/>
      <c r="P149" s="30"/>
    </row>
    <row r="150" spans="1:16" ht="13.5">
      <c r="A150" s="177"/>
      <c r="B150" s="150"/>
      <c r="C150" s="154"/>
      <c r="D150" s="152"/>
      <c r="E150" s="153"/>
      <c r="F150" s="153"/>
      <c r="G150" s="153"/>
      <c r="H150" s="149"/>
      <c r="I150" s="153"/>
      <c r="J150" s="153"/>
      <c r="K150" s="30"/>
      <c r="L150" s="29"/>
      <c r="M150" s="29"/>
      <c r="N150" s="30"/>
      <c r="P150" s="30"/>
    </row>
    <row r="151" spans="1:16" ht="13.5">
      <c r="A151" s="177"/>
      <c r="B151" s="150"/>
      <c r="C151" s="154"/>
      <c r="D151" s="152"/>
      <c r="E151" s="153"/>
      <c r="F151" s="153"/>
      <c r="G151" s="153"/>
      <c r="H151" s="149"/>
      <c r="I151" s="153"/>
      <c r="J151" s="153"/>
      <c r="K151" s="30"/>
      <c r="L151" s="29"/>
      <c r="M151" s="29"/>
      <c r="N151" s="30"/>
      <c r="P151" s="30"/>
    </row>
    <row r="152" spans="1:16" ht="12.75">
      <c r="A152" s="175"/>
      <c r="B152" s="150"/>
      <c r="C152" s="154"/>
      <c r="D152" s="152"/>
      <c r="E152" s="153"/>
      <c r="F152" s="153"/>
      <c r="G152" s="153"/>
      <c r="H152" s="149"/>
      <c r="I152" s="153"/>
      <c r="J152" s="153"/>
      <c r="K152" s="30"/>
      <c r="L152" s="29"/>
      <c r="M152" s="29"/>
      <c r="N152" s="30"/>
      <c r="P152" s="30"/>
    </row>
    <row r="153" spans="1:16" ht="13.5">
      <c r="A153" s="177" t="s">
        <v>260</v>
      </c>
      <c r="B153" s="150"/>
      <c r="C153" s="154"/>
      <c r="D153" s="152"/>
      <c r="E153" s="153"/>
      <c r="F153" s="153"/>
      <c r="G153" s="153"/>
      <c r="H153" s="149"/>
      <c r="I153" s="153"/>
      <c r="J153" s="153"/>
      <c r="K153" s="30"/>
      <c r="L153" s="29"/>
      <c r="M153" s="29"/>
      <c r="N153" s="30"/>
      <c r="P153" s="30"/>
    </row>
    <row r="154" spans="1:16" ht="92.25">
      <c r="A154" s="175" t="s">
        <v>261</v>
      </c>
      <c r="B154" s="150" t="s">
        <v>262</v>
      </c>
      <c r="C154" s="154"/>
      <c r="D154" s="152"/>
      <c r="E154" s="153"/>
      <c r="F154" s="153"/>
      <c r="G154" s="153"/>
      <c r="H154" s="149"/>
      <c r="I154" s="153"/>
      <c r="J154" s="153"/>
      <c r="K154" s="30"/>
      <c r="L154" s="29"/>
      <c r="M154" s="29"/>
      <c r="N154" s="30"/>
      <c r="P154" s="30"/>
    </row>
    <row r="155" spans="1:16" ht="39">
      <c r="A155" s="175" t="s">
        <v>263</v>
      </c>
      <c r="B155" s="150" t="s">
        <v>264</v>
      </c>
      <c r="C155" s="150" t="s">
        <v>265</v>
      </c>
      <c r="D155" s="152"/>
      <c r="E155" s="153"/>
      <c r="F155" s="153"/>
      <c r="G155" s="153"/>
      <c r="H155" s="149"/>
      <c r="I155" s="153"/>
      <c r="J155" s="153"/>
      <c r="K155" s="30"/>
      <c r="L155" s="29"/>
      <c r="M155" s="29"/>
      <c r="N155" s="30"/>
      <c r="P155" s="30"/>
    </row>
    <row r="156" spans="1:16" ht="12.75">
      <c r="A156" s="175"/>
      <c r="B156" s="150"/>
      <c r="C156" s="154"/>
      <c r="D156" s="152"/>
      <c r="E156" s="153"/>
      <c r="F156" s="153"/>
      <c r="G156" s="153"/>
      <c r="H156" s="149"/>
      <c r="I156" s="153"/>
      <c r="J156" s="153"/>
      <c r="K156" s="30"/>
      <c r="L156" s="29"/>
      <c r="M156" s="29"/>
      <c r="N156" s="30"/>
      <c r="P156" s="30"/>
    </row>
    <row r="157" spans="1:16" ht="12.75">
      <c r="A157" s="175"/>
      <c r="B157" s="150"/>
      <c r="C157" s="154"/>
      <c r="D157" s="152"/>
      <c r="E157" s="153"/>
      <c r="F157" s="153"/>
      <c r="G157" s="153"/>
      <c r="H157" s="149"/>
      <c r="I157" s="153"/>
      <c r="J157" s="153"/>
      <c r="K157" s="30"/>
      <c r="L157" s="29"/>
      <c r="M157" s="29"/>
      <c r="N157" s="30"/>
      <c r="P157" s="30"/>
    </row>
    <row r="158" spans="1:16" ht="12.75">
      <c r="A158" s="175"/>
      <c r="B158" s="150"/>
      <c r="C158" s="154"/>
      <c r="D158" s="152"/>
      <c r="E158" s="153"/>
      <c r="F158" s="153"/>
      <c r="G158" s="153"/>
      <c r="H158" s="149"/>
      <c r="I158" s="153"/>
      <c r="J158" s="153"/>
      <c r="K158" s="30"/>
      <c r="L158" s="29"/>
      <c r="M158" s="29"/>
      <c r="N158" s="30"/>
      <c r="P158" s="30"/>
    </row>
    <row r="159" spans="1:16" ht="12.75">
      <c r="A159" s="175"/>
      <c r="B159" s="150"/>
      <c r="C159" s="154"/>
      <c r="D159" s="152"/>
      <c r="E159" s="153"/>
      <c r="F159" s="153"/>
      <c r="G159" s="153"/>
      <c r="H159" s="149"/>
      <c r="I159" s="153"/>
      <c r="J159" s="153"/>
      <c r="K159" s="30"/>
      <c r="L159" s="29"/>
      <c r="M159" s="29"/>
      <c r="N159" s="30"/>
      <c r="P159" s="30"/>
    </row>
    <row r="160" spans="1:16" ht="13.5">
      <c r="A160" s="177" t="s">
        <v>266</v>
      </c>
      <c r="B160" s="150"/>
      <c r="C160" s="154"/>
      <c r="D160" s="152"/>
      <c r="E160" s="153"/>
      <c r="F160" s="153"/>
      <c r="G160" s="153"/>
      <c r="H160" s="149"/>
      <c r="I160" s="153"/>
      <c r="J160" s="153"/>
      <c r="K160" s="30"/>
      <c r="L160" s="29"/>
      <c r="M160" s="29"/>
      <c r="N160" s="30"/>
      <c r="P160" s="30"/>
    </row>
    <row r="161" spans="1:16" ht="12.75">
      <c r="A161" s="175" t="s">
        <v>267</v>
      </c>
      <c r="B161" s="150" t="s">
        <v>268</v>
      </c>
      <c r="C161" s="154"/>
      <c r="D161" s="152"/>
      <c r="E161" s="153"/>
      <c r="F161" s="153"/>
      <c r="G161" s="153"/>
      <c r="H161" s="149"/>
      <c r="I161" s="153"/>
      <c r="J161" s="153"/>
      <c r="K161" s="30"/>
      <c r="L161" s="29"/>
      <c r="M161" s="29"/>
      <c r="N161" s="30"/>
      <c r="P161" s="30"/>
    </row>
    <row r="162" spans="1:16" ht="78.75">
      <c r="A162" s="175" t="s">
        <v>269</v>
      </c>
      <c r="B162" s="150" t="s">
        <v>270</v>
      </c>
      <c r="C162" s="154"/>
      <c r="D162" s="152"/>
      <c r="E162" s="153"/>
      <c r="F162" s="153"/>
      <c r="G162" s="153"/>
      <c r="H162" s="149"/>
      <c r="I162" s="153"/>
      <c r="J162" s="153"/>
      <c r="K162" s="30"/>
      <c r="L162" s="29"/>
      <c r="M162" s="29"/>
      <c r="N162" s="30"/>
      <c r="P162" s="30"/>
    </row>
    <row r="163" spans="1:16" ht="26.25">
      <c r="A163" s="175" t="s">
        <v>271</v>
      </c>
      <c r="B163" s="150" t="s">
        <v>272</v>
      </c>
      <c r="C163" s="154"/>
      <c r="D163" s="152"/>
      <c r="E163" s="153"/>
      <c r="F163" s="153"/>
      <c r="G163" s="153"/>
      <c r="H163" s="149"/>
      <c r="I163" s="153"/>
      <c r="J163" s="153"/>
      <c r="K163" s="30"/>
      <c r="L163" s="29"/>
      <c r="M163" s="29"/>
      <c r="N163" s="30"/>
      <c r="P163" s="30"/>
    </row>
    <row r="164" spans="1:16" ht="26.25">
      <c r="A164" s="175" t="s">
        <v>273</v>
      </c>
      <c r="B164" s="153" t="s">
        <v>74</v>
      </c>
      <c r="C164" s="154"/>
      <c r="D164" s="152"/>
      <c r="E164" s="153"/>
      <c r="F164" s="153"/>
      <c r="G164" s="153"/>
      <c r="H164" s="149"/>
      <c r="I164" s="153"/>
      <c r="J164" s="153"/>
      <c r="K164" s="30"/>
      <c r="L164" s="29"/>
      <c r="M164" s="29"/>
      <c r="N164" s="30"/>
      <c r="P164" s="30"/>
    </row>
    <row r="165" spans="1:16" ht="26.25">
      <c r="A165" s="175" t="s">
        <v>274</v>
      </c>
      <c r="B165" s="150" t="s">
        <v>275</v>
      </c>
      <c r="C165" s="154"/>
      <c r="D165" s="152"/>
      <c r="E165" s="153"/>
      <c r="F165" s="153"/>
      <c r="G165" s="153"/>
      <c r="H165" s="149"/>
      <c r="I165" s="153"/>
      <c r="J165" s="153"/>
      <c r="K165" s="30"/>
      <c r="L165" s="29"/>
      <c r="M165" s="29"/>
      <c r="N165" s="30"/>
      <c r="P165" s="30"/>
    </row>
    <row r="166" spans="1:16" ht="12.75">
      <c r="A166" s="175" t="s">
        <v>276</v>
      </c>
      <c r="B166" s="150" t="s">
        <v>277</v>
      </c>
      <c r="C166" s="154"/>
      <c r="D166" s="152"/>
      <c r="E166" s="153"/>
      <c r="F166" s="153"/>
      <c r="G166" s="153"/>
      <c r="H166" s="149"/>
      <c r="I166" s="153"/>
      <c r="J166" s="153"/>
      <c r="K166" s="30"/>
      <c r="L166" s="29"/>
      <c r="M166" s="29"/>
      <c r="N166" s="30"/>
      <c r="P166" s="30"/>
    </row>
    <row r="167" spans="1:16" ht="39">
      <c r="A167" s="175" t="s">
        <v>278</v>
      </c>
      <c r="B167" s="150" t="s">
        <v>279</v>
      </c>
      <c r="C167" s="166" t="s">
        <v>280</v>
      </c>
      <c r="D167" s="152"/>
      <c r="E167" s="153"/>
      <c r="F167" s="153"/>
      <c r="G167" s="153"/>
      <c r="H167" s="149"/>
      <c r="I167" s="153"/>
      <c r="J167" s="153"/>
      <c r="K167" s="30"/>
      <c r="L167" s="29"/>
      <c r="M167" s="29"/>
      <c r="N167" s="30"/>
      <c r="P167" s="30"/>
    </row>
    <row r="168" spans="1:16" ht="12.75">
      <c r="A168" s="175"/>
      <c r="B168" s="150"/>
      <c r="C168" s="154"/>
      <c r="D168" s="152"/>
      <c r="E168" s="153"/>
      <c r="F168" s="153"/>
      <c r="G168" s="153"/>
      <c r="H168" s="149"/>
      <c r="I168" s="153"/>
      <c r="J168" s="153"/>
      <c r="K168" s="30"/>
      <c r="L168" s="29"/>
      <c r="M168" s="29"/>
      <c r="N168" s="30"/>
      <c r="P168" s="30"/>
    </row>
    <row r="169" spans="1:16" ht="12.75">
      <c r="A169" s="175"/>
      <c r="B169" s="150"/>
      <c r="C169" s="154"/>
      <c r="D169" s="152"/>
      <c r="E169" s="153"/>
      <c r="F169" s="153"/>
      <c r="G169" s="153"/>
      <c r="H169" s="149"/>
      <c r="I169" s="153"/>
      <c r="J169" s="153"/>
      <c r="K169" s="30"/>
      <c r="L169" s="29"/>
      <c r="M169" s="29"/>
      <c r="N169" s="30"/>
      <c r="P169" s="30"/>
    </row>
    <row r="170" spans="1:16" ht="13.5">
      <c r="A170" s="177" t="s">
        <v>281</v>
      </c>
      <c r="B170" s="150"/>
      <c r="C170" s="154"/>
      <c r="D170" s="152"/>
      <c r="E170" s="153"/>
      <c r="F170" s="153"/>
      <c r="G170" s="153"/>
      <c r="H170" s="149"/>
      <c r="I170" s="153"/>
      <c r="J170" s="153"/>
      <c r="K170" s="30"/>
      <c r="L170" s="29"/>
      <c r="M170" s="29"/>
      <c r="N170" s="30"/>
      <c r="P170" s="30"/>
    </row>
    <row r="171" spans="1:24" ht="26.25">
      <c r="A171" s="175" t="s">
        <v>282</v>
      </c>
      <c r="B171" s="165"/>
      <c r="C171" s="159" t="s">
        <v>283</v>
      </c>
      <c r="D171" s="152"/>
      <c r="E171" s="152"/>
      <c r="F171" s="152"/>
      <c r="G171" s="152"/>
      <c r="H171" s="160"/>
      <c r="I171" s="160"/>
      <c r="J171" s="160"/>
      <c r="K171" s="37"/>
      <c r="L171" s="37"/>
      <c r="M171" s="37"/>
      <c r="N171" s="37"/>
      <c r="O171" s="37"/>
      <c r="P171" s="29"/>
      <c r="Q171" s="37"/>
      <c r="R171" s="37"/>
      <c r="S171" s="37"/>
      <c r="T171" s="37"/>
      <c r="U171" s="37"/>
      <c r="V171" s="37"/>
      <c r="W171" s="37"/>
      <c r="X171" s="37"/>
    </row>
    <row r="172" spans="1:24" ht="12.75">
      <c r="A172" s="175" t="s">
        <v>284</v>
      </c>
      <c r="B172" s="165" t="s">
        <v>74</v>
      </c>
      <c r="C172" s="159"/>
      <c r="D172" s="152"/>
      <c r="E172" s="152" t="s">
        <v>103</v>
      </c>
      <c r="F172" s="152"/>
      <c r="G172" s="152"/>
      <c r="H172" s="160"/>
      <c r="I172" s="160"/>
      <c r="J172" s="160"/>
      <c r="K172" s="37"/>
      <c r="L172" s="37"/>
      <c r="M172" s="37"/>
      <c r="N172" s="37"/>
      <c r="O172" s="37"/>
      <c r="P172" s="29"/>
      <c r="Q172" s="37"/>
      <c r="R172" s="37"/>
      <c r="S172" s="37"/>
      <c r="T172" s="37"/>
      <c r="U172" s="37"/>
      <c r="V172" s="37"/>
      <c r="W172" s="37"/>
      <c r="X172" s="37"/>
    </row>
    <row r="173" spans="1:24" ht="78.75">
      <c r="A173" s="175" t="s">
        <v>285</v>
      </c>
      <c r="B173" s="165" t="s">
        <v>286</v>
      </c>
      <c r="C173" s="159" t="s">
        <v>287</v>
      </c>
      <c r="D173" s="152"/>
      <c r="E173" s="152"/>
      <c r="F173" s="152" t="s">
        <v>288</v>
      </c>
      <c r="G173" s="152" t="s">
        <v>289</v>
      </c>
      <c r="H173" s="160" t="s">
        <v>290</v>
      </c>
      <c r="I173" s="160"/>
      <c r="J173" s="160"/>
      <c r="K173" s="37"/>
      <c r="L173" s="37"/>
      <c r="M173" s="37"/>
      <c r="N173" s="37"/>
      <c r="O173" s="37"/>
      <c r="P173" s="29"/>
      <c r="Q173" s="37"/>
      <c r="R173" s="37"/>
      <c r="S173" s="37"/>
      <c r="T173" s="37"/>
      <c r="U173" s="37"/>
      <c r="V173" s="37"/>
      <c r="W173" s="37"/>
      <c r="X173" s="37"/>
    </row>
    <row r="174" spans="1:16" ht="12.75">
      <c r="A174" s="175" t="s">
        <v>291</v>
      </c>
      <c r="B174" s="150" t="s">
        <v>74</v>
      </c>
      <c r="C174" s="154" t="s">
        <v>74</v>
      </c>
      <c r="D174" s="152"/>
      <c r="E174" s="153" t="s">
        <v>74</v>
      </c>
      <c r="F174" s="153"/>
      <c r="G174" s="153"/>
      <c r="H174" s="149" t="s">
        <v>292</v>
      </c>
      <c r="I174" s="153"/>
      <c r="J174" s="153"/>
      <c r="K174" s="30"/>
      <c r="L174" s="29"/>
      <c r="M174" s="29"/>
      <c r="N174" s="30"/>
      <c r="P174" s="30"/>
    </row>
    <row r="175" spans="1:24" ht="12.75">
      <c r="A175" s="175" t="s">
        <v>293</v>
      </c>
      <c r="B175" s="165"/>
      <c r="C175" s="159" t="s">
        <v>74</v>
      </c>
      <c r="D175" s="152"/>
      <c r="E175" s="152"/>
      <c r="F175" s="152"/>
      <c r="G175" s="152"/>
      <c r="H175" s="160"/>
      <c r="I175" s="160"/>
      <c r="J175" s="160"/>
      <c r="K175" s="37"/>
      <c r="L175" s="37"/>
      <c r="M175" s="37"/>
      <c r="N175" s="37"/>
      <c r="O175" s="37"/>
      <c r="P175" s="29"/>
      <c r="Q175" s="37"/>
      <c r="R175" s="37"/>
      <c r="S175" s="37"/>
      <c r="T175" s="37"/>
      <c r="U175" s="37"/>
      <c r="V175" s="37"/>
      <c r="W175" s="37"/>
      <c r="X175" s="37"/>
    </row>
    <row r="176" spans="1:24" ht="26.25">
      <c r="A176" s="175" t="s">
        <v>294</v>
      </c>
      <c r="B176" s="165" t="s">
        <v>295</v>
      </c>
      <c r="C176" s="165" t="s">
        <v>296</v>
      </c>
      <c r="D176" s="152"/>
      <c r="E176" s="152"/>
      <c r="F176" s="152"/>
      <c r="G176" s="152"/>
      <c r="H176" s="160" t="s">
        <v>292</v>
      </c>
      <c r="I176" s="160"/>
      <c r="J176" s="160"/>
      <c r="K176" s="37"/>
      <c r="L176" s="37"/>
      <c r="M176" s="37"/>
      <c r="N176" s="37"/>
      <c r="O176" s="37"/>
      <c r="P176" s="29"/>
      <c r="Q176" s="37"/>
      <c r="R176" s="37"/>
      <c r="S176" s="37"/>
      <c r="T176" s="37"/>
      <c r="U176" s="37"/>
      <c r="V176" s="37"/>
      <c r="W176" s="37"/>
      <c r="X176" s="37"/>
    </row>
    <row r="177" spans="1:16" ht="26.25">
      <c r="A177" s="175" t="s">
        <v>297</v>
      </c>
      <c r="B177" s="150"/>
      <c r="C177" s="154" t="s">
        <v>74</v>
      </c>
      <c r="D177" s="152"/>
      <c r="E177" s="155"/>
      <c r="F177" s="153"/>
      <c r="G177" s="153"/>
      <c r="H177" s="149"/>
      <c r="I177" s="153"/>
      <c r="J177" s="153"/>
      <c r="K177" s="30"/>
      <c r="L177" s="29"/>
      <c r="M177" s="29"/>
      <c r="N177" s="30"/>
      <c r="P177" s="30"/>
    </row>
    <row r="178" spans="1:16" ht="12.75">
      <c r="A178" s="175" t="s">
        <v>298</v>
      </c>
      <c r="B178" s="150" t="s">
        <v>299</v>
      </c>
      <c r="C178" s="154"/>
      <c r="D178" s="152"/>
      <c r="E178" s="153"/>
      <c r="F178" s="153"/>
      <c r="G178" s="153"/>
      <c r="H178" s="149"/>
      <c r="I178" s="153"/>
      <c r="J178" s="153"/>
      <c r="K178" s="30"/>
      <c r="L178" s="29"/>
      <c r="M178" s="29"/>
      <c r="N178" s="30"/>
      <c r="P178" s="30"/>
    </row>
    <row r="179" spans="1:16" ht="39">
      <c r="A179" s="175" t="s">
        <v>300</v>
      </c>
      <c r="B179" s="150" t="s">
        <v>301</v>
      </c>
      <c r="C179" s="154"/>
      <c r="D179" s="152"/>
      <c r="E179" s="153"/>
      <c r="F179" s="153"/>
      <c r="G179" s="153"/>
      <c r="H179" s="149"/>
      <c r="I179" s="153"/>
      <c r="J179" s="153"/>
      <c r="K179" s="30"/>
      <c r="L179" s="29"/>
      <c r="M179" s="29"/>
      <c r="N179" s="30"/>
      <c r="P179" s="30"/>
    </row>
    <row r="180" spans="1:16" ht="12.75">
      <c r="A180" s="175" t="s">
        <v>302</v>
      </c>
      <c r="B180" s="150" t="s">
        <v>74</v>
      </c>
      <c r="C180" s="154"/>
      <c r="D180" s="152"/>
      <c r="E180" s="153"/>
      <c r="F180" s="153"/>
      <c r="G180" s="153"/>
      <c r="H180" s="149"/>
      <c r="I180" s="153"/>
      <c r="J180" s="153"/>
      <c r="K180" s="30"/>
      <c r="L180" s="29"/>
      <c r="M180" s="29"/>
      <c r="N180" s="30"/>
      <c r="P180" s="30"/>
    </row>
    <row r="181" spans="1:16" ht="12.75">
      <c r="A181" s="175"/>
      <c r="B181" s="150"/>
      <c r="C181" s="154"/>
      <c r="D181" s="152"/>
      <c r="E181" s="153"/>
      <c r="F181" s="153"/>
      <c r="G181" s="153"/>
      <c r="H181" s="149"/>
      <c r="I181" s="153"/>
      <c r="J181" s="153"/>
      <c r="K181" s="30"/>
      <c r="L181" s="29"/>
      <c r="M181" s="29"/>
      <c r="N181" s="30"/>
      <c r="P181" s="30"/>
    </row>
    <row r="182" spans="1:16" ht="12.75">
      <c r="A182" s="175"/>
      <c r="B182" s="150"/>
      <c r="C182" s="154"/>
      <c r="D182" s="152"/>
      <c r="E182" s="153"/>
      <c r="F182" s="153"/>
      <c r="G182" s="153"/>
      <c r="H182" s="149"/>
      <c r="I182" s="153"/>
      <c r="J182" s="153"/>
      <c r="K182" s="30"/>
      <c r="L182" s="29"/>
      <c r="M182" s="29"/>
      <c r="N182" s="30"/>
      <c r="P182" s="30"/>
    </row>
    <row r="183" spans="1:16" ht="13.5">
      <c r="A183" s="177" t="s">
        <v>303</v>
      </c>
      <c r="B183" s="150"/>
      <c r="C183" s="154"/>
      <c r="D183" s="152"/>
      <c r="E183" s="153"/>
      <c r="F183" s="153"/>
      <c r="G183" s="153"/>
      <c r="H183" s="149"/>
      <c r="I183" s="153"/>
      <c r="J183" s="153"/>
      <c r="K183" s="30"/>
      <c r="L183" s="29"/>
      <c r="M183" s="29"/>
      <c r="N183" s="30"/>
      <c r="P183" s="30"/>
    </row>
    <row r="184" spans="1:16" ht="26.25">
      <c r="A184" s="175"/>
      <c r="B184" s="150" t="s">
        <v>304</v>
      </c>
      <c r="C184" s="154"/>
      <c r="D184" s="152"/>
      <c r="E184" s="153" t="s">
        <v>305</v>
      </c>
      <c r="F184" s="153"/>
      <c r="G184" s="153"/>
      <c r="H184" s="149" t="s">
        <v>305</v>
      </c>
      <c r="I184" s="153"/>
      <c r="J184" s="153"/>
      <c r="K184" s="30"/>
      <c r="L184" s="29"/>
      <c r="M184" s="29"/>
      <c r="N184" s="30"/>
      <c r="P184" s="30"/>
    </row>
    <row r="185" spans="1:16" ht="12.75">
      <c r="A185" s="175"/>
      <c r="B185" s="150"/>
      <c r="C185" s="154"/>
      <c r="D185" s="152"/>
      <c r="E185" s="153"/>
      <c r="F185" s="153"/>
      <c r="G185" s="153"/>
      <c r="H185" s="149"/>
      <c r="I185" s="153"/>
      <c r="J185" s="153"/>
      <c r="K185" s="30"/>
      <c r="L185" s="29"/>
      <c r="M185" s="29"/>
      <c r="N185" s="30"/>
      <c r="P185" s="30"/>
    </row>
    <row r="186" spans="1:16" ht="12.75">
      <c r="A186" s="175"/>
      <c r="B186" s="150"/>
      <c r="C186" s="154"/>
      <c r="D186" s="152"/>
      <c r="E186" s="153"/>
      <c r="F186" s="153"/>
      <c r="G186" s="153"/>
      <c r="H186" s="149"/>
      <c r="I186" s="153"/>
      <c r="J186" s="153"/>
      <c r="K186" s="30"/>
      <c r="L186" s="29"/>
      <c r="M186" s="29"/>
      <c r="N186" s="30"/>
      <c r="P186" s="30"/>
    </row>
    <row r="187" spans="1:16" ht="12.75">
      <c r="A187" s="175"/>
      <c r="B187" s="150"/>
      <c r="C187" s="154"/>
      <c r="D187" s="152"/>
      <c r="E187" s="153"/>
      <c r="F187" s="153"/>
      <c r="G187" s="153"/>
      <c r="H187" s="149"/>
      <c r="I187" s="153"/>
      <c r="J187" s="153"/>
      <c r="K187" s="30"/>
      <c r="L187" s="29"/>
      <c r="M187" s="29"/>
      <c r="N187" s="30"/>
      <c r="P187" s="30"/>
    </row>
    <row r="188" spans="1:16" ht="12.75">
      <c r="A188" s="175"/>
      <c r="B188" s="150"/>
      <c r="C188" s="154"/>
      <c r="D188" s="152"/>
      <c r="E188" s="153"/>
      <c r="F188" s="153"/>
      <c r="G188" s="153"/>
      <c r="H188" s="149"/>
      <c r="I188" s="153"/>
      <c r="J188" s="153"/>
      <c r="K188" s="30"/>
      <c r="L188" s="29"/>
      <c r="M188" s="29"/>
      <c r="N188" s="30"/>
      <c r="P188" s="30"/>
    </row>
    <row r="189" spans="1:16" ht="12.75">
      <c r="A189" s="175"/>
      <c r="B189" s="150"/>
      <c r="C189" s="154"/>
      <c r="D189" s="152"/>
      <c r="E189" s="153"/>
      <c r="F189" s="153"/>
      <c r="G189" s="153"/>
      <c r="H189" s="149"/>
      <c r="I189" s="153"/>
      <c r="J189" s="153"/>
      <c r="K189" s="30"/>
      <c r="L189" s="29"/>
      <c r="M189" s="29"/>
      <c r="N189" s="30"/>
      <c r="P189" s="30"/>
    </row>
    <row r="190" spans="1:16" ht="12.75">
      <c r="A190" s="178" t="s">
        <v>306</v>
      </c>
      <c r="B190" s="150"/>
      <c r="C190" s="154"/>
      <c r="D190" s="152"/>
      <c r="E190" s="153"/>
      <c r="F190" s="153"/>
      <c r="G190" s="153"/>
      <c r="H190" s="149"/>
      <c r="I190" s="153"/>
      <c r="J190" s="153"/>
      <c r="K190" s="30"/>
      <c r="L190" s="29"/>
      <c r="M190" s="29"/>
      <c r="N190" s="30"/>
      <c r="P190" s="30"/>
    </row>
    <row r="191" spans="1:16" ht="12.75">
      <c r="A191" s="175" t="s">
        <v>307</v>
      </c>
      <c r="B191" s="150"/>
      <c r="C191" s="154" t="s">
        <v>74</v>
      </c>
      <c r="D191" s="152"/>
      <c r="E191" s="153"/>
      <c r="F191" s="153"/>
      <c r="G191" s="153"/>
      <c r="H191" s="149"/>
      <c r="I191" s="153"/>
      <c r="J191" s="153"/>
      <c r="K191" s="30"/>
      <c r="L191" s="29"/>
      <c r="M191" s="29"/>
      <c r="N191" s="30"/>
      <c r="P191" s="30"/>
    </row>
    <row r="192" spans="1:16" ht="12.75">
      <c r="A192" s="175" t="s">
        <v>308</v>
      </c>
      <c r="B192" s="150" t="s">
        <v>74</v>
      </c>
      <c r="C192" s="154" t="s">
        <v>74</v>
      </c>
      <c r="D192" s="152"/>
      <c r="E192" s="153"/>
      <c r="F192" s="153"/>
      <c r="G192" s="153"/>
      <c r="H192" s="149" t="s">
        <v>74</v>
      </c>
      <c r="I192" s="153"/>
      <c r="J192" s="153"/>
      <c r="K192" s="30"/>
      <c r="L192" s="29"/>
      <c r="M192" s="29"/>
      <c r="N192" s="30"/>
      <c r="P192" s="30"/>
    </row>
    <row r="193" spans="1:16" ht="12.75">
      <c r="A193" s="175"/>
      <c r="B193" s="150"/>
      <c r="C193" s="154"/>
      <c r="D193" s="152"/>
      <c r="E193" s="153"/>
      <c r="F193" s="153"/>
      <c r="G193" s="153"/>
      <c r="H193" s="149"/>
      <c r="I193" s="153"/>
      <c r="J193" s="153"/>
      <c r="K193" s="30"/>
      <c r="L193" s="29"/>
      <c r="M193" s="29"/>
      <c r="N193" s="30"/>
      <c r="P193" s="30"/>
    </row>
    <row r="194" spans="1:16" ht="12.75">
      <c r="A194" s="175"/>
      <c r="B194" s="150"/>
      <c r="C194" s="154"/>
      <c r="D194" s="152"/>
      <c r="E194" s="153"/>
      <c r="F194" s="153"/>
      <c r="G194" s="153"/>
      <c r="H194" s="149"/>
      <c r="I194" s="153"/>
      <c r="J194" s="153"/>
      <c r="K194" s="30"/>
      <c r="L194" s="29"/>
      <c r="M194" s="29"/>
      <c r="N194" s="30"/>
      <c r="P194" s="30"/>
    </row>
    <row r="195" spans="1:16" ht="12.75">
      <c r="A195" s="175"/>
      <c r="B195" s="150"/>
      <c r="C195" s="154"/>
      <c r="D195" s="152"/>
      <c r="E195" s="153"/>
      <c r="F195" s="153"/>
      <c r="G195" s="153"/>
      <c r="H195" s="149"/>
      <c r="I195" s="153"/>
      <c r="J195" s="153"/>
      <c r="K195" s="30"/>
      <c r="L195" s="29"/>
      <c r="M195" s="29"/>
      <c r="N195" s="30"/>
      <c r="P195" s="30"/>
    </row>
    <row r="196" spans="1:16" ht="13.5">
      <c r="A196" s="177" t="s">
        <v>309</v>
      </c>
      <c r="B196" s="150"/>
      <c r="C196" s="154"/>
      <c r="D196" s="152"/>
      <c r="E196" s="153"/>
      <c r="F196" s="153"/>
      <c r="G196" s="153"/>
      <c r="H196" s="149"/>
      <c r="I196" s="153"/>
      <c r="J196" s="153"/>
      <c r="K196" s="30"/>
      <c r="L196" s="29"/>
      <c r="M196" s="29"/>
      <c r="N196" s="30"/>
      <c r="P196" s="30"/>
    </row>
    <row r="197" spans="1:16" ht="92.25">
      <c r="A197" s="175" t="s">
        <v>310</v>
      </c>
      <c r="B197" s="150" t="s">
        <v>262</v>
      </c>
      <c r="C197" s="154" t="s">
        <v>74</v>
      </c>
      <c r="D197" s="152"/>
      <c r="E197" s="153"/>
      <c r="F197" s="153"/>
      <c r="G197" s="153"/>
      <c r="H197" s="149"/>
      <c r="I197" s="153"/>
      <c r="J197" s="153"/>
      <c r="K197" s="30"/>
      <c r="L197" s="29"/>
      <c r="M197" s="29"/>
      <c r="N197" s="30"/>
      <c r="P197" s="30"/>
    </row>
    <row r="198" spans="1:16" ht="26.25">
      <c r="A198" s="175" t="s">
        <v>311</v>
      </c>
      <c r="B198" s="150"/>
      <c r="C198" s="154" t="s">
        <v>74</v>
      </c>
      <c r="D198" s="152"/>
      <c r="E198" s="153"/>
      <c r="F198" s="153"/>
      <c r="G198" s="153"/>
      <c r="H198" s="149"/>
      <c r="I198" s="153"/>
      <c r="J198" s="153"/>
      <c r="K198" s="30"/>
      <c r="L198" s="29"/>
      <c r="M198" s="29"/>
      <c r="N198" s="30"/>
      <c r="P198" s="30"/>
    </row>
    <row r="199" spans="1:16" ht="12.75">
      <c r="A199" s="175"/>
      <c r="B199" s="150"/>
      <c r="C199" s="154"/>
      <c r="D199" s="152"/>
      <c r="E199" s="153"/>
      <c r="F199" s="153"/>
      <c r="G199" s="153"/>
      <c r="H199" s="149"/>
      <c r="I199" s="153"/>
      <c r="J199" s="153"/>
      <c r="K199" s="30"/>
      <c r="L199" s="29"/>
      <c r="M199" s="29"/>
      <c r="N199" s="30"/>
      <c r="P199" s="30"/>
    </row>
    <row r="200" spans="1:16" ht="12.75">
      <c r="A200" s="175"/>
      <c r="B200" s="150"/>
      <c r="C200" s="154"/>
      <c r="D200" s="152"/>
      <c r="E200" s="153"/>
      <c r="F200" s="153"/>
      <c r="G200" s="153"/>
      <c r="H200" s="149"/>
      <c r="I200" s="153"/>
      <c r="J200" s="153"/>
      <c r="K200" s="30"/>
      <c r="L200" s="29"/>
      <c r="M200" s="29"/>
      <c r="N200" s="30"/>
      <c r="P200" s="30"/>
    </row>
    <row r="201" spans="1:16" ht="12.75">
      <c r="A201" s="178" t="s">
        <v>312</v>
      </c>
      <c r="B201" s="163"/>
      <c r="C201" s="154"/>
      <c r="D201" s="152"/>
      <c r="E201" s="153"/>
      <c r="F201" s="153"/>
      <c r="G201" s="153"/>
      <c r="H201" s="149"/>
      <c r="I201" s="153"/>
      <c r="J201" s="153"/>
      <c r="K201" s="30"/>
      <c r="L201" s="29"/>
      <c r="M201" s="29"/>
      <c r="N201" s="30"/>
      <c r="P201" s="30"/>
    </row>
    <row r="202" spans="1:16" ht="26.25">
      <c r="A202" s="175" t="s">
        <v>313</v>
      </c>
      <c r="B202" s="150" t="s">
        <v>314</v>
      </c>
      <c r="C202" s="154" t="s">
        <v>314</v>
      </c>
      <c r="D202" s="152" t="s">
        <v>315</v>
      </c>
      <c r="E202" s="155"/>
      <c r="F202" s="153"/>
      <c r="G202" s="153" t="s">
        <v>314</v>
      </c>
      <c r="H202" s="149" t="s">
        <v>314</v>
      </c>
      <c r="I202" s="153"/>
      <c r="J202" s="153"/>
      <c r="K202" s="30"/>
      <c r="L202" s="29"/>
      <c r="M202" s="29"/>
      <c r="N202" s="30"/>
      <c r="P202" s="30"/>
    </row>
    <row r="203" spans="1:16" ht="12.75">
      <c r="A203" s="175" t="s">
        <v>316</v>
      </c>
      <c r="B203" s="150" t="s">
        <v>74</v>
      </c>
      <c r="C203" s="154"/>
      <c r="D203" s="152"/>
      <c r="E203" s="153" t="s">
        <v>74</v>
      </c>
      <c r="F203" s="153"/>
      <c r="G203" s="153"/>
      <c r="H203" s="149" t="s">
        <v>292</v>
      </c>
      <c r="I203" s="153"/>
      <c r="J203" s="153"/>
      <c r="K203" s="30"/>
      <c r="L203" s="29"/>
      <c r="M203" s="29"/>
      <c r="N203" s="30"/>
      <c r="P203" s="30"/>
    </row>
    <row r="204" spans="1:16" ht="52.5">
      <c r="A204" s="175" t="s">
        <v>317</v>
      </c>
      <c r="B204" s="150"/>
      <c r="C204" s="154"/>
      <c r="D204" s="152"/>
      <c r="E204" s="153" t="s">
        <v>318</v>
      </c>
      <c r="F204" s="153" t="s">
        <v>319</v>
      </c>
      <c r="G204" s="153"/>
      <c r="H204" s="149"/>
      <c r="I204" s="153"/>
      <c r="J204" s="153"/>
      <c r="K204" s="30"/>
      <c r="L204" s="29"/>
      <c r="M204" s="29"/>
      <c r="N204" s="30"/>
      <c r="P204" s="30"/>
    </row>
    <row r="205" spans="1:16" ht="39">
      <c r="A205" s="175" t="s">
        <v>320</v>
      </c>
      <c r="B205" s="150" t="s">
        <v>321</v>
      </c>
      <c r="C205" s="154"/>
      <c r="D205" s="152"/>
      <c r="E205" s="153"/>
      <c r="F205" s="153"/>
      <c r="G205" s="153"/>
      <c r="H205" s="149"/>
      <c r="I205" s="153"/>
      <c r="J205" s="153"/>
      <c r="K205" s="30"/>
      <c r="L205" s="29"/>
      <c r="M205" s="29"/>
      <c r="N205" s="30"/>
      <c r="P205" s="30"/>
    </row>
    <row r="206" spans="1:16" ht="12.75">
      <c r="A206" s="175" t="s">
        <v>322</v>
      </c>
      <c r="B206" s="150" t="s">
        <v>323</v>
      </c>
      <c r="C206" s="154"/>
      <c r="D206" s="152"/>
      <c r="E206" s="153"/>
      <c r="F206" s="153"/>
      <c r="G206" s="153"/>
      <c r="H206" s="149"/>
      <c r="I206" s="153"/>
      <c r="J206" s="153"/>
      <c r="K206" s="30"/>
      <c r="L206" s="29"/>
      <c r="M206" s="29"/>
      <c r="N206" s="30"/>
      <c r="P206" s="30"/>
    </row>
    <row r="207" spans="1:16" ht="30">
      <c r="A207" s="175" t="s">
        <v>324</v>
      </c>
      <c r="B207" s="153"/>
      <c r="C207" s="154"/>
      <c r="D207" s="152"/>
      <c r="E207" s="172" t="s">
        <v>325</v>
      </c>
      <c r="F207" s="153"/>
      <c r="G207" s="153"/>
      <c r="H207" s="149"/>
      <c r="I207" s="153"/>
      <c r="J207" s="153"/>
      <c r="K207" s="30"/>
      <c r="L207" s="29"/>
      <c r="M207" s="29"/>
      <c r="N207" s="30"/>
      <c r="P207" s="30"/>
    </row>
    <row r="208" spans="1:16" ht="12.75">
      <c r="A208" s="175" t="s">
        <v>326</v>
      </c>
      <c r="B208" s="150"/>
      <c r="C208" s="154"/>
      <c r="D208" s="152"/>
      <c r="E208" s="153"/>
      <c r="F208" s="153"/>
      <c r="G208" s="153"/>
      <c r="H208" s="149" t="s">
        <v>327</v>
      </c>
      <c r="I208" s="153"/>
      <c r="J208" s="153"/>
      <c r="K208" s="30"/>
      <c r="L208" s="29"/>
      <c r="M208" s="29"/>
      <c r="N208" s="30"/>
      <c r="P208" s="30"/>
    </row>
    <row r="209" spans="1:16" ht="26.25">
      <c r="A209" s="175" t="s">
        <v>328</v>
      </c>
      <c r="B209" s="150"/>
      <c r="C209" s="154"/>
      <c r="D209" s="152"/>
      <c r="E209" s="153" t="s">
        <v>329</v>
      </c>
      <c r="F209" s="153"/>
      <c r="G209" s="153"/>
      <c r="H209" s="149"/>
      <c r="I209" s="153"/>
      <c r="J209" s="153"/>
      <c r="K209" s="30"/>
      <c r="L209" s="29"/>
      <c r="M209" s="29"/>
      <c r="N209" s="30"/>
      <c r="P209" s="30"/>
    </row>
    <row r="210" spans="1:16" ht="12.75">
      <c r="A210" s="175" t="s">
        <v>330</v>
      </c>
      <c r="B210" s="150">
        <v>3</v>
      </c>
      <c r="C210" s="154"/>
      <c r="D210" s="152"/>
      <c r="E210" s="153"/>
      <c r="F210" s="153"/>
      <c r="G210" s="153"/>
      <c r="H210" s="149"/>
      <c r="I210" s="153"/>
      <c r="J210" s="153"/>
      <c r="K210" s="30"/>
      <c r="L210" s="29"/>
      <c r="M210" s="29"/>
      <c r="N210" s="30"/>
      <c r="P210" s="30"/>
    </row>
    <row r="211" spans="1:16" ht="12.75">
      <c r="A211" s="129"/>
      <c r="B211" s="28"/>
      <c r="C211" s="34"/>
      <c r="D211" s="29"/>
      <c r="E211" s="30"/>
      <c r="F211" s="30"/>
      <c r="G211" s="30"/>
      <c r="I211" s="30"/>
      <c r="J211" s="30"/>
      <c r="K211" s="30"/>
      <c r="L211" s="29"/>
      <c r="M211" s="29"/>
      <c r="N211" s="30"/>
      <c r="P211" s="30"/>
    </row>
    <row r="212" spans="1:16" ht="12.75">
      <c r="A212" s="129"/>
      <c r="B212" s="28"/>
      <c r="C212" s="34"/>
      <c r="D212" s="29"/>
      <c r="E212" s="40"/>
      <c r="F212" s="30"/>
      <c r="G212" s="30"/>
      <c r="I212" s="30"/>
      <c r="J212" s="30"/>
      <c r="K212" s="30"/>
      <c r="L212" s="29"/>
      <c r="M212" s="29"/>
      <c r="N212" s="30"/>
      <c r="P212" s="30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L SPARKS</dc:creator>
  <cp:keywords/>
  <dc:description/>
  <cp:lastModifiedBy>Terry Sparks </cp:lastModifiedBy>
  <dcterms:created xsi:type="dcterms:W3CDTF">2006-02-25T23:34:26Z</dcterms:created>
  <dcterms:modified xsi:type="dcterms:W3CDTF">2023-07-14T23:41:35Z</dcterms:modified>
  <cp:category/>
  <cp:version/>
  <cp:contentType/>
  <cp:contentStatus/>
</cp:coreProperties>
</file>