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slow\Documents\Master Association\EMS 2023\"/>
    </mc:Choice>
  </mc:AlternateContent>
  <bookViews>
    <workbookView xWindow="0" yWindow="0" windowWidth="19560" windowHeight="6930"/>
  </bookViews>
  <sheets>
    <sheet name="results" sheetId="1" r:id="rId1"/>
  </sheets>
  <externalReferences>
    <externalReference r:id="rId2"/>
  </externalReferences>
  <definedNames>
    <definedName name="_xlnm.Print_Area" localSheetId="0">results!$A:$Q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A62" i="1"/>
  <c r="P58" i="1"/>
  <c r="O58" i="1"/>
  <c r="K58" i="1"/>
  <c r="J58" i="1"/>
  <c r="E58" i="1"/>
  <c r="Q56" i="1"/>
  <c r="L56" i="1"/>
  <c r="G56" i="1"/>
  <c r="Q55" i="1"/>
  <c r="L55" i="1"/>
  <c r="G55" i="1"/>
  <c r="Q54" i="1"/>
  <c r="L54" i="1"/>
  <c r="D54" i="1"/>
  <c r="G54" i="1" s="1"/>
  <c r="Q53" i="1"/>
  <c r="L53" i="1"/>
  <c r="D53" i="1"/>
  <c r="G53" i="1" s="1"/>
  <c r="Q50" i="1"/>
  <c r="L50" i="1"/>
  <c r="F50" i="1"/>
  <c r="D50" i="1"/>
  <c r="G50" i="1" s="1"/>
  <c r="Q49" i="1"/>
  <c r="L49" i="1"/>
  <c r="G49" i="1"/>
  <c r="D49" i="1"/>
  <c r="Q48" i="1"/>
  <c r="I48" i="1"/>
  <c r="L48" i="1" s="1"/>
  <c r="G48" i="1"/>
  <c r="Q47" i="1"/>
  <c r="L47" i="1"/>
  <c r="G47" i="1"/>
  <c r="Q46" i="1"/>
  <c r="L46" i="1"/>
  <c r="D46" i="1"/>
  <c r="G46" i="1" s="1"/>
  <c r="Q41" i="1"/>
  <c r="K41" i="1"/>
  <c r="I41" i="1"/>
  <c r="L41" i="1" s="1"/>
  <c r="G41" i="1"/>
  <c r="Q40" i="1"/>
  <c r="L40" i="1"/>
  <c r="G40" i="1"/>
  <c r="D40" i="1"/>
  <c r="Q39" i="1"/>
  <c r="L39" i="1"/>
  <c r="G39" i="1"/>
  <c r="D39" i="1"/>
  <c r="Q38" i="1"/>
  <c r="L38" i="1"/>
  <c r="G38" i="1"/>
  <c r="D38" i="1"/>
  <c r="Q36" i="1"/>
  <c r="I36" i="1"/>
  <c r="L36" i="1" s="1"/>
  <c r="G36" i="1"/>
  <c r="Q35" i="1"/>
  <c r="I35" i="1"/>
  <c r="L35" i="1" s="1"/>
  <c r="G35" i="1"/>
  <c r="Q34" i="1"/>
  <c r="L34" i="1"/>
  <c r="G34" i="1"/>
  <c r="Q33" i="1"/>
  <c r="L33" i="1"/>
  <c r="I33" i="1"/>
  <c r="G33" i="1"/>
  <c r="V32" i="1"/>
  <c r="T32" i="1"/>
  <c r="Q32" i="1"/>
  <c r="L32" i="1"/>
  <c r="D32" i="1"/>
  <c r="G32" i="1" s="1"/>
  <c r="Q28" i="1"/>
  <c r="L28" i="1"/>
  <c r="D28" i="1"/>
  <c r="G28" i="1" s="1"/>
  <c r="Q27" i="1"/>
  <c r="L27" i="1"/>
  <c r="I27" i="1"/>
  <c r="G27" i="1"/>
  <c r="Q26" i="1"/>
  <c r="L26" i="1"/>
  <c r="I26" i="1"/>
  <c r="G26" i="1"/>
  <c r="Q24" i="1"/>
  <c r="L24" i="1"/>
  <c r="I24" i="1"/>
  <c r="G24" i="1"/>
  <c r="Q23" i="1"/>
  <c r="L23" i="1"/>
  <c r="D23" i="1"/>
  <c r="G23" i="1" s="1"/>
  <c r="Q22" i="1"/>
  <c r="L22" i="1"/>
  <c r="D22" i="1"/>
  <c r="G22" i="1" s="1"/>
  <c r="N19" i="1"/>
  <c r="Q19" i="1" s="1"/>
  <c r="L19" i="1"/>
  <c r="G19" i="1"/>
  <c r="Q18" i="1"/>
  <c r="L18" i="1"/>
  <c r="D18" i="1"/>
  <c r="G18" i="1" s="1"/>
  <c r="Q16" i="1"/>
  <c r="L16" i="1"/>
  <c r="F16" i="1"/>
  <c r="F58" i="1" s="1"/>
  <c r="D16" i="1"/>
  <c r="G16" i="1" s="1"/>
  <c r="Q11" i="1"/>
  <c r="L11" i="1"/>
  <c r="F11" i="1"/>
  <c r="D11" i="1"/>
  <c r="D58" i="1" s="1"/>
  <c r="Q8" i="1"/>
  <c r="L8" i="1"/>
  <c r="I8" i="1"/>
  <c r="G8" i="1"/>
  <c r="Q7" i="1"/>
  <c r="L7" i="1"/>
  <c r="I7" i="1"/>
  <c r="G7" i="1"/>
  <c r="Q5" i="1"/>
  <c r="Q58" i="1" s="1"/>
  <c r="L5" i="1"/>
  <c r="I5" i="1"/>
  <c r="G5" i="1"/>
  <c r="L58" i="1" l="1"/>
  <c r="G11" i="1"/>
  <c r="G58" i="1" s="1"/>
  <c r="I58" i="1"/>
  <c r="N58" i="1"/>
  <c r="I61" i="1" l="1"/>
  <c r="I65" i="1" s="1"/>
</calcChain>
</file>

<file path=xl/comments1.xml><?xml version="1.0" encoding="utf-8"?>
<comments xmlns="http://schemas.openxmlformats.org/spreadsheetml/2006/main">
  <authors>
    <author>Elsene Slowinski</author>
  </authors>
  <commentList>
    <comment ref="A5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Marina Sallock</t>
        </r>
      </text>
    </comment>
    <comment ref="A7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Road Culler</t>
        </r>
      </text>
    </comment>
    <comment ref="A8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Kevin Martin</t>
        </r>
      </text>
    </comment>
    <comment ref="A11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Julie Tollinson</t>
        </r>
      </text>
    </comment>
    <comment ref="A16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Nancy Larson</t>
        </r>
      </text>
    </comment>
    <comment ref="A18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Dorothy Coates</t>
        </r>
      </text>
    </comment>
    <comment ref="A19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Brent Anderson</t>
        </r>
      </text>
    </comment>
    <comment ref="A22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Sue Richards</t>
        </r>
      </text>
    </comment>
    <comment ref="A23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Jennifer Mockensturn</t>
        </r>
      </text>
    </comment>
    <comment ref="A24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Lois Levinson</t>
        </r>
      </text>
    </comment>
    <comment ref="A26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Pat Stahl</t>
        </r>
      </text>
    </comment>
    <comment ref="A27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Marilyn Welborne</t>
        </r>
      </text>
    </comment>
    <comment ref="A28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Laurie Tyler</t>
        </r>
      </text>
    </comment>
    <comment ref="A32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Monica Navarre</t>
        </r>
      </text>
    </comment>
    <comment ref="A33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Jan Brinkley</t>
        </r>
      </text>
    </comment>
    <comment ref="A34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Cstlian Hoffman</t>
        </r>
      </text>
    </comment>
    <comment ref="A35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Terri Chase</t>
        </r>
      </text>
    </comment>
    <comment ref="A36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Sur Roman</t>
        </r>
      </text>
    </comment>
    <comment ref="A38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Kirstyn Z</t>
        </r>
      </text>
    </comment>
    <comment ref="A39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Marcia Kazsa</t>
        </r>
      </text>
    </comment>
    <comment ref="A40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Carol King</t>
        </r>
      </text>
    </comment>
    <comment ref="A41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Ellen Elton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Becky Bauerschmidt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Anne Bartel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Penny Jammison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Theresa Herr</t>
        </r>
      </text>
    </comment>
    <comment ref="A50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Michele Tutle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Jeff Wulff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Paul Causman</t>
        </r>
      </text>
    </comment>
  </commentList>
</comments>
</file>

<file path=xl/sharedStrings.xml><?xml version="1.0" encoding="utf-8"?>
<sst xmlns="http://schemas.openxmlformats.org/spreadsheetml/2006/main" count="18" uniqueCount="9">
  <si>
    <t>Stonehenge 2023 Election Tabulation and Results</t>
  </si>
  <si>
    <t>#</t>
  </si>
  <si>
    <t>Proxy</t>
  </si>
  <si>
    <t>Brent</t>
  </si>
  <si>
    <t>Original</t>
  </si>
  <si>
    <t>LessPhese</t>
  </si>
  <si>
    <t>Rod</t>
  </si>
  <si>
    <t>Becky</t>
  </si>
  <si>
    <t>at 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</si>
</sst>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%"/>
  </numFmts>
  <fonts count="9" x14ac:knownFonts="1">
    <font>
      <sz val="10"/>
      <color rgb="FF000000"/>
      <name val="Calibri"/>
      <scheme val="minor"/>
    </font>
    <font>
      <b/>
      <sz val="1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1" fontId="1" fillId="0" borderId="4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0" fillId="2" borderId="0" xfId="0" applyFont="1" applyFill="1" applyAlignment="1"/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9" xfId="0" quotePrefix="1" applyNumberFormat="1" applyFont="1" applyBorder="1" applyAlignment="1">
      <alignment horizontal="center" vertical="center"/>
    </xf>
    <xf numFmtId="1" fontId="2" fillId="0" borderId="10" xfId="0" quotePrefix="1" applyNumberFormat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1" fontId="0" fillId="0" borderId="14" xfId="0" applyNumberFormat="1" applyFont="1" applyBorder="1" applyAlignment="1">
      <alignment horizontal="center" vertical="center"/>
    </xf>
    <xf numFmtId="1" fontId="0" fillId="0" borderId="15" xfId="0" applyNumberFormat="1" applyFont="1" applyBorder="1" applyAlignment="1">
      <alignment horizontal="center" vertical="center"/>
    </xf>
    <xf numFmtId="1" fontId="0" fillId="0" borderId="16" xfId="0" applyNumberFormat="1" applyFont="1" applyBorder="1" applyAlignment="1">
      <alignment horizontal="center" vertical="center"/>
    </xf>
    <xf numFmtId="164" fontId="0" fillId="0" borderId="16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164" fontId="4" fillId="5" borderId="18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5" borderId="19" xfId="0" applyNumberFormat="1" applyFont="1" applyFill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164" fontId="4" fillId="5" borderId="21" xfId="0" applyNumberFormat="1" applyFont="1" applyFill="1" applyBorder="1" applyAlignment="1">
      <alignment horizontal="center" vertical="center"/>
    </xf>
    <xf numFmtId="1" fontId="0" fillId="0" borderId="22" xfId="0" applyNumberFormat="1" applyFont="1" applyBorder="1" applyAlignment="1">
      <alignment horizontal="center" vertical="center"/>
    </xf>
    <xf numFmtId="1" fontId="0" fillId="0" borderId="23" xfId="0" applyNumberFormat="1" applyFont="1" applyBorder="1" applyAlignment="1">
      <alignment horizontal="center" vertical="center"/>
    </xf>
    <xf numFmtId="1" fontId="0" fillId="0" borderId="24" xfId="0" applyNumberFormat="1" applyFont="1" applyBorder="1" applyAlignment="1">
      <alignment horizontal="center" vertical="center"/>
    </xf>
    <xf numFmtId="164" fontId="0" fillId="0" borderId="24" xfId="0" applyNumberFormat="1" applyFont="1" applyBorder="1" applyAlignment="1">
      <alignment horizontal="center" vertical="center"/>
    </xf>
    <xf numFmtId="164" fontId="0" fillId="0" borderId="25" xfId="0" applyNumberFormat="1" applyFont="1" applyBorder="1" applyAlignment="1">
      <alignment horizontal="center" vertical="center"/>
    </xf>
    <xf numFmtId="164" fontId="0" fillId="0" borderId="26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nehenge%202023%20Voter%20registration%20_prox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ting"/>
      <sheetName val="results"/>
    </sheetNames>
    <sheetDataSet>
      <sheetData sheetId="0">
        <row r="6">
          <cell r="X6">
            <v>1.41E-2</v>
          </cell>
        </row>
        <row r="7">
          <cell r="X7">
            <v>1.3300000000000001E-2</v>
          </cell>
        </row>
        <row r="14">
          <cell r="X14">
            <v>5.4200000000000005E-2</v>
          </cell>
        </row>
        <row r="19">
          <cell r="X19">
            <v>1.3999999999999999E-2</v>
          </cell>
        </row>
        <row r="23">
          <cell r="X23">
            <v>2.1785709999999998E-3</v>
          </cell>
        </row>
        <row r="25">
          <cell r="X25">
            <v>2.1785709999999998E-3</v>
          </cell>
        </row>
        <row r="33">
          <cell r="X33">
            <v>2.1785709999999998E-3</v>
          </cell>
        </row>
        <row r="41">
          <cell r="X41">
            <v>5.7666666666666665E-3</v>
          </cell>
        </row>
        <row r="42">
          <cell r="X42">
            <v>4.6500000000000005E-3</v>
          </cell>
        </row>
        <row r="44">
          <cell r="X44">
            <v>2.3250000000000002E-3</v>
          </cell>
        </row>
        <row r="56">
          <cell r="X56">
            <v>2.4166666666666668E-3</v>
          </cell>
        </row>
        <row r="57">
          <cell r="X57">
            <v>1.8958333333333337E-2</v>
          </cell>
        </row>
        <row r="60">
          <cell r="X60">
            <v>2.4166666666666668E-3</v>
          </cell>
        </row>
        <row r="62">
          <cell r="X62">
            <v>2.5000000000000001E-3</v>
          </cell>
        </row>
        <row r="65">
          <cell r="X65">
            <v>2.5000000000000001E-3</v>
          </cell>
        </row>
        <row r="67">
          <cell r="X67">
            <v>5.0000000000000001E-3</v>
          </cell>
        </row>
        <row r="81">
          <cell r="X81">
            <v>2.3749999999999999E-3</v>
          </cell>
        </row>
        <row r="87">
          <cell r="X87">
            <v>2.3749999999999999E-3</v>
          </cell>
        </row>
        <row r="88">
          <cell r="X88">
            <v>3.9750000000000002E-3</v>
          </cell>
        </row>
        <row r="95">
          <cell r="X95">
            <v>0.113275</v>
          </cell>
        </row>
        <row r="101">
          <cell r="X101">
            <v>3.8999999999999994E-3</v>
          </cell>
        </row>
        <row r="105">
          <cell r="X105">
            <v>2.1200000000000004E-2</v>
          </cell>
        </row>
        <row r="113">
          <cell r="X113">
            <v>2.3250000000000002E-3</v>
          </cell>
        </row>
        <row r="114">
          <cell r="X114">
            <v>1.3683333333333334E-2</v>
          </cell>
        </row>
        <row r="115">
          <cell r="X115">
            <v>2.3250000000000002E-3</v>
          </cell>
        </row>
        <row r="159">
          <cell r="X159">
            <v>0.10131692099999998</v>
          </cell>
        </row>
        <row r="166">
          <cell r="V166">
            <v>3.065E-3</v>
          </cell>
          <cell r="X166">
            <v>2.1264999999999999E-2</v>
          </cell>
        </row>
        <row r="223">
          <cell r="AQ223">
            <v>3.3541666666666668E-3</v>
          </cell>
        </row>
        <row r="235">
          <cell r="X235">
            <v>5.7669999999999996E-3</v>
          </cell>
        </row>
        <row r="237">
          <cell r="AA237">
            <v>3.0187499999999992E-2</v>
          </cell>
          <cell r="AP237">
            <v>4.453310399999999E-2</v>
          </cell>
        </row>
        <row r="239">
          <cell r="X239">
            <v>0.39959421166666598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5"/>
  <sheetViews>
    <sheetView tabSelected="1" zoomScale="87" zoomScaleNormal="87" workbookViewId="0">
      <pane xSplit="3" ySplit="4" topLeftCell="D40" activePane="bottomRight" state="frozen"/>
      <selection pane="topRight" activeCell="C1" sqref="C1"/>
      <selection pane="bottomLeft" activeCell="A5" sqref="A5"/>
      <selection pane="bottomRight" activeCell="L67" sqref="L67"/>
    </sheetView>
  </sheetViews>
  <sheetFormatPr defaultRowHeight="12.75" x14ac:dyDescent="0.2"/>
  <cols>
    <col min="1" max="1" width="8.85546875" style="5" customWidth="1"/>
    <col min="2" max="2" width="6.7109375" style="5" customWidth="1"/>
    <col min="3" max="3" width="4.7109375" style="5" customWidth="1"/>
    <col min="4" max="7" width="12.7109375" style="4" customWidth="1"/>
    <col min="8" max="8" width="2.7109375" style="4" customWidth="1"/>
    <col min="9" max="12" width="12.7109375" style="4" customWidth="1"/>
    <col min="13" max="13" width="3.7109375" style="4" customWidth="1"/>
    <col min="14" max="18" width="12.7109375" style="4" customWidth="1"/>
    <col min="19" max="19" width="6.7109375" style="5" customWidth="1"/>
    <col min="20" max="23" width="0" style="6" hidden="1" customWidth="1"/>
    <col min="24" max="16384" width="9.140625" style="6"/>
  </cols>
  <sheetData>
    <row r="1" spans="1:22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2" ht="12.7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T2" s="10">
        <v>0.23250000000000001</v>
      </c>
      <c r="V2" s="10">
        <v>2.12</v>
      </c>
    </row>
    <row r="3" spans="1:22" ht="13.5" customHeight="1" thickBo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T3" s="10">
        <v>0.23749999999999999</v>
      </c>
      <c r="V3" s="10">
        <v>0.25</v>
      </c>
    </row>
    <row r="4" spans="1:22" ht="16.5" thickBot="1" x14ac:dyDescent="0.25">
      <c r="A4" s="14" t="s">
        <v>1</v>
      </c>
      <c r="B4" s="15" t="s">
        <v>2</v>
      </c>
      <c r="C4" s="16"/>
      <c r="D4" s="17" t="s">
        <v>3</v>
      </c>
      <c r="E4" s="18" t="s">
        <v>4</v>
      </c>
      <c r="F4" s="19" t="s">
        <v>5</v>
      </c>
      <c r="G4" s="20" t="s">
        <v>3</v>
      </c>
      <c r="H4" s="21"/>
      <c r="I4" s="22" t="s">
        <v>6</v>
      </c>
      <c r="J4" s="23" t="s">
        <v>4</v>
      </c>
      <c r="K4" s="24" t="s">
        <v>5</v>
      </c>
      <c r="L4" s="25" t="s">
        <v>6</v>
      </c>
      <c r="M4" s="21"/>
      <c r="N4" s="17" t="s">
        <v>7</v>
      </c>
      <c r="O4" s="18" t="s">
        <v>4</v>
      </c>
      <c r="P4" s="19" t="s">
        <v>5</v>
      </c>
      <c r="Q4" s="26" t="s">
        <v>7</v>
      </c>
      <c r="T4" s="10">
        <v>0.23250000000000001</v>
      </c>
      <c r="V4" s="10">
        <v>0.25</v>
      </c>
    </row>
    <row r="5" spans="1:22" x14ac:dyDescent="0.2">
      <c r="A5" s="27">
        <v>1</v>
      </c>
      <c r="B5" s="28"/>
      <c r="C5" s="29"/>
      <c r="D5" s="30">
        <v>0</v>
      </c>
      <c r="E5" s="30">
        <v>0</v>
      </c>
      <c r="F5" s="31">
        <v>0</v>
      </c>
      <c r="G5" s="32">
        <f t="shared" ref="G5:G56" si="0">+D5-F5</f>
        <v>0</v>
      </c>
      <c r="H5" s="33"/>
      <c r="I5" s="34">
        <f>+[1]voting!X6+[1]voting!X7</f>
        <v>2.7400000000000001E-2</v>
      </c>
      <c r="J5" s="34">
        <v>2.7400000000000001E-2</v>
      </c>
      <c r="K5" s="35">
        <v>0</v>
      </c>
      <c r="L5" s="36">
        <f t="shared" ref="L5:L56" si="1">+I5-K5</f>
        <v>2.7400000000000001E-2</v>
      </c>
      <c r="M5" s="33"/>
      <c r="N5" s="30">
        <v>0</v>
      </c>
      <c r="O5" s="30">
        <v>0</v>
      </c>
      <c r="P5" s="31">
        <v>0</v>
      </c>
      <c r="Q5" s="37">
        <f t="shared" ref="Q5:Q56" si="2">+N5-P5</f>
        <v>0</v>
      </c>
      <c r="T5" s="10">
        <v>0.39</v>
      </c>
      <c r="V5" s="6">
        <v>0.5</v>
      </c>
    </row>
    <row r="6" spans="1:22" x14ac:dyDescent="0.2">
      <c r="A6" s="27"/>
      <c r="B6" s="28">
        <v>2</v>
      </c>
      <c r="C6" s="29"/>
      <c r="D6" s="30"/>
      <c r="E6" s="30"/>
      <c r="F6" s="31"/>
      <c r="G6" s="38"/>
      <c r="H6" s="33"/>
      <c r="I6" s="34"/>
      <c r="J6" s="34"/>
      <c r="K6" s="35"/>
      <c r="L6" s="39"/>
      <c r="M6" s="33"/>
      <c r="N6" s="30"/>
      <c r="O6" s="30"/>
      <c r="P6" s="31"/>
      <c r="Q6" s="40"/>
      <c r="T6" s="10"/>
    </row>
    <row r="7" spans="1:22" x14ac:dyDescent="0.2">
      <c r="A7" s="27">
        <v>9</v>
      </c>
      <c r="B7" s="28"/>
      <c r="C7" s="29"/>
      <c r="D7" s="30">
        <v>0</v>
      </c>
      <c r="E7" s="30">
        <v>0</v>
      </c>
      <c r="F7" s="31">
        <v>0</v>
      </c>
      <c r="G7" s="38">
        <f t="shared" si="0"/>
        <v>0</v>
      </c>
      <c r="H7" s="33"/>
      <c r="I7" s="34">
        <f>+[1]voting!X14</f>
        <v>5.4200000000000005E-2</v>
      </c>
      <c r="J7" s="34">
        <v>0</v>
      </c>
      <c r="K7" s="35">
        <v>0</v>
      </c>
      <c r="L7" s="39">
        <f t="shared" si="1"/>
        <v>5.4200000000000005E-2</v>
      </c>
      <c r="M7" s="33"/>
      <c r="N7" s="30">
        <v>0</v>
      </c>
      <c r="O7" s="30">
        <v>0</v>
      </c>
      <c r="P7" s="31">
        <v>0</v>
      </c>
      <c r="Q7" s="40">
        <f t="shared" si="2"/>
        <v>0</v>
      </c>
      <c r="T7" s="10"/>
    </row>
    <row r="8" spans="1:22" x14ac:dyDescent="0.2">
      <c r="A8" s="27">
        <v>10</v>
      </c>
      <c r="B8" s="28"/>
      <c r="C8" s="29"/>
      <c r="D8" s="30">
        <v>0</v>
      </c>
      <c r="E8" s="30">
        <v>0</v>
      </c>
      <c r="F8" s="31">
        <v>0</v>
      </c>
      <c r="G8" s="38">
        <f t="shared" si="0"/>
        <v>0</v>
      </c>
      <c r="H8" s="33"/>
      <c r="I8" s="34">
        <f>+[1]voting!X19</f>
        <v>1.3999999999999999E-2</v>
      </c>
      <c r="J8" s="34">
        <v>5.6399999999999999E-2</v>
      </c>
      <c r="K8" s="35">
        <v>0</v>
      </c>
      <c r="L8" s="39">
        <f t="shared" si="1"/>
        <v>1.3999999999999999E-2</v>
      </c>
      <c r="M8" s="33"/>
      <c r="N8" s="30">
        <v>0</v>
      </c>
      <c r="O8" s="30">
        <v>0</v>
      </c>
      <c r="P8" s="31">
        <v>0</v>
      </c>
      <c r="Q8" s="40">
        <f t="shared" si="2"/>
        <v>0</v>
      </c>
      <c r="T8" s="10">
        <v>0.2467</v>
      </c>
      <c r="V8" s="10">
        <v>0.23250000000000001</v>
      </c>
    </row>
    <row r="9" spans="1:22" x14ac:dyDescent="0.2">
      <c r="A9" s="27"/>
      <c r="B9" s="28">
        <v>12</v>
      </c>
      <c r="C9" s="29"/>
      <c r="D9" s="30"/>
      <c r="E9" s="30"/>
      <c r="F9" s="31"/>
      <c r="G9" s="38"/>
      <c r="H9" s="33"/>
      <c r="I9" s="34"/>
      <c r="J9" s="34"/>
      <c r="K9" s="35"/>
      <c r="L9" s="39"/>
      <c r="M9" s="33"/>
      <c r="N9" s="30"/>
      <c r="O9" s="30"/>
      <c r="P9" s="31"/>
      <c r="Q9" s="40"/>
      <c r="T9" s="10">
        <v>0.30649999999999999</v>
      </c>
      <c r="V9" s="10">
        <v>0.46500000000000002</v>
      </c>
    </row>
    <row r="10" spans="1:22" x14ac:dyDescent="0.2">
      <c r="A10" s="41"/>
      <c r="B10" s="28">
        <v>14</v>
      </c>
      <c r="C10" s="29"/>
      <c r="D10" s="30"/>
      <c r="E10" s="30"/>
      <c r="F10" s="31"/>
      <c r="G10" s="38"/>
      <c r="H10" s="33"/>
      <c r="I10" s="34"/>
      <c r="J10" s="34"/>
      <c r="K10" s="35"/>
      <c r="L10" s="39"/>
      <c r="M10" s="33"/>
      <c r="N10" s="30"/>
      <c r="O10" s="30"/>
      <c r="P10" s="31"/>
      <c r="Q10" s="40"/>
      <c r="T10" s="10">
        <v>0.39</v>
      </c>
      <c r="V10" s="10">
        <v>6.32</v>
      </c>
    </row>
    <row r="11" spans="1:22" x14ac:dyDescent="0.2">
      <c r="A11" s="27">
        <v>17</v>
      </c>
      <c r="B11" s="28"/>
      <c r="C11" s="29"/>
      <c r="D11" s="30">
        <f>+[1]voting!X159</f>
        <v>0.10131692099999998</v>
      </c>
      <c r="E11" s="30">
        <v>4.0113999999999997E-2</v>
      </c>
      <c r="F11" s="31">
        <f>+[1]voting!AP237</f>
        <v>4.453310399999999E-2</v>
      </c>
      <c r="G11" s="38">
        <f t="shared" si="0"/>
        <v>5.6783816999999986E-2</v>
      </c>
      <c r="H11" s="33"/>
      <c r="I11" s="34">
        <v>0</v>
      </c>
      <c r="J11" s="34">
        <v>0</v>
      </c>
      <c r="K11" s="35">
        <v>0</v>
      </c>
      <c r="L11" s="39">
        <f t="shared" si="1"/>
        <v>0</v>
      </c>
      <c r="M11" s="33"/>
      <c r="N11" s="30">
        <v>0</v>
      </c>
      <c r="O11" s="30">
        <v>0</v>
      </c>
      <c r="P11" s="31">
        <v>0</v>
      </c>
      <c r="Q11" s="40">
        <f t="shared" si="2"/>
        <v>0</v>
      </c>
      <c r="T11" s="10">
        <v>4.0114000000000001</v>
      </c>
      <c r="V11" s="10">
        <v>5.64</v>
      </c>
    </row>
    <row r="12" spans="1:22" x14ac:dyDescent="0.2">
      <c r="A12" s="27"/>
      <c r="B12" s="28">
        <v>62</v>
      </c>
      <c r="C12" s="29"/>
      <c r="D12" s="30"/>
      <c r="E12" s="30"/>
      <c r="F12" s="31"/>
      <c r="G12" s="38"/>
      <c r="H12" s="33"/>
      <c r="I12" s="34"/>
      <c r="J12" s="34"/>
      <c r="K12" s="35"/>
      <c r="L12" s="39"/>
      <c r="M12" s="33"/>
      <c r="N12" s="30"/>
      <c r="O12" s="30"/>
      <c r="P12" s="31"/>
      <c r="Q12" s="40"/>
      <c r="T12" s="10"/>
      <c r="V12" s="10"/>
    </row>
    <row r="13" spans="1:22" x14ac:dyDescent="0.2">
      <c r="A13" s="27"/>
      <c r="B13" s="28">
        <v>63</v>
      </c>
      <c r="C13" s="29"/>
      <c r="D13" s="30"/>
      <c r="E13" s="30"/>
      <c r="F13" s="31"/>
      <c r="G13" s="38"/>
      <c r="H13" s="33"/>
      <c r="I13" s="34"/>
      <c r="J13" s="34"/>
      <c r="K13" s="35"/>
      <c r="L13" s="39"/>
      <c r="M13" s="33"/>
      <c r="N13" s="30"/>
      <c r="O13" s="30"/>
      <c r="P13" s="31"/>
      <c r="Q13" s="40"/>
      <c r="T13" s="10"/>
      <c r="V13" s="10"/>
    </row>
    <row r="14" spans="1:22" x14ac:dyDescent="0.2">
      <c r="A14" s="27"/>
      <c r="B14" s="28">
        <v>64</v>
      </c>
      <c r="C14" s="29"/>
      <c r="D14" s="30"/>
      <c r="E14" s="30"/>
      <c r="F14" s="31"/>
      <c r="G14" s="38"/>
      <c r="H14" s="33"/>
      <c r="I14" s="34"/>
      <c r="J14" s="34"/>
      <c r="K14" s="35"/>
      <c r="L14" s="39"/>
      <c r="M14" s="33"/>
      <c r="N14" s="30"/>
      <c r="O14" s="30"/>
      <c r="P14" s="31"/>
      <c r="Q14" s="40"/>
      <c r="T14" s="10"/>
      <c r="V14" s="10"/>
    </row>
    <row r="15" spans="1:22" x14ac:dyDescent="0.2">
      <c r="A15" s="27"/>
      <c r="B15" s="28">
        <v>89</v>
      </c>
      <c r="C15" s="29"/>
      <c r="D15" s="30"/>
      <c r="E15" s="30"/>
      <c r="F15" s="31"/>
      <c r="G15" s="38"/>
      <c r="H15" s="33"/>
      <c r="I15" s="34"/>
      <c r="J15" s="34"/>
      <c r="K15" s="35"/>
      <c r="L15" s="39"/>
      <c r="M15" s="33"/>
      <c r="N15" s="30"/>
      <c r="O15" s="30"/>
      <c r="P15" s="31"/>
      <c r="Q15" s="40"/>
      <c r="T15" s="10"/>
      <c r="V15" s="10"/>
    </row>
    <row r="16" spans="1:22" x14ac:dyDescent="0.2">
      <c r="A16" s="27">
        <v>24</v>
      </c>
      <c r="B16" s="28"/>
      <c r="C16" s="29"/>
      <c r="D16" s="30">
        <f>+[1]voting!X166</f>
        <v>2.1264999999999999E-2</v>
      </c>
      <c r="E16" s="30">
        <v>3.065E-3</v>
      </c>
      <c r="F16" s="31">
        <f>+[1]voting!V166</f>
        <v>3.065E-3</v>
      </c>
      <c r="G16" s="38">
        <f t="shared" si="0"/>
        <v>1.8200000000000001E-2</v>
      </c>
      <c r="H16" s="33"/>
      <c r="I16" s="34">
        <v>0</v>
      </c>
      <c r="J16" s="34">
        <v>0</v>
      </c>
      <c r="K16" s="35">
        <v>0</v>
      </c>
      <c r="L16" s="39">
        <f t="shared" si="1"/>
        <v>0</v>
      </c>
      <c r="M16" s="33"/>
      <c r="N16" s="30">
        <v>0</v>
      </c>
      <c r="O16" s="30">
        <v>0</v>
      </c>
      <c r="P16" s="31">
        <v>0</v>
      </c>
      <c r="Q16" s="40">
        <f t="shared" si="2"/>
        <v>0</v>
      </c>
      <c r="T16" s="10">
        <v>1.4</v>
      </c>
      <c r="V16" s="10">
        <v>2.74</v>
      </c>
    </row>
    <row r="17" spans="1:22" x14ac:dyDescent="0.2">
      <c r="A17" s="27"/>
      <c r="B17" s="28">
        <v>16</v>
      </c>
      <c r="C17" s="29"/>
      <c r="D17" s="30"/>
      <c r="E17" s="30"/>
      <c r="F17" s="31"/>
      <c r="G17" s="38"/>
      <c r="H17" s="33"/>
      <c r="I17" s="34"/>
      <c r="J17" s="34"/>
      <c r="K17" s="35"/>
      <c r="L17" s="39"/>
      <c r="M17" s="33"/>
      <c r="N17" s="30"/>
      <c r="O17" s="30"/>
      <c r="P17" s="31"/>
      <c r="Q17" s="40"/>
      <c r="T17" s="10"/>
      <c r="V17" s="10"/>
    </row>
    <row r="18" spans="1:22" x14ac:dyDescent="0.2">
      <c r="A18" s="27">
        <v>58</v>
      </c>
      <c r="B18" s="28"/>
      <c r="C18" s="29"/>
      <c r="D18" s="30">
        <f>+[1]voting!X23</f>
        <v>2.1785709999999998E-3</v>
      </c>
      <c r="E18" s="30">
        <v>2.1789999999999999E-3</v>
      </c>
      <c r="F18" s="31">
        <v>0</v>
      </c>
      <c r="G18" s="38">
        <f t="shared" si="0"/>
        <v>2.1785709999999998E-3</v>
      </c>
      <c r="H18" s="33"/>
      <c r="I18" s="34">
        <v>0</v>
      </c>
      <c r="J18" s="34">
        <v>0</v>
      </c>
      <c r="K18" s="35">
        <v>0</v>
      </c>
      <c r="L18" s="39">
        <f t="shared" si="1"/>
        <v>0</v>
      </c>
      <c r="M18" s="33"/>
      <c r="N18" s="30">
        <v>0</v>
      </c>
      <c r="O18" s="30">
        <v>0</v>
      </c>
      <c r="P18" s="31">
        <v>0</v>
      </c>
      <c r="Q18" s="40">
        <f t="shared" si="2"/>
        <v>0</v>
      </c>
      <c r="T18" s="10">
        <v>0.23250000000000001</v>
      </c>
    </row>
    <row r="19" spans="1:22" x14ac:dyDescent="0.2">
      <c r="A19" s="27">
        <v>60</v>
      </c>
      <c r="B19" s="28"/>
      <c r="C19" s="29"/>
      <c r="D19" s="30">
        <v>0</v>
      </c>
      <c r="E19" s="30">
        <v>0</v>
      </c>
      <c r="F19" s="31">
        <v>0</v>
      </c>
      <c r="G19" s="38">
        <f t="shared" si="0"/>
        <v>0</v>
      </c>
      <c r="H19" s="33"/>
      <c r="I19" s="34">
        <v>0</v>
      </c>
      <c r="J19" s="34">
        <v>0</v>
      </c>
      <c r="K19" s="35">
        <v>0</v>
      </c>
      <c r="L19" s="39">
        <f t="shared" si="1"/>
        <v>0</v>
      </c>
      <c r="M19" s="33"/>
      <c r="N19" s="30">
        <f>+[1]voting!X25</f>
        <v>2.1785709999999998E-3</v>
      </c>
      <c r="O19" s="30">
        <v>0</v>
      </c>
      <c r="P19" s="31">
        <v>0</v>
      </c>
      <c r="Q19" s="40">
        <f t="shared" si="2"/>
        <v>2.1785709999999998E-3</v>
      </c>
      <c r="T19" s="10">
        <v>0.21790000000000001</v>
      </c>
    </row>
    <row r="20" spans="1:22" x14ac:dyDescent="0.2">
      <c r="A20" s="27"/>
      <c r="B20" s="28">
        <v>61</v>
      </c>
      <c r="C20" s="29"/>
      <c r="D20" s="30"/>
      <c r="E20" s="30"/>
      <c r="F20" s="31"/>
      <c r="G20" s="38"/>
      <c r="H20" s="33"/>
      <c r="I20" s="34"/>
      <c r="J20" s="34"/>
      <c r="K20" s="35"/>
      <c r="L20" s="39"/>
      <c r="M20" s="33"/>
      <c r="N20" s="30"/>
      <c r="O20" s="30"/>
      <c r="P20" s="31"/>
      <c r="Q20" s="40"/>
      <c r="T20" s="10"/>
    </row>
    <row r="21" spans="1:22" x14ac:dyDescent="0.2">
      <c r="A21" s="27"/>
      <c r="B21" s="28">
        <v>67</v>
      </c>
      <c r="C21" s="29"/>
      <c r="D21" s="30"/>
      <c r="E21" s="30"/>
      <c r="F21" s="31"/>
      <c r="G21" s="38"/>
      <c r="H21" s="33"/>
      <c r="I21" s="34"/>
      <c r="J21" s="34"/>
      <c r="K21" s="35"/>
      <c r="L21" s="39"/>
      <c r="M21" s="33"/>
      <c r="N21" s="30"/>
      <c r="O21" s="30"/>
      <c r="P21" s="31"/>
      <c r="Q21" s="40"/>
      <c r="T21" s="10"/>
    </row>
    <row r="22" spans="1:22" x14ac:dyDescent="0.2">
      <c r="A22" s="27">
        <v>68</v>
      </c>
      <c r="B22" s="28"/>
      <c r="C22" s="29"/>
      <c r="D22" s="30">
        <f>+[1]voting!X33</f>
        <v>2.1785709999999998E-3</v>
      </c>
      <c r="E22" s="30">
        <v>2.1789999999999999E-3</v>
      </c>
      <c r="F22" s="31">
        <v>0</v>
      </c>
      <c r="G22" s="38">
        <f t="shared" si="0"/>
        <v>2.1785709999999998E-3</v>
      </c>
      <c r="H22" s="33"/>
      <c r="I22" s="34">
        <v>0</v>
      </c>
      <c r="J22" s="34">
        <v>0</v>
      </c>
      <c r="K22" s="35">
        <v>0</v>
      </c>
      <c r="L22" s="39">
        <f t="shared" si="1"/>
        <v>0</v>
      </c>
      <c r="M22" s="33"/>
      <c r="N22" s="30">
        <v>0</v>
      </c>
      <c r="O22" s="30">
        <v>0</v>
      </c>
      <c r="P22" s="31">
        <v>0</v>
      </c>
      <c r="Q22" s="40">
        <f t="shared" si="2"/>
        <v>0</v>
      </c>
      <c r="T22" s="10">
        <v>0.2417</v>
      </c>
    </row>
    <row r="23" spans="1:22" x14ac:dyDescent="0.2">
      <c r="A23" s="27">
        <v>76</v>
      </c>
      <c r="B23" s="28"/>
      <c r="C23" s="29"/>
      <c r="D23" s="30">
        <f>+[1]voting!X41</f>
        <v>5.7666666666666665E-3</v>
      </c>
      <c r="E23" s="30">
        <v>5.7666999999999996E-3</v>
      </c>
      <c r="F23" s="31">
        <v>0</v>
      </c>
      <c r="G23" s="38">
        <f t="shared" si="0"/>
        <v>5.7666666666666665E-3</v>
      </c>
      <c r="H23" s="33"/>
      <c r="I23" s="34">
        <v>0</v>
      </c>
      <c r="J23" s="34">
        <v>0</v>
      </c>
      <c r="K23" s="35">
        <v>0</v>
      </c>
      <c r="L23" s="39">
        <f t="shared" si="1"/>
        <v>0</v>
      </c>
      <c r="M23" s="33"/>
      <c r="N23" s="30">
        <v>0</v>
      </c>
      <c r="O23" s="30">
        <v>0</v>
      </c>
      <c r="P23" s="31">
        <v>0</v>
      </c>
      <c r="Q23" s="40">
        <f t="shared" si="2"/>
        <v>0</v>
      </c>
      <c r="T23" s="10">
        <v>0.57669999999999999</v>
      </c>
    </row>
    <row r="24" spans="1:22" ht="13.9" customHeight="1" x14ac:dyDescent="0.2">
      <c r="A24" s="27">
        <v>77</v>
      </c>
      <c r="B24" s="28"/>
      <c r="C24" s="29"/>
      <c r="D24" s="30">
        <v>0</v>
      </c>
      <c r="E24" s="30">
        <v>0</v>
      </c>
      <c r="F24" s="31">
        <v>0</v>
      </c>
      <c r="G24" s="38">
        <f t="shared" si="0"/>
        <v>0</v>
      </c>
      <c r="H24" s="33"/>
      <c r="I24" s="34">
        <f>+[1]voting!X42</f>
        <v>4.6500000000000005E-3</v>
      </c>
      <c r="J24" s="34">
        <v>4.6499999999999996E-3</v>
      </c>
      <c r="K24" s="35">
        <v>0</v>
      </c>
      <c r="L24" s="39">
        <f t="shared" si="1"/>
        <v>4.6500000000000005E-3</v>
      </c>
      <c r="M24" s="33"/>
      <c r="N24" s="30">
        <v>0</v>
      </c>
      <c r="O24" s="30">
        <v>0</v>
      </c>
      <c r="P24" s="31">
        <v>0</v>
      </c>
      <c r="Q24" s="40">
        <f t="shared" si="2"/>
        <v>0</v>
      </c>
      <c r="T24" s="10">
        <v>0.21790000000000001</v>
      </c>
    </row>
    <row r="25" spans="1:22" ht="13.9" customHeight="1" x14ac:dyDescent="0.2">
      <c r="A25" s="27"/>
      <c r="B25" s="28">
        <v>78</v>
      </c>
      <c r="C25" s="29"/>
      <c r="D25" s="30"/>
      <c r="E25" s="30"/>
      <c r="F25" s="31"/>
      <c r="G25" s="38"/>
      <c r="H25" s="33"/>
      <c r="I25" s="34"/>
      <c r="J25" s="34"/>
      <c r="K25" s="35"/>
      <c r="L25" s="39"/>
      <c r="M25" s="33"/>
      <c r="N25" s="30"/>
      <c r="O25" s="30"/>
      <c r="P25" s="31"/>
      <c r="Q25" s="40"/>
      <c r="T25" s="10"/>
    </row>
    <row r="26" spans="1:22" x14ac:dyDescent="0.2">
      <c r="A26" s="27">
        <v>79</v>
      </c>
      <c r="B26" s="28"/>
      <c r="C26" s="29"/>
      <c r="D26" s="30">
        <v>0</v>
      </c>
      <c r="E26" s="30">
        <v>0</v>
      </c>
      <c r="F26" s="31">
        <v>0</v>
      </c>
      <c r="G26" s="38">
        <f t="shared" si="0"/>
        <v>0</v>
      </c>
      <c r="H26" s="33"/>
      <c r="I26" s="34">
        <f>+[1]voting!X44</f>
        <v>2.3250000000000002E-3</v>
      </c>
      <c r="J26" s="34">
        <v>2.3249999999999998E-3</v>
      </c>
      <c r="K26" s="35">
        <v>0</v>
      </c>
      <c r="L26" s="39">
        <f t="shared" si="1"/>
        <v>2.3250000000000002E-3</v>
      </c>
      <c r="M26" s="33"/>
      <c r="N26" s="30">
        <v>0</v>
      </c>
      <c r="O26" s="30">
        <v>0</v>
      </c>
      <c r="P26" s="31">
        <v>0</v>
      </c>
      <c r="Q26" s="40">
        <f t="shared" si="2"/>
        <v>0</v>
      </c>
      <c r="T26" s="10">
        <v>0.57669999999999999</v>
      </c>
    </row>
    <row r="27" spans="1:22" x14ac:dyDescent="0.2">
      <c r="A27" s="27">
        <v>91</v>
      </c>
      <c r="B27" s="28"/>
      <c r="C27" s="29"/>
      <c r="D27" s="30">
        <v>0</v>
      </c>
      <c r="E27" s="30">
        <v>0</v>
      </c>
      <c r="F27" s="31">
        <v>0</v>
      </c>
      <c r="G27" s="38">
        <f t="shared" si="0"/>
        <v>0</v>
      </c>
      <c r="H27" s="33"/>
      <c r="I27" s="34">
        <f>+[1]voting!X56</f>
        <v>2.4166666666666668E-3</v>
      </c>
      <c r="J27" s="34">
        <v>2.4166999999999999E-3</v>
      </c>
      <c r="K27" s="35">
        <v>0</v>
      </c>
      <c r="L27" s="39">
        <f t="shared" si="1"/>
        <v>2.4166666666666668E-3</v>
      </c>
      <c r="M27" s="33"/>
      <c r="N27" s="30">
        <v>0</v>
      </c>
      <c r="O27" s="30">
        <v>0</v>
      </c>
      <c r="P27" s="31">
        <v>0</v>
      </c>
      <c r="Q27" s="40">
        <f t="shared" si="2"/>
        <v>0</v>
      </c>
      <c r="T27" s="10">
        <v>0.23749999999999999</v>
      </c>
    </row>
    <row r="28" spans="1:22" x14ac:dyDescent="0.2">
      <c r="A28" s="27">
        <v>92</v>
      </c>
      <c r="B28" s="28"/>
      <c r="C28" s="29"/>
      <c r="D28" s="30">
        <f>+[1]voting!X57</f>
        <v>1.8958333333333337E-2</v>
      </c>
      <c r="E28" s="30">
        <v>2.4169999999999999E-3</v>
      </c>
      <c r="F28" s="31">
        <v>0</v>
      </c>
      <c r="G28" s="38">
        <f t="shared" si="0"/>
        <v>1.8958333333333337E-2</v>
      </c>
      <c r="H28" s="33"/>
      <c r="I28" s="34">
        <v>0</v>
      </c>
      <c r="J28" s="34">
        <v>0</v>
      </c>
      <c r="K28" s="35">
        <v>0</v>
      </c>
      <c r="L28" s="39">
        <f t="shared" si="1"/>
        <v>0</v>
      </c>
      <c r="M28" s="33"/>
      <c r="N28" s="30">
        <v>0</v>
      </c>
      <c r="O28" s="30">
        <v>0</v>
      </c>
      <c r="P28" s="31">
        <v>0</v>
      </c>
      <c r="Q28" s="40">
        <f t="shared" si="2"/>
        <v>0</v>
      </c>
      <c r="T28" s="10">
        <v>0.21790000000000001</v>
      </c>
    </row>
    <row r="29" spans="1:22" x14ac:dyDescent="0.2">
      <c r="A29" s="27"/>
      <c r="B29" s="28">
        <v>94</v>
      </c>
      <c r="C29" s="29"/>
      <c r="D29" s="30"/>
      <c r="E29" s="30"/>
      <c r="F29" s="31"/>
      <c r="G29" s="38"/>
      <c r="H29" s="33"/>
      <c r="I29" s="34"/>
      <c r="J29" s="34"/>
      <c r="K29" s="35"/>
      <c r="L29" s="39"/>
      <c r="M29" s="33"/>
      <c r="N29" s="30"/>
      <c r="O29" s="30"/>
      <c r="P29" s="31"/>
      <c r="Q29" s="40"/>
      <c r="T29" s="10"/>
    </row>
    <row r="30" spans="1:22" x14ac:dyDescent="0.2">
      <c r="A30" s="27"/>
      <c r="B30" s="28">
        <v>96</v>
      </c>
      <c r="C30" s="29"/>
      <c r="D30" s="30"/>
      <c r="E30" s="30"/>
      <c r="F30" s="31"/>
      <c r="G30" s="38"/>
      <c r="H30" s="33"/>
      <c r="I30" s="34"/>
      <c r="J30" s="34"/>
      <c r="K30" s="35"/>
      <c r="L30" s="39"/>
      <c r="M30" s="33"/>
      <c r="N30" s="30"/>
      <c r="O30" s="30"/>
      <c r="P30" s="31"/>
      <c r="Q30" s="40"/>
      <c r="T30" s="10"/>
    </row>
    <row r="31" spans="1:22" x14ac:dyDescent="0.2">
      <c r="A31" s="27"/>
      <c r="B31" s="28">
        <v>101</v>
      </c>
      <c r="C31" s="29"/>
      <c r="D31" s="30"/>
      <c r="E31" s="30"/>
      <c r="F31" s="31"/>
      <c r="G31" s="38"/>
      <c r="H31" s="33"/>
      <c r="I31" s="34"/>
      <c r="J31" s="34"/>
      <c r="K31" s="35"/>
      <c r="L31" s="39"/>
      <c r="M31" s="33"/>
      <c r="N31" s="30"/>
      <c r="O31" s="30"/>
      <c r="P31" s="31"/>
      <c r="Q31" s="40"/>
      <c r="T31" s="10"/>
    </row>
    <row r="32" spans="1:22" x14ac:dyDescent="0.2">
      <c r="A32" s="27">
        <v>95</v>
      </c>
      <c r="B32" s="28"/>
      <c r="C32" s="29"/>
      <c r="D32" s="30">
        <f>+[1]voting!X60</f>
        <v>2.4166666666666668E-3</v>
      </c>
      <c r="E32" s="30">
        <v>2.4169999999999999E-3</v>
      </c>
      <c r="F32" s="31">
        <v>0</v>
      </c>
      <c r="G32" s="38">
        <f t="shared" si="0"/>
        <v>2.4166666666666668E-3</v>
      </c>
      <c r="H32" s="33"/>
      <c r="I32" s="34">
        <v>0</v>
      </c>
      <c r="J32" s="34">
        <v>0</v>
      </c>
      <c r="K32" s="35">
        <v>0</v>
      </c>
      <c r="L32" s="39">
        <f t="shared" si="1"/>
        <v>0</v>
      </c>
      <c r="M32" s="33"/>
      <c r="N32" s="30">
        <v>0</v>
      </c>
      <c r="O32" s="30">
        <v>0</v>
      </c>
      <c r="P32" s="31">
        <v>0</v>
      </c>
      <c r="Q32" s="40">
        <f t="shared" si="2"/>
        <v>0</v>
      </c>
      <c r="T32" s="6">
        <f>SUM(T2:T28)</f>
        <v>9.9659000000000031</v>
      </c>
      <c r="V32" s="6">
        <f>SUM(V2:V28)</f>
        <v>18.517499999999998</v>
      </c>
    </row>
    <row r="33" spans="1:22" x14ac:dyDescent="0.2">
      <c r="A33" s="27">
        <v>97</v>
      </c>
      <c r="B33" s="28"/>
      <c r="C33" s="29"/>
      <c r="D33" s="30">
        <v>0</v>
      </c>
      <c r="E33" s="30">
        <v>0</v>
      </c>
      <c r="F33" s="31">
        <v>0</v>
      </c>
      <c r="G33" s="38">
        <f t="shared" si="0"/>
        <v>0</v>
      </c>
      <c r="H33" s="33"/>
      <c r="I33" s="34">
        <f>+[1]voting!X62</f>
        <v>2.5000000000000001E-3</v>
      </c>
      <c r="J33" s="34">
        <v>2.5000000000000001E-3</v>
      </c>
      <c r="K33" s="35">
        <v>0</v>
      </c>
      <c r="L33" s="39">
        <f t="shared" si="1"/>
        <v>2.5000000000000001E-3</v>
      </c>
      <c r="M33" s="33"/>
      <c r="N33" s="30">
        <v>0</v>
      </c>
      <c r="O33" s="30">
        <v>0</v>
      </c>
      <c r="P33" s="31">
        <v>0</v>
      </c>
      <c r="Q33" s="40">
        <f t="shared" si="2"/>
        <v>0</v>
      </c>
      <c r="T33" s="6" t="s">
        <v>3</v>
      </c>
      <c r="V33" s="6" t="s">
        <v>6</v>
      </c>
    </row>
    <row r="34" spans="1:22" x14ac:dyDescent="0.2">
      <c r="A34" s="27">
        <v>98</v>
      </c>
      <c r="B34" s="28"/>
      <c r="C34" s="29"/>
      <c r="D34" s="30">
        <v>2.5000000000000001E-3</v>
      </c>
      <c r="E34" s="30">
        <v>2.5000000000000001E-3</v>
      </c>
      <c r="F34" s="31">
        <v>0</v>
      </c>
      <c r="G34" s="38">
        <f t="shared" si="0"/>
        <v>2.5000000000000001E-3</v>
      </c>
      <c r="H34" s="33"/>
      <c r="I34" s="34">
        <v>0</v>
      </c>
      <c r="J34" s="34">
        <v>0</v>
      </c>
      <c r="K34" s="35">
        <v>0</v>
      </c>
      <c r="L34" s="39">
        <f t="shared" si="1"/>
        <v>0</v>
      </c>
      <c r="M34" s="33"/>
      <c r="N34" s="30">
        <v>0</v>
      </c>
      <c r="O34" s="30">
        <v>0</v>
      </c>
      <c r="P34" s="31">
        <v>0</v>
      </c>
      <c r="Q34" s="40">
        <f t="shared" si="2"/>
        <v>0</v>
      </c>
    </row>
    <row r="35" spans="1:22" x14ac:dyDescent="0.2">
      <c r="A35" s="27">
        <v>100</v>
      </c>
      <c r="B35" s="28"/>
      <c r="C35" s="29"/>
      <c r="D35" s="30">
        <v>0</v>
      </c>
      <c r="E35" s="30">
        <v>0</v>
      </c>
      <c r="F35" s="31">
        <v>0</v>
      </c>
      <c r="G35" s="38">
        <f t="shared" si="0"/>
        <v>0</v>
      </c>
      <c r="H35" s="33"/>
      <c r="I35" s="34">
        <f>+[1]voting!X65</f>
        <v>2.5000000000000001E-3</v>
      </c>
      <c r="J35" s="34">
        <v>2.5000000000000001E-3</v>
      </c>
      <c r="K35" s="35">
        <v>0</v>
      </c>
      <c r="L35" s="39">
        <f t="shared" si="1"/>
        <v>2.5000000000000001E-3</v>
      </c>
      <c r="M35" s="33"/>
      <c r="N35" s="30">
        <v>0</v>
      </c>
      <c r="O35" s="30">
        <v>0</v>
      </c>
      <c r="P35" s="31">
        <v>0</v>
      </c>
      <c r="Q35" s="40">
        <f t="shared" si="2"/>
        <v>0</v>
      </c>
    </row>
    <row r="36" spans="1:22" x14ac:dyDescent="0.2">
      <c r="A36" s="27">
        <v>102</v>
      </c>
      <c r="B36" s="28"/>
      <c r="C36" s="29"/>
      <c r="D36" s="30">
        <v>0</v>
      </c>
      <c r="E36" s="30">
        <v>0</v>
      </c>
      <c r="F36" s="31">
        <v>0</v>
      </c>
      <c r="G36" s="38">
        <f t="shared" si="0"/>
        <v>0</v>
      </c>
      <c r="H36" s="33"/>
      <c r="I36" s="34">
        <f>+[1]voting!X67</f>
        <v>5.0000000000000001E-3</v>
      </c>
      <c r="J36" s="34">
        <v>5.0000000000000001E-3</v>
      </c>
      <c r="K36" s="35">
        <v>0</v>
      </c>
      <c r="L36" s="39">
        <f t="shared" si="1"/>
        <v>5.0000000000000001E-3</v>
      </c>
      <c r="M36" s="33"/>
      <c r="N36" s="30">
        <v>0</v>
      </c>
      <c r="O36" s="30">
        <v>0</v>
      </c>
      <c r="P36" s="31">
        <v>0</v>
      </c>
      <c r="Q36" s="40">
        <f t="shared" si="2"/>
        <v>0</v>
      </c>
    </row>
    <row r="37" spans="1:22" x14ac:dyDescent="0.2">
      <c r="A37" s="27"/>
      <c r="B37" s="28">
        <v>99</v>
      </c>
      <c r="C37" s="29"/>
      <c r="D37" s="30"/>
      <c r="E37" s="30"/>
      <c r="F37" s="31"/>
      <c r="G37" s="38"/>
      <c r="H37" s="33"/>
      <c r="I37" s="34"/>
      <c r="J37" s="34"/>
      <c r="K37" s="35"/>
      <c r="L37" s="39"/>
      <c r="M37" s="33"/>
      <c r="N37" s="30"/>
      <c r="O37" s="30"/>
      <c r="P37" s="31"/>
      <c r="Q37" s="40"/>
    </row>
    <row r="38" spans="1:22" x14ac:dyDescent="0.2">
      <c r="A38" s="27">
        <v>129</v>
      </c>
      <c r="B38" s="28"/>
      <c r="C38" s="29"/>
      <c r="D38" s="30">
        <f>+[1]voting!X81</f>
        <v>2.3749999999999999E-3</v>
      </c>
      <c r="E38" s="30">
        <v>0</v>
      </c>
      <c r="F38" s="31">
        <v>0</v>
      </c>
      <c r="G38" s="38">
        <f t="shared" si="0"/>
        <v>2.3749999999999999E-3</v>
      </c>
      <c r="H38" s="33"/>
      <c r="I38" s="34">
        <v>0</v>
      </c>
      <c r="J38" s="34">
        <v>0</v>
      </c>
      <c r="K38" s="35">
        <v>0</v>
      </c>
      <c r="L38" s="39">
        <f t="shared" si="1"/>
        <v>0</v>
      </c>
      <c r="M38" s="33"/>
      <c r="N38" s="30">
        <v>0</v>
      </c>
      <c r="O38" s="30">
        <v>0</v>
      </c>
      <c r="P38" s="31">
        <v>0</v>
      </c>
      <c r="Q38" s="40">
        <f t="shared" si="2"/>
        <v>0</v>
      </c>
    </row>
    <row r="39" spans="1:22" x14ac:dyDescent="0.2">
      <c r="A39" s="27">
        <v>135</v>
      </c>
      <c r="B39" s="28"/>
      <c r="C39" s="29"/>
      <c r="D39" s="30">
        <f>+[1]voting!X87</f>
        <v>2.3749999999999999E-3</v>
      </c>
      <c r="E39" s="30">
        <v>2.3749999999999999E-3</v>
      </c>
      <c r="F39" s="31">
        <v>0</v>
      </c>
      <c r="G39" s="38">
        <f t="shared" si="0"/>
        <v>2.3749999999999999E-3</v>
      </c>
      <c r="H39" s="33"/>
      <c r="I39" s="34">
        <v>0</v>
      </c>
      <c r="J39" s="34">
        <v>0</v>
      </c>
      <c r="K39" s="35">
        <v>0</v>
      </c>
      <c r="L39" s="39">
        <f t="shared" si="1"/>
        <v>0</v>
      </c>
      <c r="M39" s="33"/>
      <c r="N39" s="30">
        <v>0</v>
      </c>
      <c r="O39" s="30">
        <v>0</v>
      </c>
      <c r="P39" s="31">
        <v>0</v>
      </c>
      <c r="Q39" s="40">
        <f t="shared" si="2"/>
        <v>0</v>
      </c>
      <c r="T39" s="6">
        <v>13</v>
      </c>
    </row>
    <row r="40" spans="1:22" x14ac:dyDescent="0.2">
      <c r="A40" s="27">
        <v>165</v>
      </c>
      <c r="B40" s="28"/>
      <c r="C40" s="29"/>
      <c r="D40" s="30">
        <f>+[1]voting!X88</f>
        <v>3.9750000000000002E-3</v>
      </c>
      <c r="E40" s="30">
        <v>3.8999999999999998E-3</v>
      </c>
      <c r="F40" s="31">
        <v>0</v>
      </c>
      <c r="G40" s="38">
        <f t="shared" si="0"/>
        <v>3.9750000000000002E-3</v>
      </c>
      <c r="H40" s="33"/>
      <c r="I40" s="34">
        <v>0</v>
      </c>
      <c r="J40" s="34">
        <v>0</v>
      </c>
      <c r="K40" s="35">
        <v>0</v>
      </c>
      <c r="L40" s="39">
        <f t="shared" si="1"/>
        <v>0</v>
      </c>
      <c r="M40" s="33"/>
      <c r="N40" s="30">
        <v>0</v>
      </c>
      <c r="O40" s="30">
        <v>0</v>
      </c>
      <c r="P40" s="31">
        <v>0</v>
      </c>
      <c r="Q40" s="40">
        <f t="shared" si="2"/>
        <v>0</v>
      </c>
    </row>
    <row r="41" spans="1:22" x14ac:dyDescent="0.2">
      <c r="A41" s="27">
        <v>172</v>
      </c>
      <c r="B41" s="28"/>
      <c r="C41" s="29"/>
      <c r="D41" s="30">
        <v>0</v>
      </c>
      <c r="E41" s="30">
        <v>0</v>
      </c>
      <c r="F41" s="31">
        <v>0</v>
      </c>
      <c r="G41" s="38">
        <f t="shared" si="0"/>
        <v>0</v>
      </c>
      <c r="H41" s="33"/>
      <c r="I41" s="34">
        <f>+[1]voting!X95</f>
        <v>0.113275</v>
      </c>
      <c r="J41" s="34">
        <v>6.3200000000000006E-2</v>
      </c>
      <c r="K41" s="35">
        <f>+[1]voting!AA237</f>
        <v>3.0187499999999992E-2</v>
      </c>
      <c r="L41" s="39">
        <f t="shared" si="1"/>
        <v>8.3087500000000009E-2</v>
      </c>
      <c r="M41" s="33"/>
      <c r="N41" s="30">
        <v>0</v>
      </c>
      <c r="O41" s="30">
        <v>0</v>
      </c>
      <c r="P41" s="31">
        <v>0</v>
      </c>
      <c r="Q41" s="40">
        <f t="shared" si="2"/>
        <v>0</v>
      </c>
    </row>
    <row r="42" spans="1:22" x14ac:dyDescent="0.2">
      <c r="A42" s="27"/>
      <c r="B42" s="28">
        <v>12</v>
      </c>
      <c r="C42" s="29"/>
      <c r="D42" s="30"/>
      <c r="E42" s="30"/>
      <c r="F42" s="31"/>
      <c r="G42" s="38"/>
      <c r="H42" s="33"/>
      <c r="I42" s="34"/>
      <c r="J42" s="34"/>
      <c r="K42" s="35"/>
      <c r="L42" s="39"/>
      <c r="M42" s="33"/>
      <c r="N42" s="30"/>
      <c r="O42" s="30"/>
      <c r="P42" s="31"/>
      <c r="Q42" s="40"/>
    </row>
    <row r="43" spans="1:22" x14ac:dyDescent="0.2">
      <c r="A43" s="27"/>
      <c r="B43" s="28">
        <v>170</v>
      </c>
      <c r="C43" s="29"/>
      <c r="D43" s="30"/>
      <c r="E43" s="30"/>
      <c r="F43" s="31"/>
      <c r="G43" s="38"/>
      <c r="H43" s="33"/>
      <c r="I43" s="34"/>
      <c r="J43" s="34"/>
      <c r="K43" s="35"/>
      <c r="L43" s="39"/>
      <c r="M43" s="33"/>
      <c r="N43" s="30"/>
      <c r="O43" s="30"/>
      <c r="P43" s="31"/>
      <c r="Q43" s="40"/>
    </row>
    <row r="44" spans="1:22" x14ac:dyDescent="0.2">
      <c r="A44" s="27"/>
      <c r="B44" s="28">
        <v>173</v>
      </c>
      <c r="C44" s="29"/>
      <c r="D44" s="30"/>
      <c r="E44" s="30"/>
      <c r="F44" s="31"/>
      <c r="G44" s="38"/>
      <c r="H44" s="33"/>
      <c r="I44" s="34"/>
      <c r="J44" s="34"/>
      <c r="K44" s="35"/>
      <c r="L44" s="39"/>
      <c r="M44" s="33"/>
      <c r="N44" s="30"/>
      <c r="O44" s="30"/>
      <c r="P44" s="31"/>
      <c r="Q44" s="40"/>
    </row>
    <row r="45" spans="1:22" x14ac:dyDescent="0.2">
      <c r="A45" s="27"/>
      <c r="B45" s="28">
        <v>175</v>
      </c>
      <c r="C45" s="29"/>
      <c r="D45" s="30"/>
      <c r="E45" s="30"/>
      <c r="F45" s="31"/>
      <c r="G45" s="38"/>
      <c r="H45" s="33"/>
      <c r="I45" s="34"/>
      <c r="J45" s="34"/>
      <c r="K45" s="35"/>
      <c r="L45" s="39"/>
      <c r="M45" s="33"/>
      <c r="N45" s="30"/>
      <c r="O45" s="30"/>
      <c r="P45" s="31"/>
      <c r="Q45" s="40"/>
    </row>
    <row r="46" spans="1:22" x14ac:dyDescent="0.2">
      <c r="A46" s="27">
        <v>202</v>
      </c>
      <c r="B46" s="28"/>
      <c r="C46" s="29"/>
      <c r="D46" s="30">
        <f>+[1]voting!X101</f>
        <v>3.8999999999999994E-3</v>
      </c>
      <c r="E46" s="30">
        <v>3.8999999999999998E-3</v>
      </c>
      <c r="F46" s="31">
        <v>0</v>
      </c>
      <c r="G46" s="38">
        <f t="shared" si="0"/>
        <v>3.8999999999999994E-3</v>
      </c>
      <c r="H46" s="33"/>
      <c r="I46" s="34">
        <v>0</v>
      </c>
      <c r="J46" s="34">
        <v>0</v>
      </c>
      <c r="K46" s="35">
        <v>0</v>
      </c>
      <c r="L46" s="39">
        <f t="shared" si="1"/>
        <v>0</v>
      </c>
      <c r="M46" s="33"/>
      <c r="N46" s="30">
        <v>0</v>
      </c>
      <c r="O46" s="30">
        <v>0</v>
      </c>
      <c r="P46" s="31">
        <v>0</v>
      </c>
      <c r="Q46" s="40">
        <f t="shared" si="2"/>
        <v>0</v>
      </c>
    </row>
    <row r="47" spans="1:22" x14ac:dyDescent="0.2">
      <c r="A47" s="27">
        <v>203</v>
      </c>
      <c r="B47" s="28"/>
      <c r="C47" s="29"/>
      <c r="D47" s="30">
        <v>3.8999999999999998E-3</v>
      </c>
      <c r="E47" s="30">
        <v>3.8999999999999998E-3</v>
      </c>
      <c r="F47" s="31">
        <v>0</v>
      </c>
      <c r="G47" s="38">
        <f t="shared" si="0"/>
        <v>3.8999999999999998E-3</v>
      </c>
      <c r="H47" s="33"/>
      <c r="I47" s="34">
        <v>0</v>
      </c>
      <c r="J47" s="34">
        <v>0</v>
      </c>
      <c r="K47" s="35">
        <v>0</v>
      </c>
      <c r="L47" s="39">
        <f t="shared" si="1"/>
        <v>0</v>
      </c>
      <c r="M47" s="33"/>
      <c r="N47" s="30">
        <v>0</v>
      </c>
      <c r="O47" s="30">
        <v>0</v>
      </c>
      <c r="P47" s="31">
        <v>0</v>
      </c>
      <c r="Q47" s="40">
        <f t="shared" si="2"/>
        <v>0</v>
      </c>
    </row>
    <row r="48" spans="1:22" x14ac:dyDescent="0.2">
      <c r="A48" s="27">
        <v>206</v>
      </c>
      <c r="B48" s="28"/>
      <c r="C48" s="29"/>
      <c r="D48" s="30">
        <v>0</v>
      </c>
      <c r="E48" s="30">
        <v>0</v>
      </c>
      <c r="F48" s="31">
        <v>0</v>
      </c>
      <c r="G48" s="38">
        <f t="shared" si="0"/>
        <v>0</v>
      </c>
      <c r="H48" s="33"/>
      <c r="I48" s="34">
        <f>+[1]voting!X105</f>
        <v>2.1200000000000004E-2</v>
      </c>
      <c r="J48" s="34">
        <v>2.12E-2</v>
      </c>
      <c r="K48" s="35">
        <v>0</v>
      </c>
      <c r="L48" s="39">
        <f t="shared" si="1"/>
        <v>2.1200000000000004E-2</v>
      </c>
      <c r="M48" s="33"/>
      <c r="N48" s="30">
        <v>0</v>
      </c>
      <c r="O48" s="30">
        <v>0</v>
      </c>
      <c r="P48" s="31">
        <v>0</v>
      </c>
      <c r="Q48" s="40">
        <f t="shared" si="2"/>
        <v>0</v>
      </c>
    </row>
    <row r="49" spans="1:17" x14ac:dyDescent="0.2">
      <c r="A49" s="27">
        <v>214</v>
      </c>
      <c r="B49" s="28"/>
      <c r="C49" s="29"/>
      <c r="D49" s="30">
        <f>+[1]voting!X113</f>
        <v>2.3250000000000002E-3</v>
      </c>
      <c r="E49" s="30">
        <v>2.3249999999999998E-3</v>
      </c>
      <c r="F49" s="31">
        <v>2.3249999999999998E-3</v>
      </c>
      <c r="G49" s="38">
        <f t="shared" si="0"/>
        <v>0</v>
      </c>
      <c r="H49" s="33"/>
      <c r="I49" s="34">
        <v>0</v>
      </c>
      <c r="J49" s="34">
        <v>0</v>
      </c>
      <c r="K49" s="35">
        <v>0</v>
      </c>
      <c r="L49" s="39">
        <f t="shared" si="1"/>
        <v>0</v>
      </c>
      <c r="M49" s="33"/>
      <c r="N49" s="30">
        <v>0</v>
      </c>
      <c r="O49" s="30">
        <v>0</v>
      </c>
      <c r="P49" s="31">
        <v>0</v>
      </c>
      <c r="Q49" s="40">
        <f t="shared" si="2"/>
        <v>0</v>
      </c>
    </row>
    <row r="50" spans="1:17" x14ac:dyDescent="0.2">
      <c r="A50" s="27">
        <v>215</v>
      </c>
      <c r="B50" s="28"/>
      <c r="C50" s="29"/>
      <c r="D50" s="30">
        <f>+[1]voting!X114</f>
        <v>1.3683333333333334E-2</v>
      </c>
      <c r="E50" s="30">
        <v>0</v>
      </c>
      <c r="F50" s="31">
        <f>+[1]voting!AQ223</f>
        <v>3.3541666666666668E-3</v>
      </c>
      <c r="G50" s="38">
        <f t="shared" si="0"/>
        <v>1.0329166666666667E-2</v>
      </c>
      <c r="H50" s="33"/>
      <c r="I50" s="34">
        <v>0</v>
      </c>
      <c r="J50" s="34">
        <v>0</v>
      </c>
      <c r="K50" s="35">
        <v>0</v>
      </c>
      <c r="L50" s="39">
        <f t="shared" si="1"/>
        <v>0</v>
      </c>
      <c r="M50" s="33"/>
      <c r="N50" s="30">
        <v>0</v>
      </c>
      <c r="O50" s="30">
        <v>0</v>
      </c>
      <c r="P50" s="31">
        <v>0</v>
      </c>
      <c r="Q50" s="40">
        <f t="shared" si="2"/>
        <v>0</v>
      </c>
    </row>
    <row r="51" spans="1:17" x14ac:dyDescent="0.2">
      <c r="A51" s="27"/>
      <c r="B51" s="28">
        <v>217</v>
      </c>
      <c r="C51" s="29"/>
      <c r="D51" s="30"/>
      <c r="E51" s="30"/>
      <c r="F51" s="31"/>
      <c r="G51" s="38"/>
      <c r="H51" s="33"/>
      <c r="I51" s="34"/>
      <c r="J51" s="34"/>
      <c r="K51" s="35"/>
      <c r="L51" s="39"/>
      <c r="M51" s="33"/>
      <c r="N51" s="30"/>
      <c r="O51" s="30"/>
      <c r="P51" s="31"/>
      <c r="Q51" s="40"/>
    </row>
    <row r="52" spans="1:17" x14ac:dyDescent="0.2">
      <c r="A52" s="27"/>
      <c r="B52" s="28">
        <v>218</v>
      </c>
      <c r="C52" s="29"/>
      <c r="D52" s="30"/>
      <c r="E52" s="30"/>
      <c r="F52" s="31"/>
      <c r="G52" s="38"/>
      <c r="H52" s="33"/>
      <c r="I52" s="34"/>
      <c r="J52" s="34"/>
      <c r="K52" s="35"/>
      <c r="L52" s="39"/>
      <c r="M52" s="33"/>
      <c r="N52" s="30"/>
      <c r="O52" s="30"/>
      <c r="P52" s="31"/>
      <c r="Q52" s="40"/>
    </row>
    <row r="53" spans="1:17" x14ac:dyDescent="0.2">
      <c r="A53" s="27">
        <v>216</v>
      </c>
      <c r="B53" s="28"/>
      <c r="C53" s="29"/>
      <c r="D53" s="30">
        <f>+[1]voting!X115</f>
        <v>2.3250000000000002E-3</v>
      </c>
      <c r="E53" s="30">
        <v>2.3249999999999998E-3</v>
      </c>
      <c r="F53" s="31">
        <v>0</v>
      </c>
      <c r="G53" s="38">
        <f t="shared" si="0"/>
        <v>2.3250000000000002E-3</v>
      </c>
      <c r="H53" s="33"/>
      <c r="I53" s="34">
        <v>0</v>
      </c>
      <c r="J53" s="34">
        <v>0</v>
      </c>
      <c r="K53" s="35">
        <v>0</v>
      </c>
      <c r="L53" s="39">
        <f t="shared" si="1"/>
        <v>0</v>
      </c>
      <c r="M53" s="33"/>
      <c r="N53" s="30">
        <v>0</v>
      </c>
      <c r="O53" s="30">
        <v>0</v>
      </c>
      <c r="P53" s="31">
        <v>0</v>
      </c>
      <c r="Q53" s="40">
        <f t="shared" si="2"/>
        <v>0</v>
      </c>
    </row>
    <row r="54" spans="1:17" x14ac:dyDescent="0.2">
      <c r="A54" s="27">
        <v>230</v>
      </c>
      <c r="B54" s="28"/>
      <c r="C54" s="29"/>
      <c r="D54" s="30">
        <f>+[1]voting!X235</f>
        <v>5.7669999999999996E-3</v>
      </c>
      <c r="E54" s="30">
        <v>5.7670000000000004E-3</v>
      </c>
      <c r="F54" s="31">
        <v>0</v>
      </c>
      <c r="G54" s="38">
        <f t="shared" si="0"/>
        <v>5.7669999999999996E-3</v>
      </c>
      <c r="H54" s="33"/>
      <c r="I54" s="34">
        <v>0</v>
      </c>
      <c r="J54" s="34">
        <v>0</v>
      </c>
      <c r="K54" s="35">
        <v>0</v>
      </c>
      <c r="L54" s="39">
        <f t="shared" si="1"/>
        <v>0</v>
      </c>
      <c r="M54" s="33"/>
      <c r="N54" s="30">
        <v>0</v>
      </c>
      <c r="O54" s="30">
        <v>0</v>
      </c>
      <c r="P54" s="31">
        <v>0</v>
      </c>
      <c r="Q54" s="40">
        <f t="shared" si="2"/>
        <v>0</v>
      </c>
    </row>
    <row r="55" spans="1:17" x14ac:dyDescent="0.2">
      <c r="A55" s="27"/>
      <c r="B55" s="28"/>
      <c r="C55" s="29"/>
      <c r="D55" s="30">
        <v>0</v>
      </c>
      <c r="E55" s="30">
        <v>0</v>
      </c>
      <c r="F55" s="31">
        <v>0</v>
      </c>
      <c r="G55" s="38">
        <f t="shared" si="0"/>
        <v>0</v>
      </c>
      <c r="H55" s="33"/>
      <c r="I55" s="34">
        <v>0</v>
      </c>
      <c r="J55" s="34">
        <v>0</v>
      </c>
      <c r="K55" s="35">
        <v>0</v>
      </c>
      <c r="L55" s="39">
        <f t="shared" si="1"/>
        <v>0</v>
      </c>
      <c r="M55" s="33"/>
      <c r="N55" s="30">
        <v>0</v>
      </c>
      <c r="O55" s="30">
        <v>0</v>
      </c>
      <c r="P55" s="31">
        <v>0</v>
      </c>
      <c r="Q55" s="40">
        <f t="shared" si="2"/>
        <v>0</v>
      </c>
    </row>
    <row r="56" spans="1:17" x14ac:dyDescent="0.2">
      <c r="A56" s="27"/>
      <c r="B56" s="28"/>
      <c r="C56" s="29"/>
      <c r="D56" s="30">
        <v>0</v>
      </c>
      <c r="E56" s="30">
        <v>0</v>
      </c>
      <c r="F56" s="31">
        <v>0</v>
      </c>
      <c r="G56" s="38">
        <f t="shared" si="0"/>
        <v>0</v>
      </c>
      <c r="H56" s="33"/>
      <c r="I56" s="34">
        <v>0</v>
      </c>
      <c r="J56" s="34">
        <v>0</v>
      </c>
      <c r="K56" s="35">
        <v>0</v>
      </c>
      <c r="L56" s="39">
        <f t="shared" si="1"/>
        <v>0</v>
      </c>
      <c r="M56" s="33"/>
      <c r="N56" s="30">
        <v>0</v>
      </c>
      <c r="O56" s="30">
        <v>0</v>
      </c>
      <c r="P56" s="31">
        <v>0</v>
      </c>
      <c r="Q56" s="40">
        <f t="shared" si="2"/>
        <v>0</v>
      </c>
    </row>
    <row r="57" spans="1:17" x14ac:dyDescent="0.2">
      <c r="A57" s="27"/>
      <c r="B57" s="28"/>
      <c r="C57" s="29"/>
      <c r="D57" s="30"/>
      <c r="E57" s="30"/>
      <c r="F57" s="31"/>
      <c r="G57" s="38"/>
      <c r="H57" s="33"/>
      <c r="I57" s="34"/>
      <c r="J57" s="34"/>
      <c r="K57" s="35"/>
      <c r="L57" s="39"/>
      <c r="M57" s="33"/>
      <c r="N57" s="30"/>
      <c r="O57" s="30"/>
      <c r="P57" s="31"/>
      <c r="Q57" s="40"/>
    </row>
    <row r="58" spans="1:17" ht="13.5" thickBot="1" x14ac:dyDescent="0.25">
      <c r="A58" s="27"/>
      <c r="B58" s="28"/>
      <c r="C58" s="29"/>
      <c r="D58" s="30">
        <f>SUM(D5:D57)</f>
        <v>0.19720606299999993</v>
      </c>
      <c r="E58" s="30">
        <f>SUM(E5:E57)</f>
        <v>8.5129699999999989E-2</v>
      </c>
      <c r="F58" s="31">
        <f>SUM(F5:F57)</f>
        <v>5.3277270666666654E-2</v>
      </c>
      <c r="G58" s="42">
        <f>SUM(G5:G57)</f>
        <v>0.14392879233333333</v>
      </c>
      <c r="H58" s="33"/>
      <c r="I58" s="34">
        <f>SUM(I5:I57)</f>
        <v>0.24946666666666667</v>
      </c>
      <c r="J58" s="34">
        <f>SUM(J5:J57)</f>
        <v>0.1875917</v>
      </c>
      <c r="K58" s="35">
        <f>SUM(K5:K57)</f>
        <v>3.0187499999999992E-2</v>
      </c>
      <c r="L58" s="43">
        <f>SUM(L5:L57)</f>
        <v>0.21927916666666669</v>
      </c>
      <c r="M58" s="33"/>
      <c r="N58" s="30">
        <f>SUM(N5:N57)</f>
        <v>2.1785709999999998E-3</v>
      </c>
      <c r="O58" s="30">
        <f>SUM(O5:O57)</f>
        <v>0</v>
      </c>
      <c r="P58" s="31">
        <f>SUM(P5:P57)</f>
        <v>0</v>
      </c>
      <c r="Q58" s="44">
        <f>SUM(Q5:Q57)</f>
        <v>2.1785709999999998E-3</v>
      </c>
    </row>
    <row r="59" spans="1:17" ht="13.5" thickBot="1" x14ac:dyDescent="0.25">
      <c r="A59" s="45"/>
      <c r="B59" s="46"/>
      <c r="C59" s="47"/>
      <c r="D59" s="48"/>
      <c r="E59" s="48"/>
      <c r="F59" s="48"/>
      <c r="G59" s="49"/>
      <c r="H59" s="48"/>
      <c r="I59" s="48"/>
      <c r="J59" s="48"/>
      <c r="K59" s="48"/>
      <c r="L59" s="49"/>
      <c r="M59" s="48"/>
      <c r="N59" s="48"/>
      <c r="O59" s="48"/>
      <c r="P59" s="48"/>
      <c r="Q59" s="50"/>
    </row>
    <row r="61" spans="1:17" x14ac:dyDescent="0.2">
      <c r="I61" s="4">
        <f>+L58+G58+Q58</f>
        <v>0.36538653000000004</v>
      </c>
      <c r="J61" s="51" t="s">
        <v>8</v>
      </c>
    </row>
    <row r="62" spans="1:17" x14ac:dyDescent="0.2">
      <c r="A62" s="5">
        <f>COUNT(A5:A54)</f>
        <v>29</v>
      </c>
    </row>
    <row r="63" spans="1:17" x14ac:dyDescent="0.2">
      <c r="I63" s="4">
        <f>+[1]voting!X239</f>
        <v>0.39959421166666598</v>
      </c>
    </row>
    <row r="64" spans="1:17" x14ac:dyDescent="0.2">
      <c r="P64" s="52"/>
    </row>
    <row r="65" spans="9:9" x14ac:dyDescent="0.2">
      <c r="I65" s="4">
        <f>+I61/I63</f>
        <v>0.91439395099346099</v>
      </c>
    </row>
  </sheetData>
  <sheetProtection password="F542" sheet="1" objects="1" scenarios="1" formatCells="0" formatColumns="0" formatRows="0" insertColumns="0" insertRows="0" insertHyperlinks="0" deleteColumns="0" deleteRows="0" sort="0" autoFilter="0" pivotTables="0"/>
  <mergeCells count="1">
    <mergeCell ref="A1:Q3"/>
  </mergeCells>
  <pageMargins left="0.7" right="0.7" top="0.75" bottom="0.75" header="0.3" footer="0.3"/>
  <pageSetup scale="65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Elsene Slowinski</dc:creator>
  <cp:lastModifiedBy>Elsene Slowinski</cp:lastModifiedBy>
  <dcterms:created xsi:type="dcterms:W3CDTF">2023-12-30T16:48:25Z</dcterms:created>
  <dcterms:modified xsi:type="dcterms:W3CDTF">2023-12-30T16:51:49Z</dcterms:modified>
</cp:coreProperties>
</file>