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35" activeTab="5"/>
  </bookViews>
  <sheets>
    <sheet name="SENARYO 1" sheetId="1" r:id="rId1"/>
    <sheet name="SENARYO 2" sheetId="2" r:id="rId2"/>
    <sheet name="SENARYO 3" sheetId="3" r:id="rId3"/>
    <sheet name="SENARYO 4" sheetId="5" r:id="rId4"/>
    <sheet name="SENARYO 5" sheetId="7" r:id="rId5"/>
    <sheet name="SENARYO 6" sheetId="8" r:id="rId6"/>
  </sheets>
  <calcPr calcId="124519"/>
</workbook>
</file>

<file path=xl/calcChain.xml><?xml version="1.0" encoding="utf-8"?>
<calcChain xmlns="http://schemas.openxmlformats.org/spreadsheetml/2006/main">
  <c r="E12" i="8"/>
  <c r="F12" s="1"/>
  <c r="H10" s="1"/>
  <c r="E8"/>
  <c r="F8" s="1"/>
  <c r="H6" s="1"/>
  <c r="H16" s="1"/>
  <c r="H18" s="1"/>
  <c r="H14" i="7"/>
  <c r="E12"/>
  <c r="F12" s="1"/>
  <c r="H10" s="1"/>
  <c r="F8"/>
  <c r="E8"/>
  <c r="H6"/>
  <c r="H16" s="1"/>
  <c r="H18" s="1"/>
  <c r="H14" i="3"/>
  <c r="E12" i="5"/>
  <c r="F12" s="1"/>
  <c r="H10" s="1"/>
  <c r="F8"/>
  <c r="E8"/>
  <c r="H6"/>
  <c r="H16" s="1"/>
  <c r="H18" s="1"/>
  <c r="F12" i="3"/>
  <c r="H10" s="1"/>
  <c r="E12"/>
  <c r="E8"/>
  <c r="F8" s="1"/>
  <c r="H6" s="1"/>
  <c r="E12" i="2"/>
  <c r="F12" s="1"/>
  <c r="H10" s="1"/>
  <c r="H14" s="1"/>
  <c r="H16" s="1"/>
  <c r="H18" s="1"/>
  <c r="E8"/>
  <c r="F8" s="1"/>
  <c r="H6" s="1"/>
  <c r="H16" i="1"/>
  <c r="H18" s="1"/>
  <c r="E12"/>
  <c r="F12" s="1"/>
  <c r="H10" s="1"/>
  <c r="E8"/>
  <c r="F8" s="1"/>
  <c r="H6" s="1"/>
  <c r="H16" i="3" l="1"/>
  <c r="H18" s="1"/>
</calcChain>
</file>

<file path=xl/sharedStrings.xml><?xml version="1.0" encoding="utf-8"?>
<sst xmlns="http://schemas.openxmlformats.org/spreadsheetml/2006/main" count="150" uniqueCount="31">
  <si>
    <t>2022 YILI KURUMLAR VERGİSİ MATRAH ARTIRIMI</t>
  </si>
  <si>
    <t xml:space="preserve">2021 YILI KURUMLAR VERGİSİ MATRAHI </t>
  </si>
  <si>
    <t>2021 KRV MAT</t>
  </si>
  <si>
    <t>2021 ART. MAT.</t>
  </si>
  <si>
    <t>A</t>
  </si>
  <si>
    <t>B</t>
  </si>
  <si>
    <t>C</t>
  </si>
  <si>
    <t xml:space="preserve">2021 ARTIRILMIŞ MATRAH (1+2) </t>
  </si>
  <si>
    <t>2022 YILI 3.DÖNEM GEÇİCİ V MATRAHI</t>
  </si>
  <si>
    <t>2022/7-9 GÇV MAT</t>
  </si>
  <si>
    <t>2022/7-9 ART.MAT</t>
  </si>
  <si>
    <t xml:space="preserve">2022 ARTIRILMIŞ MATRAH (1+2) </t>
  </si>
  <si>
    <t>D</t>
  </si>
  <si>
    <t>E</t>
  </si>
  <si>
    <t>2022 YILI MATRAHI ( E ) = (A+D)</t>
  </si>
  <si>
    <t>2022 YILI KURUMLAR VERGİSİ MATRAHI (DEFTER VE BELGELERE GÖRE TESPİT EDİLEN MATRAH)</t>
  </si>
  <si>
    <t>F</t>
  </si>
  <si>
    <t>2022 BEYAN EDİLEN MATRAHIN %25 ' İ (F) = E *%25</t>
  </si>
  <si>
    <t>G</t>
  </si>
  <si>
    <t>2022 YILI ASGARİ MATRAH G</t>
  </si>
  <si>
    <t>H</t>
  </si>
  <si>
    <t>2022 YILI MATRAH ARTIRIM TUTARI H=F VE G DEN YÜKSEK OLANI</t>
  </si>
  <si>
    <t>SENARYO 1</t>
  </si>
  <si>
    <t>SENARYO 2</t>
  </si>
  <si>
    <t>2022 YILI MATRAHINA EKLENECEK TUTAR (D) (C-A) VEYA (B-A)        (7440 SAYILI KANUN GEÇİCİ 1. MAD. KAPSAMINDA KUR.V.YÖNELİK ARIRILAN MATRAH)</t>
  </si>
  <si>
    <t>SENARYO 3</t>
  </si>
  <si>
    <t>SENARYO 4</t>
  </si>
  <si>
    <t>2022 YILI KURUMLAR VERGİSİ MATRAHI ( E ) = (A+D)</t>
  </si>
  <si>
    <t>SENARYO 5</t>
  </si>
  <si>
    <t>SENARYO 6</t>
  </si>
  <si>
    <t>SMMM.HALİL ÖZDEMİR (İZMİR DİNAMİK MALİ MÜŞAVİRLER GRUBU KURUMLAR VERGİSİ MATRAH ARTIRIMI ÇALIŞMASI)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</si>
</sst>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0" xfId="0" applyFill="1" applyBorder="1"/>
    <xf numFmtId="0" fontId="0" fillId="2" borderId="11" xfId="0" applyFill="1" applyBorder="1"/>
    <xf numFmtId="0" fontId="0" fillId="3" borderId="11" xfId="0" applyFill="1" applyBorder="1"/>
    <xf numFmtId="0" fontId="0" fillId="4" borderId="11" xfId="0" applyFill="1" applyBorder="1"/>
    <xf numFmtId="0" fontId="0" fillId="5" borderId="10" xfId="0" applyFill="1" applyBorder="1"/>
    <xf numFmtId="0" fontId="0" fillId="5" borderId="11" xfId="0" applyFill="1" applyBorder="1"/>
    <xf numFmtId="4" fontId="0" fillId="5" borderId="12" xfId="0" applyNumberFormat="1" applyFill="1" applyBorder="1"/>
    <xf numFmtId="0" fontId="0" fillId="6" borderId="10" xfId="0" applyFill="1" applyBorder="1"/>
    <xf numFmtId="0" fontId="0" fillId="6" borderId="1" xfId="0" applyFill="1" applyBorder="1"/>
    <xf numFmtId="0" fontId="0" fillId="7" borderId="1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0" fontId="0" fillId="2" borderId="0" xfId="0" applyNumberFormat="1" applyFill="1" applyBorder="1"/>
    <xf numFmtId="0" fontId="0" fillId="2" borderId="4" xfId="0" applyFill="1" applyBorder="1"/>
    <xf numFmtId="0" fontId="0" fillId="2" borderId="7" xfId="0" applyFill="1" applyBorder="1"/>
    <xf numFmtId="4" fontId="0" fillId="2" borderId="8" xfId="0" applyNumberFormat="1" applyFill="1" applyBorder="1"/>
    <xf numFmtId="4" fontId="0" fillId="2" borderId="9" xfId="0" applyNumberFormat="1" applyFill="1" applyBorder="1"/>
    <xf numFmtId="4" fontId="0" fillId="2" borderId="12" xfId="0" applyNumberFormat="1" applyFill="1" applyBorder="1"/>
    <xf numFmtId="4" fontId="0" fillId="3" borderId="12" xfId="0" applyNumberFormat="1" applyFill="1" applyBorder="1"/>
    <xf numFmtId="4" fontId="0" fillId="9" borderId="12" xfId="0" applyNumberFormat="1" applyFill="1" applyBorder="1"/>
    <xf numFmtId="4" fontId="0" fillId="10" borderId="12" xfId="0" applyNumberFormat="1" applyFill="1" applyBorder="1"/>
    <xf numFmtId="0" fontId="0" fillId="9" borderId="10" xfId="0" applyFill="1" applyBorder="1"/>
    <xf numFmtId="0" fontId="0" fillId="9" borderId="11" xfId="0" applyFill="1" applyBorder="1"/>
    <xf numFmtId="0" fontId="0" fillId="6" borderId="0" xfId="0" applyFill="1"/>
    <xf numFmtId="0" fontId="0" fillId="6" borderId="0" xfId="0" applyFill="1" applyAlignment="1">
      <alignment horizontal="center"/>
    </xf>
    <xf numFmtId="4" fontId="0" fillId="6" borderId="0" xfId="0" applyNumberFormat="1" applyFill="1"/>
    <xf numFmtId="0" fontId="0" fillId="6" borderId="0" xfId="0" applyFill="1" applyBorder="1"/>
    <xf numFmtId="4" fontId="0" fillId="6" borderId="0" xfId="0" applyNumberFormat="1" applyFill="1" applyBorder="1"/>
    <xf numFmtId="4" fontId="0" fillId="4" borderId="12" xfId="0" applyNumberFormat="1" applyFill="1" applyBorder="1"/>
    <xf numFmtId="0" fontId="0" fillId="9" borderId="5" xfId="0" applyFill="1" applyBorder="1"/>
    <xf numFmtId="0" fontId="0" fillId="9" borderId="0" xfId="0" applyFill="1" applyBorder="1"/>
    <xf numFmtId="10" fontId="0" fillId="9" borderId="0" xfId="0" applyNumberFormat="1" applyFill="1" applyBorder="1"/>
    <xf numFmtId="0" fontId="0" fillId="9" borderId="6" xfId="0" applyFill="1" applyBorder="1"/>
    <xf numFmtId="0" fontId="0" fillId="9" borderId="7" xfId="0" applyFill="1" applyBorder="1"/>
    <xf numFmtId="4" fontId="0" fillId="9" borderId="8" xfId="0" applyNumberFormat="1" applyFill="1" applyBorder="1"/>
    <xf numFmtId="4" fontId="0" fillId="9" borderId="9" xfId="0" applyNumberFormat="1" applyFill="1" applyBorder="1"/>
    <xf numFmtId="0" fontId="0" fillId="10" borderId="11" xfId="0" applyFill="1" applyBorder="1"/>
    <xf numFmtId="4" fontId="0" fillId="7" borderId="12" xfId="0" applyNumberFormat="1" applyFill="1" applyBorder="1"/>
    <xf numFmtId="4" fontId="1" fillId="9" borderId="12" xfId="0" applyNumberFormat="1" applyFont="1" applyFill="1" applyBorder="1"/>
    <xf numFmtId="0" fontId="1" fillId="8" borderId="10" xfId="0" applyFont="1" applyFill="1" applyBorder="1"/>
    <xf numFmtId="4" fontId="1" fillId="8" borderId="11" xfId="0" applyNumberFormat="1" applyFont="1" applyFill="1" applyBorder="1"/>
    <xf numFmtId="0" fontId="1" fillId="8" borderId="11" xfId="0" applyFont="1" applyFill="1" applyBorder="1"/>
    <xf numFmtId="4" fontId="1" fillId="8" borderId="12" xfId="0" applyNumberFormat="1" applyFont="1" applyFill="1" applyBorder="1"/>
    <xf numFmtId="4" fontId="1" fillId="3" borderId="12" xfId="0" applyNumberFormat="1" applyFont="1" applyFill="1" applyBorder="1"/>
    <xf numFmtId="0" fontId="1" fillId="0" borderId="0" xfId="0" applyFont="1"/>
    <xf numFmtId="0" fontId="0" fillId="2" borderId="13" xfId="0" applyFill="1" applyBorder="1"/>
    <xf numFmtId="4" fontId="0" fillId="2" borderId="14" xfId="0" applyNumberFormat="1" applyFill="1" applyBorder="1"/>
    <xf numFmtId="10" fontId="0" fillId="2" borderId="15" xfId="0" applyNumberFormat="1" applyFill="1" applyBorder="1"/>
    <xf numFmtId="0" fontId="0" fillId="9" borderId="13" xfId="0" applyFill="1" applyBorder="1"/>
    <xf numFmtId="4" fontId="0" fillId="9" borderId="14" xfId="0" applyNumberFormat="1" applyFill="1" applyBorder="1"/>
    <xf numFmtId="10" fontId="0" fillId="9" borderId="13" xfId="0" applyNumberFormat="1" applyFill="1" applyBorder="1"/>
    <xf numFmtId="0" fontId="0" fillId="9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2"/>
  <sheetViews>
    <sheetView workbookViewId="0">
      <selection activeCell="C2" sqref="C2"/>
    </sheetView>
  </sheetViews>
  <sheetFormatPr defaultRowHeight="15"/>
  <cols>
    <col min="1" max="1" width="4.42578125" customWidth="1"/>
    <col min="2" max="2" width="4.140625" customWidth="1"/>
    <col min="3" max="3" width="58" customWidth="1"/>
    <col min="4" max="4" width="18.7109375" customWidth="1"/>
    <col min="5" max="5" width="19.140625" customWidth="1"/>
    <col min="6" max="6" width="30.42578125" customWidth="1"/>
    <col min="7" max="7" width="10.28515625" customWidth="1"/>
    <col min="8" max="8" width="13.85546875" bestFit="1" customWidth="1"/>
  </cols>
  <sheetData>
    <row r="1" spans="2:8">
      <c r="C1" t="s">
        <v>0</v>
      </c>
    </row>
    <row r="2" spans="2:8">
      <c r="C2" t="s">
        <v>30</v>
      </c>
    </row>
    <row r="3" spans="2:8" ht="15.75" thickBot="1">
      <c r="C3" s="46" t="s">
        <v>22</v>
      </c>
    </row>
    <row r="4" spans="2:8" ht="15.75" thickBot="1">
      <c r="B4" s="9" t="s">
        <v>4</v>
      </c>
      <c r="C4" s="5" t="s">
        <v>15</v>
      </c>
      <c r="D4" s="6"/>
      <c r="E4" s="6"/>
      <c r="F4" s="6"/>
      <c r="G4" s="6"/>
      <c r="H4" s="7">
        <v>3500000</v>
      </c>
    </row>
    <row r="5" spans="2:8" ht="15.75" thickBot="1">
      <c r="B5" s="25"/>
      <c r="C5" s="25"/>
      <c r="D5" s="26">
        <v>1</v>
      </c>
      <c r="E5" s="26">
        <v>2</v>
      </c>
      <c r="F5" s="25"/>
      <c r="G5" s="25"/>
      <c r="H5" s="27"/>
    </row>
    <row r="6" spans="2:8" ht="15.75" thickBot="1">
      <c r="B6" s="9" t="s">
        <v>5</v>
      </c>
      <c r="C6" s="1" t="s">
        <v>1</v>
      </c>
      <c r="D6" s="2" t="s">
        <v>2</v>
      </c>
      <c r="E6" s="11" t="s">
        <v>3</v>
      </c>
      <c r="F6" s="2" t="s">
        <v>7</v>
      </c>
      <c r="G6" s="2"/>
      <c r="H6" s="19">
        <f>SUM(F8)</f>
        <v>1500000.0008642999</v>
      </c>
    </row>
    <row r="7" spans="2:8">
      <c r="B7" s="25"/>
      <c r="C7" s="12"/>
      <c r="D7" s="13"/>
      <c r="E7" s="14">
        <v>1.2293000000000001</v>
      </c>
      <c r="F7" s="15"/>
      <c r="G7" s="28"/>
      <c r="H7" s="27"/>
    </row>
    <row r="8" spans="2:8" ht="15.75" thickBot="1">
      <c r="B8" s="25"/>
      <c r="C8" s="16"/>
      <c r="D8" s="17">
        <v>672856.951</v>
      </c>
      <c r="E8" s="17">
        <f>SUM(D8*E7)</f>
        <v>827143.04986430006</v>
      </c>
      <c r="F8" s="18">
        <f>SUM(D8:E8)</f>
        <v>1500000.0008642999</v>
      </c>
      <c r="G8" s="29"/>
      <c r="H8" s="25"/>
    </row>
    <row r="9" spans="2:8" ht="15.75" thickBot="1">
      <c r="B9" s="25"/>
      <c r="C9" s="25"/>
      <c r="D9" s="26">
        <v>1</v>
      </c>
      <c r="E9" s="26">
        <v>2</v>
      </c>
      <c r="F9" s="25"/>
      <c r="G9" s="25"/>
      <c r="H9" s="27"/>
    </row>
    <row r="10" spans="2:8" ht="15.75" thickBot="1">
      <c r="B10" s="9" t="s">
        <v>6</v>
      </c>
      <c r="C10" s="23"/>
      <c r="D10" s="24" t="s">
        <v>9</v>
      </c>
      <c r="E10" s="24" t="s">
        <v>10</v>
      </c>
      <c r="F10" s="24" t="s">
        <v>11</v>
      </c>
      <c r="G10" s="24"/>
      <c r="H10" s="21">
        <f>SUM(F12)</f>
        <v>2500000.0032000002</v>
      </c>
    </row>
    <row r="11" spans="2:8">
      <c r="B11" s="25"/>
      <c r="C11" s="31"/>
      <c r="D11" s="32"/>
      <c r="E11" s="33">
        <v>0.4</v>
      </c>
      <c r="F11" s="34"/>
      <c r="G11" s="28"/>
      <c r="H11" s="27"/>
    </row>
    <row r="12" spans="2:8" ht="15.75" thickBot="1">
      <c r="B12" s="25"/>
      <c r="C12" s="35" t="s">
        <v>8</v>
      </c>
      <c r="D12" s="36">
        <v>1785714.2879999999</v>
      </c>
      <c r="E12" s="36">
        <f>SUM(D12*E11)</f>
        <v>714285.71519999998</v>
      </c>
      <c r="F12" s="37">
        <f>SUM(D12:E12)</f>
        <v>2500000.0032000002</v>
      </c>
      <c r="G12" s="29"/>
      <c r="H12" s="27"/>
    </row>
    <row r="13" spans="2:8" ht="15.75" thickBot="1">
      <c r="B13" s="25"/>
      <c r="C13" s="25"/>
      <c r="D13" s="25"/>
      <c r="E13" s="25"/>
      <c r="F13" s="25"/>
      <c r="G13" s="25"/>
      <c r="H13" s="27"/>
    </row>
    <row r="14" spans="2:8" ht="15.75" thickBot="1">
      <c r="B14" s="9" t="s">
        <v>12</v>
      </c>
      <c r="C14" s="41" t="s">
        <v>24</v>
      </c>
      <c r="D14" s="42"/>
      <c r="E14" s="42"/>
      <c r="F14" s="43"/>
      <c r="G14" s="43"/>
      <c r="H14" s="44">
        <v>0</v>
      </c>
    </row>
    <row r="15" spans="2:8" ht="15.75" thickBot="1">
      <c r="B15" s="25"/>
      <c r="C15" s="25"/>
      <c r="D15" s="25"/>
      <c r="E15" s="25"/>
      <c r="F15" s="25"/>
      <c r="G15" s="25"/>
      <c r="H15" s="27"/>
    </row>
    <row r="16" spans="2:8" ht="15.75" thickBot="1">
      <c r="B16" s="8" t="s">
        <v>13</v>
      </c>
      <c r="C16" s="4" t="s">
        <v>14</v>
      </c>
      <c r="D16" s="4"/>
      <c r="E16" s="4"/>
      <c r="F16" s="4"/>
      <c r="G16" s="4"/>
      <c r="H16" s="30">
        <f>SUM(H4+H14)</f>
        <v>3500000</v>
      </c>
    </row>
    <row r="17" spans="2:8" ht="15.75" thickBot="1">
      <c r="B17" s="25"/>
      <c r="C17" s="25"/>
      <c r="D17" s="25"/>
      <c r="E17" s="25"/>
      <c r="F17" s="25"/>
      <c r="G17" s="25"/>
      <c r="H17" s="27"/>
    </row>
    <row r="18" spans="2:8" ht="15.75" thickBot="1">
      <c r="B18" s="8" t="s">
        <v>16</v>
      </c>
      <c r="C18" s="38" t="s">
        <v>17</v>
      </c>
      <c r="D18" s="38"/>
      <c r="E18" s="38"/>
      <c r="F18" s="38"/>
      <c r="G18" s="38"/>
      <c r="H18" s="22">
        <f>SUM(H16*25%)</f>
        <v>875000</v>
      </c>
    </row>
    <row r="19" spans="2:8" ht="15.75" thickBot="1">
      <c r="B19" s="25"/>
      <c r="C19" s="25"/>
      <c r="D19" s="25"/>
      <c r="E19" s="25"/>
      <c r="F19" s="25"/>
      <c r="G19" s="25"/>
      <c r="H19" s="27"/>
    </row>
    <row r="20" spans="2:8" ht="15.75" thickBot="1">
      <c r="B20" s="8" t="s">
        <v>18</v>
      </c>
      <c r="C20" s="10" t="s">
        <v>19</v>
      </c>
      <c r="D20" s="10"/>
      <c r="E20" s="10"/>
      <c r="F20" s="10"/>
      <c r="G20" s="10"/>
      <c r="H20" s="39">
        <v>500000</v>
      </c>
    </row>
    <row r="21" spans="2:8" ht="15.75" thickBot="1">
      <c r="B21" s="25"/>
      <c r="C21" s="25"/>
      <c r="D21" s="25"/>
      <c r="E21" s="25"/>
      <c r="F21" s="25"/>
      <c r="G21" s="25"/>
      <c r="H21" s="27"/>
    </row>
    <row r="22" spans="2:8" ht="15.75" thickBot="1">
      <c r="B22" s="8" t="s">
        <v>20</v>
      </c>
      <c r="C22" s="3" t="s">
        <v>21</v>
      </c>
      <c r="D22" s="3"/>
      <c r="E22" s="3"/>
      <c r="F22" s="3"/>
      <c r="G22" s="3"/>
      <c r="H22" s="20">
        <v>875000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2"/>
  <sheetViews>
    <sheetView workbookViewId="0">
      <selection activeCell="C22" sqref="C22"/>
    </sheetView>
  </sheetViews>
  <sheetFormatPr defaultRowHeight="15"/>
  <cols>
    <col min="1" max="1" width="4.42578125" customWidth="1"/>
    <col min="2" max="2" width="4.140625" customWidth="1"/>
    <col min="3" max="3" width="58" customWidth="1"/>
    <col min="4" max="4" width="18.7109375" customWidth="1"/>
    <col min="5" max="5" width="19.140625" customWidth="1"/>
    <col min="6" max="6" width="30.42578125" customWidth="1"/>
    <col min="7" max="7" width="10.28515625" customWidth="1"/>
    <col min="8" max="8" width="15.42578125" bestFit="1" customWidth="1"/>
  </cols>
  <sheetData>
    <row r="1" spans="2:8">
      <c r="C1" t="s">
        <v>0</v>
      </c>
    </row>
    <row r="2" spans="2:8">
      <c r="C2" t="s">
        <v>30</v>
      </c>
    </row>
    <row r="3" spans="2:8" ht="15.75" thickBot="1">
      <c r="C3" s="46" t="s">
        <v>23</v>
      </c>
    </row>
    <row r="4" spans="2:8" ht="15.75" thickBot="1">
      <c r="B4" s="9" t="s">
        <v>4</v>
      </c>
      <c r="C4" s="5" t="s">
        <v>15</v>
      </c>
      <c r="D4" s="6"/>
      <c r="E4" s="6"/>
      <c r="F4" s="6"/>
      <c r="G4" s="6"/>
      <c r="H4" s="7">
        <v>2200000</v>
      </c>
    </row>
    <row r="5" spans="2:8" ht="15.75" thickBot="1">
      <c r="B5" s="25"/>
      <c r="C5" s="25"/>
      <c r="D5" s="26">
        <v>1</v>
      </c>
      <c r="E5" s="26">
        <v>2</v>
      </c>
      <c r="F5" s="25"/>
      <c r="G5" s="25"/>
      <c r="H5" s="27"/>
    </row>
    <row r="6" spans="2:8" ht="15.75" thickBot="1">
      <c r="B6" s="9" t="s">
        <v>5</v>
      </c>
      <c r="C6" s="1" t="s">
        <v>1</v>
      </c>
      <c r="D6" s="2" t="s">
        <v>2</v>
      </c>
      <c r="E6" s="11" t="s">
        <v>3</v>
      </c>
      <c r="F6" s="2" t="s">
        <v>7</v>
      </c>
      <c r="G6" s="2"/>
      <c r="H6" s="19">
        <f>SUM(F8)</f>
        <v>1500000.0008642999</v>
      </c>
    </row>
    <row r="7" spans="2:8">
      <c r="B7" s="25"/>
      <c r="C7" s="12"/>
      <c r="D7" s="13"/>
      <c r="E7" s="14">
        <v>1.2293000000000001</v>
      </c>
      <c r="F7" s="15"/>
      <c r="G7" s="28"/>
      <c r="H7" s="27"/>
    </row>
    <row r="8" spans="2:8" ht="15.75" thickBot="1">
      <c r="B8" s="25"/>
      <c r="C8" s="16"/>
      <c r="D8" s="17">
        <v>672856.951</v>
      </c>
      <c r="E8" s="17">
        <f>SUM(D8*E7)</f>
        <v>827143.04986430006</v>
      </c>
      <c r="F8" s="18">
        <f>SUM(D8:E8)</f>
        <v>1500000.0008642999</v>
      </c>
      <c r="G8" s="29"/>
      <c r="H8" s="25"/>
    </row>
    <row r="9" spans="2:8" ht="15.75" thickBot="1">
      <c r="B9" s="25"/>
      <c r="C9" s="25"/>
      <c r="D9" s="26">
        <v>1</v>
      </c>
      <c r="E9" s="26">
        <v>2</v>
      </c>
      <c r="F9" s="25"/>
      <c r="G9" s="25"/>
      <c r="H9" s="27"/>
    </row>
    <row r="10" spans="2:8" ht="15.75" thickBot="1">
      <c r="B10" s="9" t="s">
        <v>6</v>
      </c>
      <c r="C10" s="23"/>
      <c r="D10" s="24" t="s">
        <v>9</v>
      </c>
      <c r="E10" s="24" t="s">
        <v>10</v>
      </c>
      <c r="F10" s="24" t="s">
        <v>11</v>
      </c>
      <c r="G10" s="24"/>
      <c r="H10" s="40">
        <f>SUM(F12)</f>
        <v>2500000.0032000002</v>
      </c>
    </row>
    <row r="11" spans="2:8">
      <c r="B11" s="25"/>
      <c r="C11" s="31"/>
      <c r="D11" s="32"/>
      <c r="E11" s="33">
        <v>0.4</v>
      </c>
      <c r="F11" s="34"/>
      <c r="G11" s="28"/>
      <c r="H11" s="27"/>
    </row>
    <row r="12" spans="2:8" ht="15.75" thickBot="1">
      <c r="B12" s="25"/>
      <c r="C12" s="35" t="s">
        <v>8</v>
      </c>
      <c r="D12" s="36">
        <v>1785714.2879999999</v>
      </c>
      <c r="E12" s="36">
        <f>SUM(D12*E11)</f>
        <v>714285.71519999998</v>
      </c>
      <c r="F12" s="37">
        <f>SUM(D12:E12)</f>
        <v>2500000.0032000002</v>
      </c>
      <c r="G12" s="29"/>
      <c r="H12" s="27"/>
    </row>
    <row r="13" spans="2:8" ht="15.75" thickBot="1">
      <c r="B13" s="25"/>
      <c r="C13" s="25"/>
      <c r="D13" s="25"/>
      <c r="E13" s="25"/>
      <c r="F13" s="25"/>
      <c r="G13" s="25"/>
      <c r="H13" s="27"/>
    </row>
    <row r="14" spans="2:8" ht="15.75" thickBot="1">
      <c r="B14" s="9" t="s">
        <v>12</v>
      </c>
      <c r="C14" s="41" t="s">
        <v>24</v>
      </c>
      <c r="D14" s="42"/>
      <c r="E14" s="42"/>
      <c r="F14" s="43"/>
      <c r="G14" s="43"/>
      <c r="H14" s="44">
        <f>SUM(H10-H4)</f>
        <v>300000.00320000015</v>
      </c>
    </row>
    <row r="15" spans="2:8" ht="15.75" thickBot="1">
      <c r="B15" s="25"/>
      <c r="C15" s="25"/>
      <c r="D15" s="25"/>
      <c r="E15" s="25"/>
      <c r="F15" s="25"/>
      <c r="G15" s="25"/>
      <c r="H15" s="27"/>
    </row>
    <row r="16" spans="2:8" ht="15.75" thickBot="1">
      <c r="B16" s="8" t="s">
        <v>13</v>
      </c>
      <c r="C16" s="4" t="s">
        <v>14</v>
      </c>
      <c r="D16" s="4"/>
      <c r="E16" s="4"/>
      <c r="F16" s="4"/>
      <c r="G16" s="4"/>
      <c r="H16" s="30">
        <f>SUM(H4+H14)</f>
        <v>2500000.0032000002</v>
      </c>
    </row>
    <row r="17" spans="2:8" ht="15.75" thickBot="1">
      <c r="B17" s="25"/>
      <c r="C17" s="25"/>
      <c r="D17" s="25"/>
      <c r="E17" s="25"/>
      <c r="F17" s="25"/>
      <c r="G17" s="25"/>
      <c r="H17" s="27"/>
    </row>
    <row r="18" spans="2:8" ht="15.75" thickBot="1">
      <c r="B18" s="8" t="s">
        <v>16</v>
      </c>
      <c r="C18" s="38" t="s">
        <v>17</v>
      </c>
      <c r="D18" s="38"/>
      <c r="E18" s="38"/>
      <c r="F18" s="38"/>
      <c r="G18" s="38"/>
      <c r="H18" s="22">
        <f>SUM(H16*25%)</f>
        <v>625000.00080000004</v>
      </c>
    </row>
    <row r="19" spans="2:8" ht="15.75" thickBot="1">
      <c r="B19" s="25"/>
      <c r="C19" s="25"/>
      <c r="D19" s="25"/>
      <c r="E19" s="25"/>
      <c r="F19" s="25"/>
      <c r="G19" s="25"/>
      <c r="H19" s="27"/>
    </row>
    <row r="20" spans="2:8" ht="15.75" thickBot="1">
      <c r="B20" s="8" t="s">
        <v>18</v>
      </c>
      <c r="C20" s="10" t="s">
        <v>19</v>
      </c>
      <c r="D20" s="10"/>
      <c r="E20" s="10"/>
      <c r="F20" s="10"/>
      <c r="G20" s="10"/>
      <c r="H20" s="39">
        <v>500000</v>
      </c>
    </row>
    <row r="21" spans="2:8" ht="15.75" thickBot="1">
      <c r="B21" s="25"/>
      <c r="C21" s="25"/>
      <c r="D21" s="25"/>
      <c r="E21" s="25"/>
      <c r="F21" s="25"/>
      <c r="G21" s="25"/>
      <c r="H21" s="27"/>
    </row>
    <row r="22" spans="2:8" ht="15.75" thickBot="1">
      <c r="B22" s="8" t="s">
        <v>20</v>
      </c>
      <c r="C22" s="3" t="s">
        <v>21</v>
      </c>
      <c r="D22" s="3"/>
      <c r="E22" s="3"/>
      <c r="F22" s="3"/>
      <c r="G22" s="3"/>
      <c r="H22" s="45">
        <v>625000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H22"/>
  <sheetViews>
    <sheetView workbookViewId="0">
      <selection activeCell="C2" sqref="C2"/>
    </sheetView>
  </sheetViews>
  <sheetFormatPr defaultRowHeight="15"/>
  <cols>
    <col min="1" max="1" width="4.42578125" customWidth="1"/>
    <col min="2" max="2" width="4.140625" customWidth="1"/>
    <col min="3" max="3" width="58" customWidth="1"/>
    <col min="4" max="4" width="18.7109375" customWidth="1"/>
    <col min="5" max="5" width="19.140625" customWidth="1"/>
    <col min="6" max="6" width="30.42578125" customWidth="1"/>
    <col min="7" max="7" width="10.28515625" customWidth="1"/>
    <col min="8" max="8" width="11.7109375" bestFit="1" customWidth="1"/>
  </cols>
  <sheetData>
    <row r="1" spans="2:8">
      <c r="C1" t="s">
        <v>0</v>
      </c>
    </row>
    <row r="2" spans="2:8">
      <c r="C2" t="s">
        <v>30</v>
      </c>
    </row>
    <row r="3" spans="2:8" ht="15.75" thickBot="1">
      <c r="C3" s="46" t="s">
        <v>25</v>
      </c>
    </row>
    <row r="4" spans="2:8" ht="15.75" thickBot="1">
      <c r="B4" s="9" t="s">
        <v>4</v>
      </c>
      <c r="C4" s="5" t="s">
        <v>15</v>
      </c>
      <c r="D4" s="6"/>
      <c r="E4" s="6"/>
      <c r="F4" s="6"/>
      <c r="G4" s="6"/>
      <c r="H4" s="7">
        <v>2000000</v>
      </c>
    </row>
    <row r="5" spans="2:8" ht="15.75" thickBot="1">
      <c r="B5" s="25"/>
      <c r="C5" s="25"/>
      <c r="D5" s="26">
        <v>1</v>
      </c>
      <c r="E5" s="26">
        <v>2</v>
      </c>
      <c r="F5" s="25"/>
      <c r="G5" s="25"/>
      <c r="H5" s="27"/>
    </row>
    <row r="6" spans="2:8" ht="15.75" thickBot="1">
      <c r="B6" s="9" t="s">
        <v>5</v>
      </c>
      <c r="C6" s="1" t="s">
        <v>1</v>
      </c>
      <c r="D6" s="11" t="s">
        <v>2</v>
      </c>
      <c r="E6" s="11" t="s">
        <v>3</v>
      </c>
      <c r="F6" s="2" t="s">
        <v>7</v>
      </c>
      <c r="G6" s="2"/>
      <c r="H6" s="19">
        <f>SUM(F8)</f>
        <v>2799999.9974520002</v>
      </c>
    </row>
    <row r="7" spans="2:8">
      <c r="B7" s="25"/>
      <c r="C7" s="12"/>
      <c r="D7" s="47"/>
      <c r="E7" s="49">
        <v>1.2293000000000001</v>
      </c>
      <c r="F7" s="15"/>
      <c r="G7" s="28"/>
      <c r="H7" s="27"/>
    </row>
    <row r="8" spans="2:8" ht="15.75" thickBot="1">
      <c r="B8" s="25"/>
      <c r="C8" s="16"/>
      <c r="D8" s="48">
        <v>1255999.6399999999</v>
      </c>
      <c r="E8" s="48">
        <f>SUM(D8*E7)</f>
        <v>1544000.357452</v>
      </c>
      <c r="F8" s="18">
        <f>SUM(D8:E8)</f>
        <v>2799999.9974520002</v>
      </c>
      <c r="G8" s="29"/>
      <c r="H8" s="25"/>
    </row>
    <row r="9" spans="2:8" ht="15.75" thickBot="1">
      <c r="B9" s="25"/>
      <c r="C9" s="25"/>
      <c r="D9" s="26">
        <v>1</v>
      </c>
      <c r="E9" s="26">
        <v>2</v>
      </c>
      <c r="F9" s="25"/>
      <c r="G9" s="25"/>
      <c r="H9" s="27"/>
    </row>
    <row r="10" spans="2:8" ht="15.75" thickBot="1">
      <c r="B10" s="9" t="s">
        <v>6</v>
      </c>
      <c r="C10" s="23"/>
      <c r="D10" s="53" t="s">
        <v>9</v>
      </c>
      <c r="E10" s="53" t="s">
        <v>10</v>
      </c>
      <c r="F10" s="24" t="s">
        <v>11</v>
      </c>
      <c r="G10" s="24"/>
      <c r="H10" s="40">
        <f>SUM(F12)</f>
        <v>2500000.0032000002</v>
      </c>
    </row>
    <row r="11" spans="2:8">
      <c r="B11" s="25"/>
      <c r="C11" s="31"/>
      <c r="D11" s="50"/>
      <c r="E11" s="52">
        <v>0.4</v>
      </c>
      <c r="F11" s="34"/>
      <c r="G11" s="28"/>
      <c r="H11" s="27"/>
    </row>
    <row r="12" spans="2:8" ht="15.75" thickBot="1">
      <c r="B12" s="25"/>
      <c r="C12" s="35" t="s">
        <v>8</v>
      </c>
      <c r="D12" s="36">
        <v>1785714.2879999999</v>
      </c>
      <c r="E12" s="51">
        <f>SUM(D12*E11)</f>
        <v>714285.71519999998</v>
      </c>
      <c r="F12" s="37">
        <f>SUM(D12:E12)</f>
        <v>2500000.0032000002</v>
      </c>
      <c r="G12" s="29"/>
      <c r="H12" s="27"/>
    </row>
    <row r="13" spans="2:8" ht="15.75" thickBot="1">
      <c r="B13" s="25"/>
      <c r="C13" s="25"/>
      <c r="D13" s="25"/>
      <c r="E13" s="25"/>
      <c r="F13" s="25"/>
      <c r="G13" s="25"/>
      <c r="H13" s="27"/>
    </row>
    <row r="14" spans="2:8" ht="15.75" thickBot="1">
      <c r="B14" s="9" t="s">
        <v>12</v>
      </c>
      <c r="C14" s="41" t="s">
        <v>24</v>
      </c>
      <c r="D14" s="42"/>
      <c r="E14" s="42"/>
      <c r="F14" s="43"/>
      <c r="G14" s="43"/>
      <c r="H14" s="44">
        <f>SUM(H6-H4)</f>
        <v>799999.99745200016</v>
      </c>
    </row>
    <row r="15" spans="2:8" ht="15.75" thickBot="1">
      <c r="B15" s="25"/>
      <c r="C15" s="25"/>
      <c r="D15" s="25"/>
      <c r="E15" s="25"/>
      <c r="F15" s="25"/>
      <c r="G15" s="25"/>
      <c r="H15" s="27"/>
    </row>
    <row r="16" spans="2:8" ht="15.75" thickBot="1">
      <c r="B16" s="8" t="s">
        <v>13</v>
      </c>
      <c r="C16" s="4" t="s">
        <v>27</v>
      </c>
      <c r="D16" s="4"/>
      <c r="E16" s="4"/>
      <c r="F16" s="4"/>
      <c r="G16" s="4"/>
      <c r="H16" s="30">
        <f>SUM(H4+H14)</f>
        <v>2799999.9974520002</v>
      </c>
    </row>
    <row r="17" spans="2:8" ht="15.75" thickBot="1">
      <c r="B17" s="25"/>
      <c r="C17" s="25"/>
      <c r="D17" s="25"/>
      <c r="E17" s="25"/>
      <c r="F17" s="25"/>
      <c r="G17" s="25"/>
      <c r="H17" s="27"/>
    </row>
    <row r="18" spans="2:8" ht="15.75" thickBot="1">
      <c r="B18" s="8" t="s">
        <v>16</v>
      </c>
      <c r="C18" s="38" t="s">
        <v>17</v>
      </c>
      <c r="D18" s="38"/>
      <c r="E18" s="38"/>
      <c r="F18" s="38"/>
      <c r="G18" s="38"/>
      <c r="H18" s="22">
        <f>SUM(H16*25%)</f>
        <v>699999.99936300004</v>
      </c>
    </row>
    <row r="19" spans="2:8" ht="15.75" thickBot="1">
      <c r="B19" s="25"/>
      <c r="C19" s="25"/>
      <c r="D19" s="25"/>
      <c r="E19" s="25"/>
      <c r="F19" s="25"/>
      <c r="G19" s="25"/>
      <c r="H19" s="27"/>
    </row>
    <row r="20" spans="2:8" ht="15.75" thickBot="1">
      <c r="B20" s="8" t="s">
        <v>18</v>
      </c>
      <c r="C20" s="10" t="s">
        <v>19</v>
      </c>
      <c r="D20" s="10"/>
      <c r="E20" s="10"/>
      <c r="F20" s="10"/>
      <c r="G20" s="10"/>
      <c r="H20" s="39">
        <v>500000</v>
      </c>
    </row>
    <row r="21" spans="2:8" ht="15.75" thickBot="1">
      <c r="B21" s="25"/>
      <c r="C21" s="25"/>
      <c r="D21" s="25"/>
      <c r="E21" s="25"/>
      <c r="F21" s="25"/>
      <c r="G21" s="25"/>
      <c r="H21" s="27"/>
    </row>
    <row r="22" spans="2:8" ht="15.75" thickBot="1">
      <c r="B22" s="8" t="s">
        <v>20</v>
      </c>
      <c r="C22" s="3" t="s">
        <v>21</v>
      </c>
      <c r="D22" s="3"/>
      <c r="E22" s="3"/>
      <c r="F22" s="3"/>
      <c r="G22" s="3"/>
      <c r="H22" s="45">
        <v>700000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H22"/>
  <sheetViews>
    <sheetView workbookViewId="0">
      <selection activeCell="C2" sqref="C2"/>
    </sheetView>
  </sheetViews>
  <sheetFormatPr defaultRowHeight="15"/>
  <cols>
    <col min="1" max="1" width="4.42578125" customWidth="1"/>
    <col min="2" max="2" width="4.140625" customWidth="1"/>
    <col min="3" max="3" width="58" customWidth="1"/>
    <col min="4" max="4" width="18.7109375" customWidth="1"/>
    <col min="5" max="5" width="19.140625" customWidth="1"/>
    <col min="6" max="6" width="30.42578125" customWidth="1"/>
    <col min="7" max="7" width="10.28515625" customWidth="1"/>
    <col min="8" max="8" width="11.7109375" bestFit="1" customWidth="1"/>
  </cols>
  <sheetData>
    <row r="1" spans="2:8">
      <c r="C1" t="s">
        <v>0</v>
      </c>
    </row>
    <row r="2" spans="2:8">
      <c r="C2" t="s">
        <v>30</v>
      </c>
    </row>
    <row r="3" spans="2:8" ht="15.75" thickBot="1">
      <c r="C3" s="46" t="s">
        <v>26</v>
      </c>
    </row>
    <row r="4" spans="2:8" ht="15.75" thickBot="1">
      <c r="B4" s="9" t="s">
        <v>4</v>
      </c>
      <c r="C4" s="5" t="s">
        <v>15</v>
      </c>
      <c r="D4" s="6"/>
      <c r="E4" s="6"/>
      <c r="F4" s="6"/>
      <c r="G4" s="6"/>
      <c r="H4" s="7">
        <v>267622.56</v>
      </c>
    </row>
    <row r="5" spans="2:8" ht="15.75" thickBot="1">
      <c r="B5" s="25"/>
      <c r="C5" s="25"/>
      <c r="D5" s="26">
        <v>1</v>
      </c>
      <c r="E5" s="26">
        <v>2</v>
      </c>
      <c r="F5" s="25"/>
      <c r="G5" s="25"/>
      <c r="H5" s="27"/>
    </row>
    <row r="6" spans="2:8" ht="15.75" thickBot="1">
      <c r="B6" s="9" t="s">
        <v>5</v>
      </c>
      <c r="C6" s="1" t="s">
        <v>1</v>
      </c>
      <c r="D6" s="11" t="s">
        <v>2</v>
      </c>
      <c r="E6" s="11" t="s">
        <v>3</v>
      </c>
      <c r="F6" s="2" t="s">
        <v>7</v>
      </c>
      <c r="G6" s="2"/>
      <c r="H6" s="19">
        <f>SUM(F8)</f>
        <v>0</v>
      </c>
    </row>
    <row r="7" spans="2:8">
      <c r="B7" s="25"/>
      <c r="C7" s="12"/>
      <c r="D7" s="47"/>
      <c r="E7" s="49">
        <v>1.2293000000000001</v>
      </c>
      <c r="F7" s="15"/>
      <c r="G7" s="28"/>
      <c r="H7" s="27"/>
    </row>
    <row r="8" spans="2:8" ht="15.75" thickBot="1">
      <c r="B8" s="25"/>
      <c r="C8" s="16"/>
      <c r="D8" s="48">
        <v>0</v>
      </c>
      <c r="E8" s="48">
        <f>SUM(D8*E7)</f>
        <v>0</v>
      </c>
      <c r="F8" s="18">
        <f>SUM(D8:E8)</f>
        <v>0</v>
      </c>
      <c r="G8" s="29"/>
      <c r="H8" s="25"/>
    </row>
    <row r="9" spans="2:8" ht="15.75" thickBot="1">
      <c r="B9" s="25"/>
      <c r="C9" s="25"/>
      <c r="D9" s="26">
        <v>1</v>
      </c>
      <c r="E9" s="26">
        <v>2</v>
      </c>
      <c r="F9" s="25"/>
      <c r="G9" s="25"/>
      <c r="H9" s="27"/>
    </row>
    <row r="10" spans="2:8" ht="15.75" thickBot="1">
      <c r="B10" s="9" t="s">
        <v>6</v>
      </c>
      <c r="C10" s="23"/>
      <c r="D10" s="53" t="s">
        <v>9</v>
      </c>
      <c r="E10" s="53" t="s">
        <v>10</v>
      </c>
      <c r="F10" s="24" t="s">
        <v>11</v>
      </c>
      <c r="G10" s="24"/>
      <c r="H10" s="40">
        <f>SUM(F12)</f>
        <v>0</v>
      </c>
    </row>
    <row r="11" spans="2:8">
      <c r="B11" s="25"/>
      <c r="C11" s="31"/>
      <c r="D11" s="50"/>
      <c r="E11" s="52">
        <v>0.4</v>
      </c>
      <c r="F11" s="34"/>
      <c r="G11" s="28"/>
      <c r="H11" s="27"/>
    </row>
    <row r="12" spans="2:8" ht="15.75" thickBot="1">
      <c r="B12" s="25"/>
      <c r="C12" s="35" t="s">
        <v>8</v>
      </c>
      <c r="D12" s="51">
        <v>0</v>
      </c>
      <c r="E12" s="51">
        <f>SUM(D12*E11)</f>
        <v>0</v>
      </c>
      <c r="F12" s="37">
        <f>SUM(D12:E12)</f>
        <v>0</v>
      </c>
      <c r="G12" s="29"/>
      <c r="H12" s="27"/>
    </row>
    <row r="13" spans="2:8" ht="15.75" thickBot="1">
      <c r="B13" s="25"/>
      <c r="C13" s="25"/>
      <c r="D13" s="25"/>
      <c r="E13" s="25"/>
      <c r="F13" s="25"/>
      <c r="G13" s="25"/>
      <c r="H13" s="27"/>
    </row>
    <row r="14" spans="2:8" ht="15.75" thickBot="1">
      <c r="B14" s="9" t="s">
        <v>12</v>
      </c>
      <c r="C14" s="41" t="s">
        <v>24</v>
      </c>
      <c r="D14" s="42"/>
      <c r="E14" s="42"/>
      <c r="F14" s="43"/>
      <c r="G14" s="43"/>
      <c r="H14" s="44">
        <v>0</v>
      </c>
    </row>
    <row r="15" spans="2:8" ht="15.75" thickBot="1">
      <c r="B15" s="25"/>
      <c r="C15" s="25"/>
      <c r="D15" s="25"/>
      <c r="E15" s="25"/>
      <c r="F15" s="25"/>
      <c r="G15" s="25"/>
      <c r="H15" s="27"/>
    </row>
    <row r="16" spans="2:8" ht="15.75" thickBot="1">
      <c r="B16" s="8" t="s">
        <v>13</v>
      </c>
      <c r="C16" s="4" t="s">
        <v>14</v>
      </c>
      <c r="D16" s="4"/>
      <c r="E16" s="4"/>
      <c r="F16" s="4"/>
      <c r="G16" s="4"/>
      <c r="H16" s="30">
        <f>SUM(H4+H14)</f>
        <v>267622.56</v>
      </c>
    </row>
    <row r="17" spans="2:8" ht="15.75" thickBot="1">
      <c r="B17" s="25"/>
      <c r="C17" s="25"/>
      <c r="D17" s="25"/>
      <c r="E17" s="25"/>
      <c r="F17" s="25"/>
      <c r="G17" s="25"/>
      <c r="H17" s="27"/>
    </row>
    <row r="18" spans="2:8" ht="15.75" thickBot="1">
      <c r="B18" s="8" t="s">
        <v>16</v>
      </c>
      <c r="C18" s="38" t="s">
        <v>17</v>
      </c>
      <c r="D18" s="38"/>
      <c r="E18" s="38"/>
      <c r="F18" s="38"/>
      <c r="G18" s="38"/>
      <c r="H18" s="22">
        <f>SUM(H16*25%)</f>
        <v>66905.64</v>
      </c>
    </row>
    <row r="19" spans="2:8" ht="15.75" thickBot="1">
      <c r="B19" s="25"/>
      <c r="C19" s="25"/>
      <c r="D19" s="25"/>
      <c r="E19" s="25"/>
      <c r="F19" s="25"/>
      <c r="G19" s="25"/>
      <c r="H19" s="27"/>
    </row>
    <row r="20" spans="2:8" ht="15.75" thickBot="1">
      <c r="B20" s="8" t="s">
        <v>18</v>
      </c>
      <c r="C20" s="10" t="s">
        <v>19</v>
      </c>
      <c r="D20" s="10"/>
      <c r="E20" s="10"/>
      <c r="F20" s="10"/>
      <c r="G20" s="10"/>
      <c r="H20" s="39">
        <v>500000</v>
      </c>
    </row>
    <row r="21" spans="2:8" ht="15.75" thickBot="1">
      <c r="B21" s="25"/>
      <c r="C21" s="25"/>
      <c r="D21" s="25"/>
      <c r="E21" s="25"/>
      <c r="F21" s="25"/>
      <c r="G21" s="25"/>
      <c r="H21" s="27"/>
    </row>
    <row r="22" spans="2:8" ht="15.75" thickBot="1">
      <c r="B22" s="8" t="s">
        <v>20</v>
      </c>
      <c r="C22" s="3" t="s">
        <v>21</v>
      </c>
      <c r="D22" s="3"/>
      <c r="E22" s="3"/>
      <c r="F22" s="3"/>
      <c r="G22" s="3"/>
      <c r="H22" s="45">
        <v>500000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H22"/>
  <sheetViews>
    <sheetView workbookViewId="0">
      <selection activeCell="C2" sqref="C2"/>
    </sheetView>
  </sheetViews>
  <sheetFormatPr defaultRowHeight="15"/>
  <cols>
    <col min="1" max="1" width="4.42578125" customWidth="1"/>
    <col min="2" max="2" width="4.140625" customWidth="1"/>
    <col min="3" max="3" width="58" customWidth="1"/>
    <col min="4" max="4" width="18.7109375" customWidth="1"/>
    <col min="5" max="5" width="19.140625" customWidth="1"/>
    <col min="6" max="6" width="30.42578125" customWidth="1"/>
    <col min="7" max="7" width="10.28515625" customWidth="1"/>
    <col min="8" max="8" width="11.7109375" bestFit="1" customWidth="1"/>
  </cols>
  <sheetData>
    <row r="1" spans="2:8">
      <c r="C1" t="s">
        <v>0</v>
      </c>
    </row>
    <row r="2" spans="2:8">
      <c r="C2" t="s">
        <v>30</v>
      </c>
    </row>
    <row r="3" spans="2:8" ht="15.75" thickBot="1">
      <c r="C3" s="46" t="s">
        <v>28</v>
      </c>
    </row>
    <row r="4" spans="2:8" ht="15.75" thickBot="1">
      <c r="B4" s="9" t="s">
        <v>4</v>
      </c>
      <c r="C4" s="5" t="s">
        <v>15</v>
      </c>
      <c r="D4" s="6"/>
      <c r="E4" s="6"/>
      <c r="F4" s="6"/>
      <c r="G4" s="6"/>
      <c r="H4" s="7">
        <v>0</v>
      </c>
    </row>
    <row r="5" spans="2:8" ht="15.75" thickBot="1">
      <c r="B5" s="25"/>
      <c r="C5" s="25"/>
      <c r="D5" s="26">
        <v>1</v>
      </c>
      <c r="E5" s="26">
        <v>2</v>
      </c>
      <c r="F5" s="25"/>
      <c r="G5" s="25"/>
      <c r="H5" s="27"/>
    </row>
    <row r="6" spans="2:8" ht="15.75" thickBot="1">
      <c r="B6" s="9" t="s">
        <v>5</v>
      </c>
      <c r="C6" s="1" t="s">
        <v>1</v>
      </c>
      <c r="D6" s="11" t="s">
        <v>2</v>
      </c>
      <c r="E6" s="11" t="s">
        <v>3</v>
      </c>
      <c r="F6" s="2" t="s">
        <v>7</v>
      </c>
      <c r="G6" s="2"/>
      <c r="H6" s="19">
        <f>SUM(F8)</f>
        <v>2799999.9974520002</v>
      </c>
    </row>
    <row r="7" spans="2:8">
      <c r="B7" s="25"/>
      <c r="C7" s="12"/>
      <c r="D7" s="47"/>
      <c r="E7" s="49">
        <v>1.2293000000000001</v>
      </c>
      <c r="F7" s="15"/>
      <c r="G7" s="28"/>
      <c r="H7" s="27"/>
    </row>
    <row r="8" spans="2:8" ht="15.75" thickBot="1">
      <c r="B8" s="25"/>
      <c r="C8" s="16"/>
      <c r="D8" s="48">
        <v>1255999.6399999999</v>
      </c>
      <c r="E8" s="48">
        <f>SUM(D8*E7)</f>
        <v>1544000.357452</v>
      </c>
      <c r="F8" s="18">
        <f>SUM(D8:E8)</f>
        <v>2799999.9974520002</v>
      </c>
      <c r="G8" s="29"/>
      <c r="H8" s="25"/>
    </row>
    <row r="9" spans="2:8" ht="15.75" thickBot="1">
      <c r="B9" s="25"/>
      <c r="C9" s="25"/>
      <c r="D9" s="26">
        <v>1</v>
      </c>
      <c r="E9" s="26">
        <v>2</v>
      </c>
      <c r="F9" s="25"/>
      <c r="G9" s="25"/>
      <c r="H9" s="27"/>
    </row>
    <row r="10" spans="2:8" ht="15.75" thickBot="1">
      <c r="B10" s="9" t="s">
        <v>6</v>
      </c>
      <c r="C10" s="23"/>
      <c r="D10" s="53" t="s">
        <v>9</v>
      </c>
      <c r="E10" s="53" t="s">
        <v>10</v>
      </c>
      <c r="F10" s="24" t="s">
        <v>11</v>
      </c>
      <c r="G10" s="24"/>
      <c r="H10" s="40">
        <f>SUM(F12)</f>
        <v>0</v>
      </c>
    </row>
    <row r="11" spans="2:8">
      <c r="B11" s="25"/>
      <c r="C11" s="31"/>
      <c r="D11" s="50"/>
      <c r="E11" s="52">
        <v>0.4</v>
      </c>
      <c r="F11" s="34"/>
      <c r="G11" s="28"/>
      <c r="H11" s="27"/>
    </row>
    <row r="12" spans="2:8" ht="15.75" thickBot="1">
      <c r="B12" s="25"/>
      <c r="C12" s="35" t="s">
        <v>8</v>
      </c>
      <c r="D12" s="36">
        <v>0</v>
      </c>
      <c r="E12" s="51">
        <f>SUM(D12*E11)</f>
        <v>0</v>
      </c>
      <c r="F12" s="37">
        <f>SUM(D12:E12)</f>
        <v>0</v>
      </c>
      <c r="G12" s="29"/>
      <c r="H12" s="27"/>
    </row>
    <row r="13" spans="2:8" ht="15.75" thickBot="1">
      <c r="B13" s="25"/>
      <c r="C13" s="25"/>
      <c r="D13" s="25"/>
      <c r="E13" s="25"/>
      <c r="F13" s="25"/>
      <c r="G13" s="25"/>
      <c r="H13" s="27"/>
    </row>
    <row r="14" spans="2:8" ht="15.75" thickBot="1">
      <c r="B14" s="9" t="s">
        <v>12</v>
      </c>
      <c r="C14" s="41" t="s">
        <v>24</v>
      </c>
      <c r="D14" s="42"/>
      <c r="E14" s="42"/>
      <c r="F14" s="43"/>
      <c r="G14" s="43"/>
      <c r="H14" s="44">
        <f>SUM(H6-H4)</f>
        <v>2799999.9974520002</v>
      </c>
    </row>
    <row r="15" spans="2:8" ht="15.75" thickBot="1">
      <c r="B15" s="25"/>
      <c r="C15" s="25"/>
      <c r="D15" s="25"/>
      <c r="E15" s="25"/>
      <c r="F15" s="25"/>
      <c r="G15" s="25"/>
      <c r="H15" s="27"/>
    </row>
    <row r="16" spans="2:8" ht="15.75" thickBot="1">
      <c r="B16" s="8" t="s">
        <v>13</v>
      </c>
      <c r="C16" s="4" t="s">
        <v>27</v>
      </c>
      <c r="D16" s="4"/>
      <c r="E16" s="4"/>
      <c r="F16" s="4"/>
      <c r="G16" s="4"/>
      <c r="H16" s="30">
        <f>SUM(H4+H14)</f>
        <v>2799999.9974520002</v>
      </c>
    </row>
    <row r="17" spans="2:8" ht="15.75" thickBot="1">
      <c r="B17" s="25"/>
      <c r="C17" s="25"/>
      <c r="D17" s="25"/>
      <c r="E17" s="25"/>
      <c r="F17" s="25"/>
      <c r="G17" s="25"/>
      <c r="H17" s="27"/>
    </row>
    <row r="18" spans="2:8" ht="15.75" thickBot="1">
      <c r="B18" s="8" t="s">
        <v>16</v>
      </c>
      <c r="C18" s="38" t="s">
        <v>17</v>
      </c>
      <c r="D18" s="38"/>
      <c r="E18" s="38"/>
      <c r="F18" s="38"/>
      <c r="G18" s="38"/>
      <c r="H18" s="22">
        <f>SUM(H16*25%)</f>
        <v>699999.99936300004</v>
      </c>
    </row>
    <row r="19" spans="2:8" ht="15.75" thickBot="1">
      <c r="B19" s="25"/>
      <c r="C19" s="25"/>
      <c r="D19" s="25"/>
      <c r="E19" s="25"/>
      <c r="F19" s="25"/>
      <c r="G19" s="25"/>
      <c r="H19" s="27"/>
    </row>
    <row r="20" spans="2:8" ht="15.75" thickBot="1">
      <c r="B20" s="8" t="s">
        <v>18</v>
      </c>
      <c r="C20" s="10" t="s">
        <v>19</v>
      </c>
      <c r="D20" s="10"/>
      <c r="E20" s="10"/>
      <c r="F20" s="10"/>
      <c r="G20" s="10"/>
      <c r="H20" s="39">
        <v>500000</v>
      </c>
    </row>
    <row r="21" spans="2:8" ht="15.75" thickBot="1">
      <c r="B21" s="25"/>
      <c r="C21" s="25"/>
      <c r="D21" s="25"/>
      <c r="E21" s="25"/>
      <c r="F21" s="25"/>
      <c r="G21" s="25"/>
      <c r="H21" s="27"/>
    </row>
    <row r="22" spans="2:8" ht="15.75" thickBot="1">
      <c r="B22" s="8" t="s">
        <v>20</v>
      </c>
      <c r="C22" s="3" t="s">
        <v>21</v>
      </c>
      <c r="D22" s="3"/>
      <c r="E22" s="3"/>
      <c r="F22" s="3"/>
      <c r="G22" s="3"/>
      <c r="H22" s="45">
        <v>700000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H22"/>
  <sheetViews>
    <sheetView tabSelected="1" workbookViewId="0">
      <selection activeCell="F3" sqref="F3"/>
    </sheetView>
  </sheetViews>
  <sheetFormatPr defaultRowHeight="15"/>
  <cols>
    <col min="1" max="1" width="4.42578125" customWidth="1"/>
    <col min="2" max="2" width="4.140625" customWidth="1"/>
    <col min="3" max="3" width="58" customWidth="1"/>
    <col min="4" max="4" width="18.7109375" customWidth="1"/>
    <col min="5" max="5" width="19.140625" customWidth="1"/>
    <col min="6" max="6" width="30.42578125" customWidth="1"/>
    <col min="7" max="7" width="10.28515625" customWidth="1"/>
    <col min="8" max="8" width="11.7109375" bestFit="1" customWidth="1"/>
  </cols>
  <sheetData>
    <row r="1" spans="2:8">
      <c r="C1" t="s">
        <v>0</v>
      </c>
    </row>
    <row r="2" spans="2:8">
      <c r="C2" t="s">
        <v>30</v>
      </c>
    </row>
    <row r="3" spans="2:8" ht="15.75" thickBot="1">
      <c r="C3" s="46" t="s">
        <v>29</v>
      </c>
    </row>
    <row r="4" spans="2:8" ht="15.75" thickBot="1">
      <c r="B4" s="9" t="s">
        <v>4</v>
      </c>
      <c r="C4" s="5" t="s">
        <v>15</v>
      </c>
      <c r="D4" s="6"/>
      <c r="E4" s="6"/>
      <c r="F4" s="6"/>
      <c r="G4" s="6"/>
      <c r="H4" s="7">
        <v>0</v>
      </c>
    </row>
    <row r="5" spans="2:8" ht="15.75" thickBot="1">
      <c r="B5" s="25"/>
      <c r="C5" s="25"/>
      <c r="D5" s="26">
        <v>1</v>
      </c>
      <c r="E5" s="26">
        <v>2</v>
      </c>
      <c r="F5" s="25"/>
      <c r="G5" s="25"/>
      <c r="H5" s="27"/>
    </row>
    <row r="6" spans="2:8" ht="15.75" thickBot="1">
      <c r="B6" s="9" t="s">
        <v>5</v>
      </c>
      <c r="C6" s="1" t="s">
        <v>1</v>
      </c>
      <c r="D6" s="11" t="s">
        <v>2</v>
      </c>
      <c r="E6" s="11" t="s">
        <v>3</v>
      </c>
      <c r="F6" s="2" t="s">
        <v>7</v>
      </c>
      <c r="G6" s="2"/>
      <c r="H6" s="19">
        <f>SUM(F8)</f>
        <v>0</v>
      </c>
    </row>
    <row r="7" spans="2:8">
      <c r="B7" s="25"/>
      <c r="C7" s="12"/>
      <c r="D7" s="47"/>
      <c r="E7" s="49">
        <v>1.2293000000000001</v>
      </c>
      <c r="F7" s="15"/>
      <c r="G7" s="28"/>
      <c r="H7" s="27"/>
    </row>
    <row r="8" spans="2:8" ht="15.75" thickBot="1">
      <c r="B8" s="25"/>
      <c r="C8" s="16"/>
      <c r="D8" s="48">
        <v>0</v>
      </c>
      <c r="E8" s="48">
        <f>SUM(D8*E7)</f>
        <v>0</v>
      </c>
      <c r="F8" s="18">
        <f>SUM(D8:E8)</f>
        <v>0</v>
      </c>
      <c r="G8" s="29"/>
      <c r="H8" s="25"/>
    </row>
    <row r="9" spans="2:8" ht="15.75" thickBot="1">
      <c r="B9" s="25"/>
      <c r="C9" s="25"/>
      <c r="D9" s="26">
        <v>1</v>
      </c>
      <c r="E9" s="26">
        <v>2</v>
      </c>
      <c r="F9" s="25"/>
      <c r="G9" s="25"/>
      <c r="H9" s="27"/>
    </row>
    <row r="10" spans="2:8" ht="15.75" thickBot="1">
      <c r="B10" s="9" t="s">
        <v>6</v>
      </c>
      <c r="C10" s="23"/>
      <c r="D10" s="53" t="s">
        <v>9</v>
      </c>
      <c r="E10" s="53" t="s">
        <v>10</v>
      </c>
      <c r="F10" s="24" t="s">
        <v>11</v>
      </c>
      <c r="G10" s="24"/>
      <c r="H10" s="40">
        <f>SUM(F12)</f>
        <v>1400000</v>
      </c>
    </row>
    <row r="11" spans="2:8">
      <c r="B11" s="25"/>
      <c r="C11" s="31"/>
      <c r="D11" s="50"/>
      <c r="E11" s="52">
        <v>0.4</v>
      </c>
      <c r="F11" s="34"/>
      <c r="G11" s="28"/>
      <c r="H11" s="27"/>
    </row>
    <row r="12" spans="2:8" ht="15.75" thickBot="1">
      <c r="B12" s="25"/>
      <c r="C12" s="35" t="s">
        <v>8</v>
      </c>
      <c r="D12" s="36">
        <v>1000000</v>
      </c>
      <c r="E12" s="51">
        <f>SUM(D12*E11)</f>
        <v>400000</v>
      </c>
      <c r="F12" s="37">
        <f>SUM(D12:E12)</f>
        <v>1400000</v>
      </c>
      <c r="G12" s="29"/>
      <c r="H12" s="27"/>
    </row>
    <row r="13" spans="2:8" ht="15.75" thickBot="1">
      <c r="B13" s="25"/>
      <c r="C13" s="25"/>
      <c r="D13" s="25"/>
      <c r="E13" s="25"/>
      <c r="F13" s="25"/>
      <c r="G13" s="25"/>
      <c r="H13" s="27"/>
    </row>
    <row r="14" spans="2:8" ht="15.75" thickBot="1">
      <c r="B14" s="9" t="s">
        <v>12</v>
      </c>
      <c r="C14" s="41" t="s">
        <v>24</v>
      </c>
      <c r="D14" s="42"/>
      <c r="E14" s="42"/>
      <c r="F14" s="43"/>
      <c r="G14" s="43"/>
      <c r="H14" s="44">
        <v>1400000</v>
      </c>
    </row>
    <row r="15" spans="2:8" ht="15.75" thickBot="1">
      <c r="B15" s="25"/>
      <c r="C15" s="25"/>
      <c r="D15" s="25"/>
      <c r="E15" s="25"/>
      <c r="F15" s="25"/>
      <c r="G15" s="25"/>
      <c r="H15" s="27"/>
    </row>
    <row r="16" spans="2:8" ht="15.75" thickBot="1">
      <c r="B16" s="8" t="s">
        <v>13</v>
      </c>
      <c r="C16" s="4" t="s">
        <v>27</v>
      </c>
      <c r="D16" s="4"/>
      <c r="E16" s="4"/>
      <c r="F16" s="4"/>
      <c r="G16" s="4"/>
      <c r="H16" s="30">
        <f>SUM(H4+H14)</f>
        <v>1400000</v>
      </c>
    </row>
    <row r="17" spans="2:8" ht="15.75" thickBot="1">
      <c r="B17" s="25"/>
      <c r="C17" s="25"/>
      <c r="D17" s="25"/>
      <c r="E17" s="25"/>
      <c r="F17" s="25"/>
      <c r="G17" s="25"/>
      <c r="H17" s="27"/>
    </row>
    <row r="18" spans="2:8" ht="15.75" thickBot="1">
      <c r="B18" s="8" t="s">
        <v>16</v>
      </c>
      <c r="C18" s="38" t="s">
        <v>17</v>
      </c>
      <c r="D18" s="38"/>
      <c r="E18" s="38"/>
      <c r="F18" s="38"/>
      <c r="G18" s="38"/>
      <c r="H18" s="22">
        <f>SUM(H16*25%)</f>
        <v>350000</v>
      </c>
    </row>
    <row r="19" spans="2:8" ht="15.75" thickBot="1">
      <c r="B19" s="25"/>
      <c r="C19" s="25"/>
      <c r="D19" s="25"/>
      <c r="E19" s="25"/>
      <c r="F19" s="25"/>
      <c r="G19" s="25"/>
      <c r="H19" s="27"/>
    </row>
    <row r="20" spans="2:8" ht="15.75" thickBot="1">
      <c r="B20" s="8" t="s">
        <v>18</v>
      </c>
      <c r="C20" s="10" t="s">
        <v>19</v>
      </c>
      <c r="D20" s="10"/>
      <c r="E20" s="10"/>
      <c r="F20" s="10"/>
      <c r="G20" s="10"/>
      <c r="H20" s="39">
        <v>500000</v>
      </c>
    </row>
    <row r="21" spans="2:8" ht="15.75" thickBot="1">
      <c r="B21" s="25"/>
      <c r="C21" s="25"/>
      <c r="D21" s="25"/>
      <c r="E21" s="25"/>
      <c r="F21" s="25"/>
      <c r="G21" s="25"/>
      <c r="H21" s="27"/>
    </row>
    <row r="22" spans="2:8" ht="15.75" thickBot="1">
      <c r="B22" s="8" t="s">
        <v>20</v>
      </c>
      <c r="C22" s="3" t="s">
        <v>21</v>
      </c>
      <c r="D22" s="3"/>
      <c r="E22" s="3"/>
      <c r="F22" s="3"/>
      <c r="G22" s="3"/>
      <c r="H22" s="45">
        <v>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SENARYO 1</vt:lpstr>
      <vt:lpstr>SENARYO 2</vt:lpstr>
      <vt:lpstr>SENARYO 3</vt:lpstr>
      <vt:lpstr>SENARYO 4</vt:lpstr>
      <vt:lpstr>SENARYO 5</vt:lpstr>
      <vt:lpstr>SENARYO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KULLANICI</dc:creator>
  <cp:lastModifiedBy>KULLANICI</cp:lastModifiedBy>
  <dcterms:created xsi:type="dcterms:W3CDTF">2023-04-08T15:24:59Z</dcterms:created>
  <dcterms:modified xsi:type="dcterms:W3CDTF">2023-04-08T20:51:40Z</dcterms:modified>
</cp:coreProperties>
</file>