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202300"/>
  <xr:revisionPtr revIDLastSave="0" documentId="8_{97658080-6FC8-44AA-A2D9-46F5300D42F1}" xr6:coauthVersionLast="47" xr6:coauthVersionMax="47" xr10:uidLastSave="{00000000-0000-0000-0000-000000000000}"/>
  <bookViews>
    <workbookView xWindow="28680" yWindow="-120" windowWidth="29040" windowHeight="15840" xr2:uid="{206DA290-402C-43E6-A46A-CC99EB02E2F4}"/>
  </bookViews>
  <sheets>
    <sheet name="STRATEGIES INCIDENC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4" i="1" l="1"/>
  <c r="F94" i="1"/>
  <c r="E94" i="1"/>
  <c r="D94" i="1"/>
  <c r="C94" i="1"/>
  <c r="B94" i="1"/>
  <c r="G93" i="1"/>
  <c r="F93" i="1"/>
  <c r="E93" i="1"/>
  <c r="D93" i="1"/>
  <c r="C93" i="1"/>
  <c r="B93" i="1"/>
  <c r="G92" i="1"/>
  <c r="F92" i="1"/>
  <c r="E92" i="1"/>
  <c r="D92" i="1"/>
  <c r="C92" i="1"/>
  <c r="B92" i="1"/>
  <c r="G91" i="1"/>
  <c r="F91" i="1"/>
  <c r="E91" i="1"/>
  <c r="D91" i="1"/>
  <c r="C91" i="1"/>
  <c r="B91" i="1"/>
  <c r="G90" i="1"/>
  <c r="F90" i="1"/>
  <c r="E90" i="1"/>
  <c r="D90" i="1"/>
  <c r="C90" i="1"/>
  <c r="B90" i="1"/>
  <c r="G89" i="1"/>
  <c r="F89" i="1"/>
  <c r="E89" i="1"/>
  <c r="D89" i="1"/>
  <c r="C89" i="1"/>
  <c r="B89" i="1"/>
  <c r="G88" i="1"/>
  <c r="F88" i="1"/>
  <c r="E88" i="1"/>
  <c r="D88" i="1"/>
  <c r="C88" i="1"/>
  <c r="B88" i="1"/>
  <c r="G87" i="1"/>
  <c r="F87" i="1"/>
  <c r="E87" i="1"/>
  <c r="D87" i="1"/>
  <c r="C87" i="1"/>
  <c r="B87" i="1"/>
  <c r="G86" i="1"/>
  <c r="F86" i="1"/>
  <c r="E86" i="1"/>
  <c r="D86" i="1"/>
  <c r="C86" i="1"/>
  <c r="B86" i="1"/>
  <c r="G85" i="1"/>
  <c r="F85" i="1"/>
  <c r="E85" i="1"/>
  <c r="D85" i="1"/>
  <c r="C85" i="1"/>
  <c r="B85" i="1"/>
  <c r="G84" i="1"/>
  <c r="F84" i="1"/>
  <c r="E84" i="1"/>
  <c r="D84" i="1"/>
  <c r="C84" i="1"/>
  <c r="B84" i="1"/>
  <c r="G83" i="1"/>
  <c r="F83" i="1"/>
  <c r="E83" i="1"/>
  <c r="D83" i="1"/>
  <c r="C83" i="1"/>
  <c r="B83" i="1"/>
  <c r="G82" i="1"/>
  <c r="F82" i="1"/>
  <c r="E82" i="1"/>
  <c r="D82" i="1"/>
  <c r="C82" i="1"/>
  <c r="B82" i="1"/>
  <c r="G81" i="1"/>
  <c r="F81" i="1"/>
  <c r="E81" i="1"/>
  <c r="D81" i="1"/>
  <c r="C81" i="1"/>
  <c r="B81" i="1"/>
  <c r="G80" i="1"/>
  <c r="F80" i="1"/>
  <c r="E80" i="1"/>
  <c r="D80" i="1"/>
  <c r="C80" i="1"/>
  <c r="B80" i="1"/>
  <c r="G79" i="1"/>
  <c r="F79" i="1"/>
  <c r="E79" i="1"/>
  <c r="D79" i="1"/>
  <c r="C79" i="1"/>
  <c r="B79" i="1"/>
  <c r="G78" i="1"/>
  <c r="F78" i="1"/>
  <c r="E78" i="1"/>
  <c r="D78" i="1"/>
  <c r="C78" i="1"/>
  <c r="B78" i="1"/>
  <c r="G77" i="1"/>
  <c r="F77" i="1"/>
  <c r="E77" i="1"/>
  <c r="D77" i="1"/>
  <c r="C77" i="1"/>
  <c r="B77" i="1"/>
  <c r="G76" i="1"/>
  <c r="F76" i="1"/>
  <c r="E76" i="1"/>
  <c r="D76" i="1"/>
  <c r="C76" i="1"/>
  <c r="B76" i="1"/>
  <c r="G75" i="1"/>
  <c r="F75" i="1"/>
  <c r="E75" i="1"/>
  <c r="D75" i="1"/>
  <c r="C75" i="1"/>
  <c r="B75" i="1"/>
  <c r="G74" i="1"/>
  <c r="F74" i="1"/>
  <c r="E74" i="1"/>
  <c r="D74" i="1"/>
  <c r="C74" i="1"/>
  <c r="B74" i="1"/>
  <c r="N68" i="1"/>
  <c r="M68" i="1"/>
  <c r="K68" i="1"/>
  <c r="J68" i="1"/>
  <c r="I68" i="1"/>
  <c r="F68" i="1"/>
  <c r="G68" i="1" s="1"/>
  <c r="D68" i="1"/>
  <c r="C68" i="1"/>
  <c r="N67" i="1"/>
  <c r="M67" i="1"/>
  <c r="K67" i="1"/>
  <c r="J67" i="1"/>
  <c r="I67" i="1"/>
  <c r="F67" i="1"/>
  <c r="G67" i="1" s="1"/>
  <c r="D67" i="1"/>
  <c r="C67" i="1"/>
  <c r="N66" i="1"/>
  <c r="M66" i="1"/>
  <c r="K66" i="1"/>
  <c r="J66" i="1"/>
  <c r="I66" i="1"/>
  <c r="G66" i="1"/>
  <c r="F66" i="1"/>
  <c r="D66" i="1"/>
  <c r="C66" i="1"/>
  <c r="N65" i="1"/>
  <c r="M65" i="1"/>
  <c r="K65" i="1"/>
  <c r="J65" i="1"/>
  <c r="I65" i="1"/>
  <c r="F65" i="1"/>
  <c r="G65" i="1" s="1"/>
  <c r="D65" i="1"/>
  <c r="C65" i="1"/>
  <c r="N64" i="1"/>
  <c r="M64" i="1"/>
  <c r="K64" i="1"/>
  <c r="J64" i="1"/>
  <c r="I64" i="1"/>
  <c r="G64" i="1"/>
  <c r="F64" i="1"/>
  <c r="D64" i="1"/>
  <c r="C64" i="1"/>
  <c r="N63" i="1"/>
  <c r="M63" i="1"/>
  <c r="K63" i="1"/>
  <c r="J63" i="1"/>
  <c r="I63" i="1"/>
  <c r="G63" i="1"/>
  <c r="F63" i="1"/>
  <c r="D63" i="1"/>
  <c r="C63" i="1"/>
  <c r="N62" i="1"/>
  <c r="M62" i="1"/>
  <c r="K62" i="1"/>
  <c r="J62" i="1"/>
  <c r="I62" i="1"/>
  <c r="G62" i="1"/>
  <c r="F62" i="1"/>
  <c r="D62" i="1"/>
  <c r="C62" i="1"/>
  <c r="N61" i="1"/>
  <c r="M61" i="1"/>
  <c r="K61" i="1"/>
  <c r="J61" i="1"/>
  <c r="I61" i="1"/>
  <c r="G61" i="1"/>
  <c r="F61" i="1"/>
  <c r="D61" i="1"/>
  <c r="C61" i="1"/>
  <c r="N60" i="1"/>
  <c r="M60" i="1"/>
  <c r="K60" i="1"/>
  <c r="J60" i="1"/>
  <c r="I60" i="1"/>
  <c r="G60" i="1"/>
  <c r="F60" i="1"/>
  <c r="D60" i="1"/>
  <c r="C60" i="1"/>
  <c r="N59" i="1"/>
  <c r="M59" i="1"/>
  <c r="K59" i="1"/>
  <c r="J59" i="1"/>
  <c r="I59" i="1"/>
  <c r="G59" i="1"/>
  <c r="F59" i="1"/>
  <c r="D59" i="1"/>
  <c r="C59" i="1"/>
  <c r="N58" i="1"/>
  <c r="M58" i="1"/>
  <c r="K58" i="1"/>
  <c r="J58" i="1"/>
  <c r="I58" i="1"/>
  <c r="G58" i="1"/>
  <c r="F58" i="1"/>
  <c r="D58" i="1"/>
  <c r="C58" i="1"/>
  <c r="N57" i="1"/>
  <c r="M57" i="1"/>
  <c r="K57" i="1"/>
  <c r="J57" i="1"/>
  <c r="I57" i="1"/>
  <c r="G57" i="1"/>
  <c r="F57" i="1"/>
  <c r="D57" i="1"/>
  <c r="C57" i="1"/>
  <c r="N56" i="1"/>
  <c r="M56" i="1"/>
  <c r="K56" i="1"/>
  <c r="J56" i="1"/>
  <c r="I56" i="1"/>
  <c r="G56" i="1"/>
  <c r="F56" i="1"/>
  <c r="D56" i="1"/>
  <c r="C56" i="1"/>
  <c r="N55" i="1"/>
  <c r="M55" i="1"/>
  <c r="K55" i="1"/>
  <c r="J55" i="1"/>
  <c r="I55" i="1"/>
  <c r="G55" i="1"/>
  <c r="F55" i="1"/>
  <c r="D55" i="1"/>
  <c r="C55" i="1"/>
  <c r="N54" i="1"/>
  <c r="M54" i="1"/>
  <c r="K54" i="1"/>
  <c r="J54" i="1"/>
  <c r="I54" i="1"/>
  <c r="G54" i="1"/>
  <c r="F54" i="1"/>
  <c r="D54" i="1"/>
  <c r="C54" i="1"/>
  <c r="N53" i="1"/>
  <c r="M53" i="1"/>
  <c r="K53" i="1"/>
  <c r="J53" i="1"/>
  <c r="I53" i="1"/>
  <c r="G53" i="1"/>
  <c r="F53" i="1"/>
  <c r="D53" i="1"/>
  <c r="C53" i="1"/>
  <c r="N52" i="1"/>
  <c r="M52" i="1"/>
  <c r="K52" i="1"/>
  <c r="J52" i="1"/>
  <c r="I52" i="1"/>
  <c r="G52" i="1"/>
  <c r="F52" i="1"/>
  <c r="D52" i="1"/>
  <c r="C52" i="1"/>
  <c r="N51" i="1"/>
  <c r="M51" i="1"/>
  <c r="K51" i="1"/>
  <c r="J51" i="1"/>
  <c r="I51" i="1"/>
  <c r="G51" i="1"/>
  <c r="F51" i="1"/>
  <c r="D51" i="1"/>
  <c r="C51" i="1"/>
  <c r="N50" i="1"/>
  <c r="M50" i="1"/>
  <c r="K50" i="1"/>
  <c r="J50" i="1"/>
  <c r="I50" i="1"/>
  <c r="G50" i="1"/>
  <c r="F50" i="1"/>
  <c r="D50" i="1"/>
  <c r="C50" i="1"/>
  <c r="N49" i="1"/>
  <c r="M49" i="1"/>
  <c r="K49" i="1"/>
  <c r="J49" i="1"/>
  <c r="I49" i="1"/>
  <c r="G49" i="1"/>
  <c r="F49" i="1"/>
  <c r="D49" i="1"/>
  <c r="C49" i="1"/>
  <c r="U48" i="1"/>
  <c r="T48" i="1"/>
  <c r="R48" i="1"/>
  <c r="Q48" i="1"/>
  <c r="N48" i="1"/>
  <c r="M48" i="1"/>
  <c r="K48" i="1"/>
  <c r="J48" i="1"/>
  <c r="I48" i="1"/>
  <c r="U47" i="1"/>
  <c r="T47" i="1"/>
  <c r="R47" i="1"/>
  <c r="Q47" i="1"/>
  <c r="U46" i="1"/>
  <c r="T46" i="1"/>
  <c r="R46" i="1"/>
  <c r="Q46" i="1"/>
  <c r="U45" i="1"/>
  <c r="T45" i="1"/>
  <c r="R45" i="1"/>
  <c r="Q45" i="1"/>
  <c r="N45" i="1"/>
  <c r="M45" i="1"/>
  <c r="L45" i="1"/>
  <c r="K45" i="1"/>
  <c r="J45" i="1"/>
  <c r="I45" i="1"/>
  <c r="H45" i="1"/>
  <c r="G45" i="1"/>
  <c r="F45" i="1"/>
  <c r="E45" i="1"/>
  <c r="D45" i="1"/>
  <c r="C45" i="1"/>
  <c r="U44" i="1"/>
  <c r="T44" i="1"/>
  <c r="R44" i="1"/>
  <c r="Q44" i="1"/>
  <c r="N44" i="1"/>
  <c r="M44" i="1"/>
  <c r="L44" i="1"/>
  <c r="K44" i="1"/>
  <c r="J44" i="1"/>
  <c r="I44" i="1"/>
  <c r="H44" i="1"/>
  <c r="G44" i="1"/>
  <c r="F44" i="1"/>
  <c r="E44" i="1"/>
  <c r="D44" i="1"/>
  <c r="C44" i="1"/>
  <c r="U43" i="1"/>
  <c r="T43" i="1"/>
  <c r="R43" i="1"/>
  <c r="Q43" i="1"/>
  <c r="N43" i="1"/>
  <c r="M43" i="1"/>
  <c r="L43" i="1"/>
  <c r="K43" i="1"/>
  <c r="J43" i="1"/>
  <c r="I43" i="1"/>
  <c r="H43" i="1"/>
  <c r="G43" i="1"/>
  <c r="F43" i="1"/>
  <c r="E43" i="1"/>
  <c r="D43" i="1"/>
  <c r="C43" i="1"/>
  <c r="U42" i="1"/>
  <c r="T42" i="1"/>
  <c r="R42" i="1"/>
  <c r="Q42" i="1"/>
  <c r="N42" i="1"/>
  <c r="M42" i="1"/>
  <c r="L42" i="1"/>
  <c r="K42" i="1"/>
  <c r="J42" i="1"/>
  <c r="I42" i="1"/>
  <c r="H42" i="1"/>
  <c r="G42" i="1"/>
  <c r="F42" i="1"/>
  <c r="E42" i="1"/>
  <c r="D42" i="1"/>
  <c r="C42" i="1"/>
  <c r="U41" i="1"/>
  <c r="T41" i="1"/>
  <c r="R41" i="1"/>
  <c r="Q41" i="1"/>
  <c r="N41" i="1"/>
  <c r="M41" i="1"/>
  <c r="L41" i="1"/>
  <c r="K41" i="1"/>
  <c r="J41" i="1"/>
  <c r="I41" i="1"/>
  <c r="H41" i="1"/>
  <c r="G41" i="1"/>
  <c r="F41" i="1"/>
  <c r="E41" i="1"/>
  <c r="D41" i="1"/>
  <c r="C41" i="1"/>
  <c r="U40" i="1"/>
  <c r="T40" i="1"/>
  <c r="R40" i="1"/>
  <c r="Q40" i="1"/>
  <c r="N40" i="1"/>
  <c r="M40" i="1"/>
  <c r="L40" i="1"/>
  <c r="K40" i="1"/>
  <c r="J40" i="1"/>
  <c r="I40" i="1"/>
  <c r="H40" i="1"/>
  <c r="G40" i="1"/>
  <c r="F40" i="1"/>
  <c r="E40" i="1"/>
  <c r="D40" i="1"/>
  <c r="C40" i="1"/>
  <c r="U39" i="1"/>
  <c r="T39" i="1"/>
  <c r="R39" i="1"/>
  <c r="Q39" i="1"/>
  <c r="N39" i="1"/>
  <c r="M39" i="1"/>
  <c r="L39" i="1"/>
  <c r="K39" i="1"/>
  <c r="J39" i="1"/>
  <c r="I39" i="1"/>
  <c r="H39" i="1"/>
  <c r="G39" i="1"/>
  <c r="F39" i="1"/>
  <c r="E39" i="1"/>
  <c r="D39" i="1"/>
  <c r="C39" i="1"/>
  <c r="U38" i="1"/>
  <c r="T38" i="1"/>
  <c r="R38" i="1"/>
  <c r="Q38" i="1"/>
  <c r="N38" i="1"/>
  <c r="M38" i="1"/>
  <c r="L38" i="1"/>
  <c r="K38" i="1"/>
  <c r="J38" i="1"/>
  <c r="I38" i="1"/>
  <c r="H38" i="1"/>
  <c r="G38" i="1"/>
  <c r="F38" i="1"/>
  <c r="E38" i="1"/>
  <c r="D38" i="1"/>
  <c r="C38" i="1"/>
  <c r="U37" i="1"/>
  <c r="T37" i="1"/>
  <c r="R37" i="1"/>
  <c r="Q37" i="1"/>
  <c r="N37" i="1"/>
  <c r="M37" i="1"/>
  <c r="L37" i="1"/>
  <c r="K37" i="1"/>
  <c r="J37" i="1"/>
  <c r="I37" i="1"/>
  <c r="H37" i="1"/>
  <c r="G37" i="1"/>
  <c r="F37" i="1"/>
  <c r="E37" i="1"/>
  <c r="D37" i="1"/>
  <c r="C37" i="1"/>
  <c r="U36" i="1"/>
  <c r="T36" i="1"/>
  <c r="R36" i="1"/>
  <c r="Q36" i="1"/>
  <c r="N36" i="1"/>
  <c r="M36" i="1"/>
  <c r="L36" i="1"/>
  <c r="K36" i="1"/>
  <c r="J36" i="1"/>
  <c r="I36" i="1"/>
  <c r="H36" i="1"/>
  <c r="G36" i="1"/>
  <c r="F36" i="1"/>
  <c r="E36" i="1"/>
  <c r="D36" i="1"/>
  <c r="C36" i="1"/>
  <c r="U35" i="1"/>
  <c r="T35" i="1"/>
  <c r="R35" i="1"/>
  <c r="Q35" i="1"/>
  <c r="N35" i="1"/>
  <c r="M35" i="1"/>
  <c r="L35" i="1"/>
  <c r="K35" i="1"/>
  <c r="J35" i="1"/>
  <c r="I35" i="1"/>
  <c r="H35" i="1"/>
  <c r="G35" i="1"/>
  <c r="F35" i="1"/>
  <c r="E35" i="1"/>
  <c r="D35" i="1"/>
  <c r="C35" i="1"/>
  <c r="U34" i="1"/>
  <c r="T34" i="1"/>
  <c r="R34" i="1"/>
  <c r="Q34" i="1"/>
  <c r="N34" i="1"/>
  <c r="M34" i="1"/>
  <c r="L34" i="1"/>
  <c r="K34" i="1"/>
  <c r="J34" i="1"/>
  <c r="I34" i="1"/>
  <c r="H34" i="1"/>
  <c r="G34" i="1"/>
  <c r="F34" i="1"/>
  <c r="E34" i="1"/>
  <c r="D34" i="1"/>
  <c r="C34" i="1"/>
  <c r="U33" i="1"/>
  <c r="T33" i="1"/>
  <c r="R33" i="1"/>
  <c r="Q33" i="1"/>
  <c r="N33" i="1"/>
  <c r="M33" i="1"/>
  <c r="L33" i="1"/>
  <c r="K33" i="1"/>
  <c r="J33" i="1"/>
  <c r="I33" i="1"/>
  <c r="H33" i="1"/>
  <c r="G33" i="1"/>
  <c r="F33" i="1"/>
  <c r="E33" i="1"/>
  <c r="D33" i="1"/>
  <c r="C33" i="1"/>
  <c r="U32" i="1"/>
  <c r="T32" i="1"/>
  <c r="R32" i="1"/>
  <c r="Q32" i="1"/>
  <c r="U31" i="1"/>
  <c r="T31" i="1"/>
  <c r="R31" i="1"/>
  <c r="Q31" i="1"/>
  <c r="U30" i="1"/>
  <c r="T30" i="1"/>
  <c r="R30" i="1"/>
  <c r="Q30" i="1"/>
  <c r="N30" i="1"/>
  <c r="M30" i="1"/>
  <c r="L30" i="1"/>
  <c r="K30" i="1"/>
  <c r="J30" i="1"/>
  <c r="I30" i="1"/>
  <c r="H30" i="1"/>
  <c r="G30" i="1"/>
  <c r="F30" i="1"/>
  <c r="E30" i="1"/>
  <c r="D30" i="1"/>
  <c r="C30" i="1"/>
  <c r="U29" i="1"/>
  <c r="T29" i="1"/>
  <c r="R29" i="1"/>
  <c r="Q29" i="1"/>
  <c r="N29" i="1"/>
  <c r="M29" i="1"/>
  <c r="L29" i="1"/>
  <c r="K29" i="1"/>
  <c r="J29" i="1"/>
  <c r="I29" i="1"/>
  <c r="H29" i="1"/>
  <c r="G29" i="1"/>
  <c r="F29" i="1"/>
  <c r="E29" i="1"/>
  <c r="D29" i="1"/>
  <c r="C29" i="1"/>
  <c r="U28" i="1"/>
  <c r="T28" i="1"/>
  <c r="R28" i="1"/>
  <c r="Q28" i="1"/>
  <c r="N28" i="1"/>
  <c r="M28" i="1"/>
  <c r="L28" i="1"/>
  <c r="K28" i="1"/>
  <c r="J28" i="1"/>
  <c r="I28" i="1"/>
  <c r="H28" i="1"/>
  <c r="G28" i="1"/>
  <c r="F28" i="1"/>
  <c r="E28" i="1"/>
  <c r="D28" i="1"/>
  <c r="C28" i="1"/>
  <c r="U27" i="1"/>
  <c r="T27" i="1"/>
  <c r="R27" i="1"/>
  <c r="Q27" i="1"/>
  <c r="N27" i="1"/>
  <c r="M27" i="1"/>
  <c r="L27" i="1"/>
  <c r="K27" i="1"/>
  <c r="J27" i="1"/>
  <c r="I27" i="1"/>
  <c r="H27" i="1"/>
  <c r="G27" i="1"/>
  <c r="F27" i="1"/>
  <c r="E27" i="1"/>
  <c r="D27" i="1"/>
  <c r="C27" i="1"/>
  <c r="U26" i="1"/>
  <c r="T26" i="1"/>
  <c r="R26" i="1"/>
  <c r="Q26" i="1"/>
  <c r="N26" i="1"/>
  <c r="M26" i="1"/>
  <c r="L26" i="1"/>
  <c r="K26" i="1"/>
  <c r="J26" i="1"/>
  <c r="I26" i="1"/>
  <c r="H26" i="1"/>
  <c r="G26" i="1"/>
  <c r="F26" i="1"/>
  <c r="E26" i="1"/>
  <c r="D26" i="1"/>
  <c r="C26" i="1"/>
  <c r="U25" i="1"/>
  <c r="T25" i="1"/>
  <c r="R25" i="1"/>
  <c r="Q25" i="1"/>
  <c r="N25" i="1"/>
  <c r="M25" i="1"/>
  <c r="L25" i="1"/>
  <c r="K25" i="1"/>
  <c r="J25" i="1"/>
  <c r="I25" i="1"/>
  <c r="H25" i="1"/>
  <c r="G25" i="1"/>
  <c r="F25" i="1"/>
  <c r="E25" i="1"/>
  <c r="D25" i="1"/>
  <c r="C25" i="1"/>
  <c r="U24" i="1"/>
  <c r="T24" i="1"/>
  <c r="R24" i="1"/>
  <c r="Q24" i="1"/>
  <c r="N24" i="1"/>
  <c r="M24" i="1"/>
  <c r="L24" i="1"/>
  <c r="K24" i="1"/>
  <c r="J24" i="1"/>
  <c r="I24" i="1"/>
  <c r="H24" i="1"/>
  <c r="G24" i="1"/>
  <c r="F24" i="1"/>
  <c r="E24" i="1"/>
  <c r="D24" i="1"/>
  <c r="C24" i="1"/>
  <c r="U23" i="1"/>
  <c r="T23" i="1"/>
  <c r="R23" i="1"/>
  <c r="Q23" i="1"/>
  <c r="N23" i="1"/>
  <c r="M23" i="1"/>
  <c r="L23" i="1"/>
  <c r="K23" i="1"/>
  <c r="J23" i="1"/>
  <c r="I23" i="1"/>
  <c r="H23" i="1"/>
  <c r="G23" i="1"/>
  <c r="F23" i="1"/>
  <c r="E23" i="1"/>
  <c r="D23" i="1"/>
  <c r="C23" i="1"/>
  <c r="U22" i="1"/>
  <c r="T22" i="1"/>
  <c r="R22" i="1"/>
  <c r="Q22" i="1"/>
  <c r="N22" i="1"/>
  <c r="M22" i="1"/>
  <c r="L22" i="1"/>
  <c r="K22" i="1"/>
  <c r="J22" i="1"/>
  <c r="I22" i="1"/>
  <c r="H22" i="1"/>
  <c r="G22" i="1"/>
  <c r="F22" i="1"/>
  <c r="E22" i="1"/>
  <c r="D22" i="1"/>
  <c r="C22" i="1"/>
  <c r="U21" i="1"/>
  <c r="T21" i="1"/>
  <c r="R21" i="1"/>
  <c r="Q21" i="1"/>
  <c r="N21" i="1"/>
  <c r="M21" i="1"/>
  <c r="L21" i="1"/>
  <c r="K21" i="1"/>
  <c r="J21" i="1"/>
  <c r="I21" i="1"/>
  <c r="H21" i="1"/>
  <c r="G21" i="1"/>
  <c r="F21" i="1"/>
  <c r="E21" i="1"/>
  <c r="D21" i="1"/>
  <c r="C21" i="1"/>
  <c r="U20" i="1"/>
  <c r="T20" i="1"/>
  <c r="R20" i="1"/>
  <c r="Q20" i="1"/>
  <c r="N20" i="1"/>
  <c r="M20" i="1"/>
  <c r="L20" i="1"/>
  <c r="K20" i="1"/>
  <c r="J20" i="1"/>
  <c r="I20" i="1"/>
  <c r="H20" i="1"/>
  <c r="G20" i="1"/>
  <c r="F20" i="1"/>
  <c r="E20" i="1"/>
  <c r="D20" i="1"/>
  <c r="C20" i="1"/>
  <c r="U19" i="1"/>
  <c r="T19" i="1"/>
  <c r="R19" i="1"/>
  <c r="Q19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5" i="1"/>
  <c r="M15" i="1"/>
  <c r="AA15" i="1" s="1"/>
  <c r="L15" i="1"/>
  <c r="Z15" i="1" s="1"/>
  <c r="K15" i="1"/>
  <c r="J15" i="1"/>
  <c r="I15" i="1"/>
  <c r="H15" i="1"/>
  <c r="G15" i="1"/>
  <c r="F15" i="1"/>
  <c r="E15" i="1"/>
  <c r="D15" i="1"/>
  <c r="C15" i="1"/>
  <c r="W14" i="1"/>
  <c r="N14" i="1"/>
  <c r="M14" i="1"/>
  <c r="AA14" i="1" s="1"/>
  <c r="L14" i="1"/>
  <c r="Z14" i="1" s="1"/>
  <c r="AB14" i="1" s="1"/>
  <c r="K14" i="1"/>
  <c r="Y14" i="1" s="1"/>
  <c r="J14" i="1"/>
  <c r="X14" i="1" s="1"/>
  <c r="I14" i="1"/>
  <c r="H14" i="1"/>
  <c r="V14" i="1" s="1"/>
  <c r="G14" i="1"/>
  <c r="U14" i="1" s="1"/>
  <c r="F14" i="1"/>
  <c r="T14" i="1" s="1"/>
  <c r="E14" i="1"/>
  <c r="S14" i="1" s="1"/>
  <c r="D14" i="1"/>
  <c r="R14" i="1" s="1"/>
  <c r="C14" i="1"/>
  <c r="Q14" i="1" s="1"/>
  <c r="N13" i="1"/>
  <c r="M13" i="1"/>
  <c r="AA13" i="1" s="1"/>
  <c r="L13" i="1"/>
  <c r="Z13" i="1" s="1"/>
  <c r="AB13" i="1" s="1"/>
  <c r="K13" i="1"/>
  <c r="Y13" i="1" s="1"/>
  <c r="J13" i="1"/>
  <c r="X13" i="1" s="1"/>
  <c r="I13" i="1"/>
  <c r="W13" i="1" s="1"/>
  <c r="H13" i="1"/>
  <c r="V13" i="1" s="1"/>
  <c r="G13" i="1"/>
  <c r="U13" i="1" s="1"/>
  <c r="F13" i="1"/>
  <c r="T13" i="1" s="1"/>
  <c r="E13" i="1"/>
  <c r="S13" i="1" s="1"/>
  <c r="D13" i="1"/>
  <c r="R13" i="1" s="1"/>
  <c r="C13" i="1"/>
  <c r="Q13" i="1" s="1"/>
  <c r="N12" i="1"/>
  <c r="M12" i="1"/>
  <c r="AA12" i="1" s="1"/>
  <c r="L12" i="1"/>
  <c r="Z12" i="1" s="1"/>
  <c r="AB12" i="1" s="1"/>
  <c r="K12" i="1"/>
  <c r="Y12" i="1" s="1"/>
  <c r="J12" i="1"/>
  <c r="X12" i="1" s="1"/>
  <c r="I12" i="1"/>
  <c r="W12" i="1" s="1"/>
  <c r="H12" i="1"/>
  <c r="V12" i="1" s="1"/>
  <c r="G12" i="1"/>
  <c r="U12" i="1" s="1"/>
  <c r="F12" i="1"/>
  <c r="T12" i="1" s="1"/>
  <c r="E12" i="1"/>
  <c r="S12" i="1" s="1"/>
  <c r="D12" i="1"/>
  <c r="R12" i="1" s="1"/>
  <c r="C12" i="1"/>
  <c r="Q12" i="1" s="1"/>
  <c r="N11" i="1"/>
  <c r="M11" i="1"/>
  <c r="AA11" i="1" s="1"/>
  <c r="L11" i="1"/>
  <c r="Z11" i="1" s="1"/>
  <c r="AB11" i="1" s="1"/>
  <c r="K11" i="1"/>
  <c r="Y11" i="1" s="1"/>
  <c r="J11" i="1"/>
  <c r="X11" i="1" s="1"/>
  <c r="I11" i="1"/>
  <c r="W11" i="1" s="1"/>
  <c r="H11" i="1"/>
  <c r="V11" i="1" s="1"/>
  <c r="G11" i="1"/>
  <c r="U11" i="1" s="1"/>
  <c r="F11" i="1"/>
  <c r="T11" i="1" s="1"/>
  <c r="E11" i="1"/>
  <c r="S11" i="1" s="1"/>
  <c r="D11" i="1"/>
  <c r="R11" i="1" s="1"/>
  <c r="C11" i="1"/>
  <c r="Q11" i="1" s="1"/>
  <c r="N10" i="1"/>
  <c r="M10" i="1"/>
  <c r="AA10" i="1" s="1"/>
  <c r="L10" i="1"/>
  <c r="Z10" i="1" s="1"/>
  <c r="AB10" i="1" s="1"/>
  <c r="K10" i="1"/>
  <c r="Y10" i="1" s="1"/>
  <c r="J10" i="1"/>
  <c r="X10" i="1" s="1"/>
  <c r="I10" i="1"/>
  <c r="W10" i="1" s="1"/>
  <c r="H10" i="1"/>
  <c r="V10" i="1" s="1"/>
  <c r="G10" i="1"/>
  <c r="U10" i="1" s="1"/>
  <c r="F10" i="1"/>
  <c r="T10" i="1" s="1"/>
  <c r="E10" i="1"/>
  <c r="S10" i="1" s="1"/>
  <c r="D10" i="1"/>
  <c r="R10" i="1" s="1"/>
  <c r="C10" i="1"/>
  <c r="Q10" i="1" s="1"/>
  <c r="N9" i="1"/>
  <c r="M9" i="1"/>
  <c r="AA9" i="1" s="1"/>
  <c r="L9" i="1"/>
  <c r="Z9" i="1" s="1"/>
  <c r="AB9" i="1" s="1"/>
  <c r="K9" i="1"/>
  <c r="Y9" i="1" s="1"/>
  <c r="J9" i="1"/>
  <c r="X9" i="1" s="1"/>
  <c r="I9" i="1"/>
  <c r="W9" i="1" s="1"/>
  <c r="H9" i="1"/>
  <c r="V9" i="1" s="1"/>
  <c r="G9" i="1"/>
  <c r="U9" i="1" s="1"/>
  <c r="F9" i="1"/>
  <c r="T9" i="1" s="1"/>
  <c r="E9" i="1"/>
  <c r="S9" i="1" s="1"/>
  <c r="D9" i="1"/>
  <c r="R9" i="1" s="1"/>
  <c r="C9" i="1"/>
  <c r="Q9" i="1" s="1"/>
  <c r="N8" i="1"/>
  <c r="M8" i="1"/>
  <c r="AA8" i="1" s="1"/>
  <c r="L8" i="1"/>
  <c r="Z8" i="1" s="1"/>
  <c r="AB8" i="1" s="1"/>
  <c r="K8" i="1"/>
  <c r="Y8" i="1" s="1"/>
  <c r="J8" i="1"/>
  <c r="X8" i="1" s="1"/>
  <c r="I8" i="1"/>
  <c r="W8" i="1" s="1"/>
  <c r="H8" i="1"/>
  <c r="V8" i="1" s="1"/>
  <c r="G8" i="1"/>
  <c r="U8" i="1" s="1"/>
  <c r="F8" i="1"/>
  <c r="T8" i="1" s="1"/>
  <c r="E8" i="1"/>
  <c r="S8" i="1" s="1"/>
  <c r="D8" i="1"/>
  <c r="R8" i="1" s="1"/>
  <c r="C8" i="1"/>
  <c r="Q8" i="1" s="1"/>
  <c r="N7" i="1"/>
  <c r="M7" i="1"/>
  <c r="AA7" i="1" s="1"/>
  <c r="L7" i="1"/>
  <c r="Z7" i="1" s="1"/>
  <c r="AB7" i="1" s="1"/>
  <c r="K7" i="1"/>
  <c r="Y7" i="1" s="1"/>
  <c r="J7" i="1"/>
  <c r="X7" i="1" s="1"/>
  <c r="I7" i="1"/>
  <c r="W7" i="1" s="1"/>
  <c r="H7" i="1"/>
  <c r="V7" i="1" s="1"/>
  <c r="G7" i="1"/>
  <c r="U7" i="1" s="1"/>
  <c r="F7" i="1"/>
  <c r="T7" i="1" s="1"/>
  <c r="E7" i="1"/>
  <c r="S7" i="1" s="1"/>
  <c r="D7" i="1"/>
  <c r="R7" i="1" s="1"/>
  <c r="C7" i="1"/>
  <c r="Q7" i="1" s="1"/>
  <c r="N6" i="1"/>
  <c r="M6" i="1"/>
  <c r="AA6" i="1" s="1"/>
  <c r="L6" i="1"/>
  <c r="Z6" i="1" s="1"/>
  <c r="AB6" i="1" s="1"/>
  <c r="K6" i="1"/>
  <c r="Y6" i="1" s="1"/>
  <c r="J6" i="1"/>
  <c r="X6" i="1" s="1"/>
  <c r="I6" i="1"/>
  <c r="W6" i="1" s="1"/>
  <c r="H6" i="1"/>
  <c r="V6" i="1" s="1"/>
  <c r="G6" i="1"/>
  <c r="U6" i="1" s="1"/>
  <c r="F6" i="1"/>
  <c r="T6" i="1" s="1"/>
  <c r="E6" i="1"/>
  <c r="S6" i="1" s="1"/>
  <c r="D6" i="1"/>
  <c r="R6" i="1" s="1"/>
  <c r="C6" i="1"/>
  <c r="Q6" i="1" s="1"/>
  <c r="N5" i="1"/>
  <c r="M5" i="1"/>
  <c r="AA5" i="1" s="1"/>
  <c r="L5" i="1"/>
  <c r="Z5" i="1" s="1"/>
  <c r="AB5" i="1" s="1"/>
  <c r="K5" i="1"/>
  <c r="Y5" i="1" s="1"/>
  <c r="J5" i="1"/>
  <c r="X5" i="1" s="1"/>
  <c r="I5" i="1"/>
  <c r="W5" i="1" s="1"/>
  <c r="H5" i="1"/>
  <c r="V5" i="1" s="1"/>
  <c r="G5" i="1"/>
  <c r="U5" i="1" s="1"/>
  <c r="F5" i="1"/>
  <c r="T5" i="1" s="1"/>
  <c r="E5" i="1"/>
  <c r="S5" i="1" s="1"/>
  <c r="D5" i="1"/>
  <c r="R5" i="1" s="1"/>
  <c r="C5" i="1"/>
  <c r="Q5" i="1" s="1"/>
  <c r="N4" i="1"/>
  <c r="M4" i="1"/>
  <c r="AA4" i="1" s="1"/>
  <c r="L4" i="1"/>
  <c r="Z4" i="1" s="1"/>
  <c r="AB4" i="1" s="1"/>
  <c r="K4" i="1"/>
  <c r="Y4" i="1" s="1"/>
  <c r="J4" i="1"/>
  <c r="X4" i="1" s="1"/>
  <c r="I4" i="1"/>
  <c r="W4" i="1" s="1"/>
  <c r="H4" i="1"/>
  <c r="V4" i="1" s="1"/>
  <c r="G4" i="1"/>
  <c r="U4" i="1" s="1"/>
  <c r="F4" i="1"/>
  <c r="T4" i="1" s="1"/>
  <c r="E4" i="1"/>
  <c r="S4" i="1" s="1"/>
  <c r="D4" i="1"/>
  <c r="R4" i="1" s="1"/>
  <c r="C4" i="1"/>
  <c r="Q4" i="1" s="1"/>
  <c r="N3" i="1"/>
  <c r="M3" i="1"/>
  <c r="AA3" i="1" s="1"/>
  <c r="L3" i="1"/>
  <c r="Z3" i="1" s="1"/>
  <c r="AB3" i="1" s="1"/>
  <c r="K3" i="1"/>
  <c r="Y3" i="1" s="1"/>
  <c r="Y15" i="1" s="1"/>
  <c r="J3" i="1"/>
  <c r="X3" i="1" s="1"/>
  <c r="X15" i="1" s="1"/>
  <c r="I3" i="1"/>
  <c r="W3" i="1" s="1"/>
  <c r="W15" i="1" s="1"/>
  <c r="H3" i="1"/>
  <c r="V3" i="1" s="1"/>
  <c r="V15" i="1" s="1"/>
  <c r="G3" i="1"/>
  <c r="U3" i="1" s="1"/>
  <c r="U15" i="1" s="1"/>
  <c r="F3" i="1"/>
  <c r="T3" i="1" s="1"/>
  <c r="T15" i="1" s="1"/>
  <c r="E3" i="1"/>
  <c r="S3" i="1" s="1"/>
  <c r="S15" i="1" s="1"/>
  <c r="D3" i="1"/>
  <c r="R3" i="1" s="1"/>
  <c r="R15" i="1" s="1"/>
  <c r="C3" i="1"/>
  <c r="Q3" i="1" s="1"/>
  <c r="Q15" i="1" s="1"/>
  <c r="AB15" i="1" l="1"/>
</calcChain>
</file>

<file path=xl/sharedStrings.xml><?xml version="1.0" encoding="utf-8"?>
<sst xmlns="http://schemas.openxmlformats.org/spreadsheetml/2006/main" count="120" uniqueCount="35">
  <si>
    <t>BANG</t>
  </si>
  <si>
    <t>TOTAL</t>
  </si>
  <si>
    <t>Monday</t>
  </si>
  <si>
    <t>Tuesday</t>
  </si>
  <si>
    <t>Wednesday</t>
  </si>
  <si>
    <t>Thursday</t>
  </si>
  <si>
    <t>Friday</t>
  </si>
  <si>
    <t>Saturday</t>
  </si>
  <si>
    <t>Sunday</t>
  </si>
  <si>
    <t>WON</t>
  </si>
  <si>
    <t>LOST</t>
  </si>
  <si>
    <t>%</t>
  </si>
  <si>
    <t>TOTALS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</si>
  <si>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</si>
  <si>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</si>
  <si>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</si>
  <si>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</si>
  <si>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</si>
  <si>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</si>
  <si>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</si>
  <si>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</si>
  <si>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</si>
  <si>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</si>
  <si>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</si>
  <si>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</si>
  <si>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BFM</t>
  </si>
  <si>
    <t>ALL TRADES</t>
  </si>
  <si>
    <t>WIN</t>
  </si>
  <si>
    <t>LOSE</t>
  </si>
  <si>
    <t>DATE</t>
  </si>
  <si>
    <t>DAYS SINCE</t>
  </si>
  <si>
    <t>IP</t>
  </si>
  <si>
    <t>BANG TRADES</t>
  </si>
  <si>
    <t>BFM TRADES</t>
  </si>
  <si>
    <t>IP TRADES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</si>
</sst>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F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9">
    <xf numFmtId="0" fontId="0" fillId="0" borderId="0" xfId="0"/>
    <xf numFmtId="164" fontId="0" fillId="0" borderId="0" xfId="1" applyNumberFormat="1" applyFont="1"/>
    <xf numFmtId="0" fontId="4" fillId="2" borderId="1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2" borderId="3" xfId="1" applyNumberFormat="1" applyFont="1" applyFill="1" applyBorder="1" applyAlignment="1">
      <alignment horizontal="center"/>
    </xf>
    <xf numFmtId="0" fontId="2" fillId="3" borderId="4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2" fillId="3" borderId="6" xfId="1" applyNumberFormat="1" applyFont="1" applyFill="1" applyBorder="1" applyAlignment="1">
      <alignment horizontal="center"/>
    </xf>
    <xf numFmtId="0" fontId="4" fillId="2" borderId="7" xfId="0" applyFont="1" applyFill="1" applyBorder="1"/>
    <xf numFmtId="0" fontId="5" fillId="0" borderId="8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164" fontId="5" fillId="2" borderId="9" xfId="1" applyNumberFormat="1" applyFont="1" applyFill="1" applyBorder="1" applyAlignment="1">
      <alignment horizontal="center"/>
    </xf>
    <xf numFmtId="0" fontId="2" fillId="3" borderId="10" xfId="0" applyFont="1" applyFill="1" applyBorder="1"/>
    <xf numFmtId="0" fontId="6" fillId="3" borderId="10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6" fillId="3" borderId="7" xfId="1" applyNumberFormat="1" applyFont="1" applyFill="1" applyBorder="1" applyAlignment="1">
      <alignment horizontal="center"/>
    </xf>
    <xf numFmtId="0" fontId="4" fillId="2" borderId="12" xfId="0" applyFont="1" applyFill="1" applyBorder="1"/>
    <xf numFmtId="0" fontId="2" fillId="3" borderId="12" xfId="0" applyFont="1" applyFill="1" applyBorder="1"/>
    <xf numFmtId="0" fontId="2" fillId="3" borderId="13" xfId="0" applyFont="1" applyFill="1" applyBorder="1"/>
    <xf numFmtId="0" fontId="6" fillId="3" borderId="14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6" fillId="3" borderId="14" xfId="1" applyNumberFormat="1" applyFont="1" applyFill="1" applyBorder="1" applyAlignment="1">
      <alignment horizontal="center"/>
    </xf>
    <xf numFmtId="0" fontId="3" fillId="2" borderId="16" xfId="0" applyFont="1" applyFill="1" applyBorder="1"/>
    <xf numFmtId="0" fontId="5" fillId="2" borderId="17" xfId="0" applyFont="1" applyFill="1" applyBorder="1" applyAlignment="1">
      <alignment horizontal="center"/>
    </xf>
    <xf numFmtId="164" fontId="5" fillId="2" borderId="18" xfId="1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19" xfId="0" applyFont="1" applyFill="1" applyBorder="1" applyAlignment="1">
      <alignment horizontal="center"/>
    </xf>
    <xf numFmtId="0" fontId="6" fillId="3" borderId="20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164" fontId="6" fillId="3" borderId="6" xfId="1" applyNumberFormat="1" applyFont="1" applyFill="1" applyBorder="1" applyAlignment="1">
      <alignment horizontal="center"/>
    </xf>
    <xf numFmtId="0" fontId="0" fillId="0" borderId="22" xfId="0" applyBorder="1"/>
    <xf numFmtId="0" fontId="4" fillId="4" borderId="1" xfId="0" applyFont="1" applyFill="1" applyBorder="1"/>
    <xf numFmtId="0" fontId="3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164" fontId="4" fillId="4" borderId="6" xfId="1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4" fillId="4" borderId="7" xfId="0" applyFont="1" applyFill="1" applyBorder="1"/>
    <xf numFmtId="164" fontId="5" fillId="4" borderId="7" xfId="1" applyNumberFormat="1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31" xfId="0" applyFont="1" applyFill="1" applyBorder="1" applyAlignment="1">
      <alignment horizontal="center"/>
    </xf>
    <xf numFmtId="14" fontId="3" fillId="5" borderId="32" xfId="0" applyNumberFormat="1" applyFont="1" applyFill="1" applyBorder="1" applyAlignment="1">
      <alignment horizontal="center"/>
    </xf>
    <xf numFmtId="0" fontId="2" fillId="3" borderId="33" xfId="0" applyFont="1" applyFill="1" applyBorder="1" applyAlignment="1">
      <alignment horizontal="center"/>
    </xf>
    <xf numFmtId="0" fontId="4" fillId="4" borderId="12" xfId="0" applyFont="1" applyFill="1" applyBorder="1"/>
    <xf numFmtId="0" fontId="2" fillId="3" borderId="34" xfId="0" applyFont="1" applyFill="1" applyBorder="1" applyAlignment="1">
      <alignment horizontal="center"/>
    </xf>
    <xf numFmtId="0" fontId="3" fillId="5" borderId="35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14" fontId="3" fillId="5" borderId="38" xfId="0" applyNumberFormat="1" applyFont="1" applyFill="1" applyBorder="1" applyAlignment="1">
      <alignment horizontal="center"/>
    </xf>
    <xf numFmtId="1" fontId="2" fillId="3" borderId="33" xfId="0" applyNumberFormat="1" applyFont="1" applyFill="1" applyBorder="1" applyAlignment="1">
      <alignment horizontal="center"/>
    </xf>
    <xf numFmtId="1" fontId="2" fillId="3" borderId="39" xfId="0" applyNumberFormat="1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14" fontId="3" fillId="5" borderId="27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3" fillId="5" borderId="43" xfId="0" applyFont="1" applyFill="1" applyBorder="1" applyAlignment="1">
      <alignment horizontal="center"/>
    </xf>
    <xf numFmtId="0" fontId="3" fillId="5" borderId="44" xfId="0" applyFont="1" applyFill="1" applyBorder="1" applyAlignment="1">
      <alignment horizontal="center"/>
    </xf>
    <xf numFmtId="0" fontId="3" fillId="5" borderId="45" xfId="0" applyFont="1" applyFill="1" applyBorder="1" applyAlignment="1">
      <alignment horizontal="center"/>
    </xf>
    <xf numFmtId="14" fontId="3" fillId="5" borderId="46" xfId="0" applyNumberFormat="1" applyFont="1" applyFill="1" applyBorder="1" applyAlignment="1">
      <alignment horizontal="center"/>
    </xf>
    <xf numFmtId="1" fontId="2" fillId="3" borderId="46" xfId="0" applyNumberFormat="1" applyFont="1" applyFill="1" applyBorder="1" applyAlignment="1">
      <alignment horizontal="center"/>
    </xf>
    <xf numFmtId="0" fontId="0" fillId="0" borderId="47" xfId="0" applyBorder="1"/>
    <xf numFmtId="0" fontId="0" fillId="0" borderId="48" xfId="0" applyBorder="1"/>
    <xf numFmtId="0" fontId="4" fillId="4" borderId="13" xfId="0" applyFont="1" applyFill="1" applyBorder="1"/>
    <xf numFmtId="164" fontId="5" fillId="4" borderId="49" xfId="1" applyNumberFormat="1" applyFont="1" applyFill="1" applyBorder="1" applyAlignment="1">
      <alignment horizontal="center"/>
    </xf>
    <xf numFmtId="0" fontId="3" fillId="4" borderId="6" xfId="0" applyFont="1" applyFill="1" applyBorder="1"/>
    <xf numFmtId="0" fontId="5" fillId="4" borderId="20" xfId="0" applyFont="1" applyFill="1" applyBorder="1" applyAlignment="1">
      <alignment horizontal="center"/>
    </xf>
    <xf numFmtId="164" fontId="5" fillId="4" borderId="19" xfId="1" applyNumberFormat="1" applyFont="1" applyFill="1" applyBorder="1" applyAlignment="1">
      <alignment horizontal="center"/>
    </xf>
    <xf numFmtId="1" fontId="2" fillId="3" borderId="38" xfId="0" applyNumberFormat="1" applyFont="1" applyFill="1" applyBorder="1" applyAlignment="1">
      <alignment horizontal="center"/>
    </xf>
    <xf numFmtId="0" fontId="4" fillId="6" borderId="1" xfId="0" applyFont="1" applyFill="1" applyBorder="1"/>
    <xf numFmtId="0" fontId="3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164" fontId="4" fillId="6" borderId="6" xfId="1" applyNumberFormat="1" applyFont="1" applyFill="1" applyBorder="1" applyAlignment="1">
      <alignment horizontal="center"/>
    </xf>
    <xf numFmtId="1" fontId="2" fillId="3" borderId="27" xfId="0" applyNumberFormat="1" applyFont="1" applyFill="1" applyBorder="1" applyAlignment="1">
      <alignment horizontal="center"/>
    </xf>
    <xf numFmtId="0" fontId="4" fillId="6" borderId="7" xfId="0" applyFont="1" applyFill="1" applyBorder="1"/>
    <xf numFmtId="164" fontId="5" fillId="6" borderId="7" xfId="1" applyNumberFormat="1" applyFont="1" applyFill="1" applyBorder="1" applyAlignment="1">
      <alignment horizontal="center"/>
    </xf>
    <xf numFmtId="0" fontId="4" fillId="6" borderId="12" xfId="0" applyFont="1" applyFill="1" applyBorder="1"/>
    <xf numFmtId="1" fontId="3" fillId="5" borderId="38" xfId="0" applyNumberFormat="1" applyFont="1" applyFill="1" applyBorder="1" applyAlignment="1">
      <alignment horizontal="center"/>
    </xf>
    <xf numFmtId="1" fontId="3" fillId="5" borderId="27" xfId="0" applyNumberFormat="1" applyFont="1" applyFill="1" applyBorder="1" applyAlignment="1">
      <alignment horizontal="center"/>
    </xf>
    <xf numFmtId="1" fontId="3" fillId="5" borderId="46" xfId="0" applyNumberFormat="1" applyFont="1" applyFill="1" applyBorder="1" applyAlignment="1">
      <alignment horizontal="center"/>
    </xf>
    <xf numFmtId="0" fontId="4" fillId="6" borderId="13" xfId="0" applyFont="1" applyFill="1" applyBorder="1"/>
    <xf numFmtId="164" fontId="5" fillId="6" borderId="14" xfId="1" applyNumberFormat="1" applyFont="1" applyFill="1" applyBorder="1" applyAlignment="1">
      <alignment horizontal="center"/>
    </xf>
    <xf numFmtId="0" fontId="3" fillId="6" borderId="6" xfId="0" applyFont="1" applyFill="1" applyBorder="1"/>
    <xf numFmtId="0" fontId="5" fillId="6" borderId="20" xfId="0" applyFont="1" applyFill="1" applyBorder="1" applyAlignment="1">
      <alignment horizontal="center"/>
    </xf>
    <xf numFmtId="0" fontId="5" fillId="6" borderId="21" xfId="0" applyFont="1" applyFill="1" applyBorder="1" applyAlignment="1">
      <alignment horizontal="center"/>
    </xf>
    <xf numFmtId="164" fontId="5" fillId="6" borderId="6" xfId="1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2" borderId="50" xfId="0" applyFont="1" applyFill="1" applyBorder="1" applyAlignment="1">
      <alignment horizontal="center"/>
    </xf>
    <xf numFmtId="0" fontId="3" fillId="2" borderId="51" xfId="0" applyFont="1" applyFill="1" applyBorder="1" applyAlignment="1">
      <alignment horizontal="center"/>
    </xf>
    <xf numFmtId="14" fontId="3" fillId="2" borderId="51" xfId="0" applyNumberFormat="1" applyFont="1" applyFill="1" applyBorder="1" applyAlignment="1">
      <alignment horizontal="center"/>
    </xf>
    <xf numFmtId="0" fontId="3" fillId="2" borderId="52" xfId="0" applyFont="1" applyFill="1" applyBorder="1" applyAlignment="1">
      <alignment horizontal="center"/>
    </xf>
    <xf numFmtId="0" fontId="3" fillId="4" borderId="50" xfId="0" applyFont="1" applyFill="1" applyBorder="1" applyAlignment="1">
      <alignment horizontal="center"/>
    </xf>
    <xf numFmtId="0" fontId="3" fillId="4" borderId="51" xfId="0" applyFont="1" applyFill="1" applyBorder="1" applyAlignment="1">
      <alignment horizontal="center"/>
    </xf>
    <xf numFmtId="14" fontId="3" fillId="4" borderId="51" xfId="0" applyNumberFormat="1" applyFont="1" applyFill="1" applyBorder="1" applyAlignment="1">
      <alignment horizontal="center"/>
    </xf>
    <xf numFmtId="0" fontId="3" fillId="4" borderId="52" xfId="0" applyFont="1" applyFill="1" applyBorder="1" applyAlignment="1">
      <alignment horizontal="center"/>
    </xf>
    <xf numFmtId="0" fontId="3" fillId="2" borderId="53" xfId="0" applyFont="1" applyFill="1" applyBorder="1" applyAlignment="1">
      <alignment horizontal="center"/>
    </xf>
    <xf numFmtId="0" fontId="3" fillId="2" borderId="54" xfId="0" applyFont="1" applyFill="1" applyBorder="1" applyAlignment="1">
      <alignment horizontal="center"/>
    </xf>
    <xf numFmtId="14" fontId="3" fillId="2" borderId="54" xfId="0" applyNumberFormat="1" applyFont="1" applyFill="1" applyBorder="1" applyAlignment="1">
      <alignment horizontal="center"/>
    </xf>
    <xf numFmtId="1" fontId="3" fillId="2" borderId="55" xfId="0" applyNumberFormat="1" applyFont="1" applyFill="1" applyBorder="1" applyAlignment="1">
      <alignment horizontal="center"/>
    </xf>
    <xf numFmtId="0" fontId="3" fillId="4" borderId="54" xfId="0" applyFont="1" applyFill="1" applyBorder="1" applyAlignment="1">
      <alignment horizontal="center"/>
    </xf>
    <xf numFmtId="1" fontId="3" fillId="4" borderId="52" xfId="0" applyNumberFormat="1" applyFont="1" applyFill="1" applyBorder="1" applyAlignment="1">
      <alignment horizontal="center"/>
    </xf>
    <xf numFmtId="0" fontId="3" fillId="2" borderId="56" xfId="0" applyFont="1" applyFill="1" applyBorder="1" applyAlignment="1">
      <alignment horizontal="center"/>
    </xf>
    <xf numFmtId="0" fontId="3" fillId="2" borderId="57" xfId="0" applyFont="1" applyFill="1" applyBorder="1" applyAlignment="1">
      <alignment horizontal="center"/>
    </xf>
    <xf numFmtId="14" fontId="3" fillId="2" borderId="57" xfId="0" applyNumberFormat="1" applyFont="1" applyFill="1" applyBorder="1" applyAlignment="1">
      <alignment horizontal="center"/>
    </xf>
    <xf numFmtId="1" fontId="3" fillId="2" borderId="58" xfId="0" applyNumberFormat="1" applyFont="1" applyFill="1" applyBorder="1" applyAlignment="1">
      <alignment horizontal="center"/>
    </xf>
    <xf numFmtId="0" fontId="3" fillId="4" borderId="59" xfId="0" applyFont="1" applyFill="1" applyBorder="1" applyAlignment="1">
      <alignment horizontal="center"/>
    </xf>
    <xf numFmtId="0" fontId="3" fillId="4" borderId="57" xfId="0" applyFont="1" applyFill="1" applyBorder="1" applyAlignment="1">
      <alignment horizontal="center"/>
    </xf>
    <xf numFmtId="14" fontId="3" fillId="4" borderId="60" xfId="0" applyNumberFormat="1" applyFont="1" applyFill="1" applyBorder="1" applyAlignment="1">
      <alignment horizontal="center"/>
    </xf>
    <xf numFmtId="1" fontId="3" fillId="4" borderId="61" xfId="0" applyNumberFormat="1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50" xfId="0" applyFont="1" applyFill="1" applyBorder="1" applyAlignment="1">
      <alignment horizontal="center"/>
    </xf>
    <xf numFmtId="14" fontId="3" fillId="6" borderId="50" xfId="0" applyNumberFormat="1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1" fontId="3" fillId="6" borderId="7" xfId="0" applyNumberFormat="1" applyFont="1" applyFill="1" applyBorder="1" applyAlignment="1">
      <alignment horizontal="center"/>
    </xf>
    <xf numFmtId="0" fontId="3" fillId="6" borderId="59" xfId="0" applyFont="1" applyFill="1" applyBorder="1" applyAlignment="1">
      <alignment horizontal="center"/>
    </xf>
    <xf numFmtId="14" fontId="3" fillId="6" borderId="59" xfId="0" applyNumberFormat="1" applyFont="1" applyFill="1" applyBorder="1" applyAlignment="1">
      <alignment horizontal="center"/>
    </xf>
    <xf numFmtId="1" fontId="3" fillId="6" borderId="49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OneDrive\Desktop\soccertrading%20docs\ALL%20FOOTBALL%20RESULTS%20DEC%2023+%20(version%201).xlsb.xlsx" TargetMode="External"/><Relationship Id="rId1" Type="http://schemas.openxmlformats.org/officeDocument/2006/relationships/externalLinkPath" Target="ALL%20FOOTBALL%20RESULTS%20DEC%2023+%20(version%201).xls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L TRADES ADJUSTED"/>
      <sheetName val="FOOTBALL BANG TRADES ADJUSTED"/>
      <sheetName val="FOOTBALL all BANG TRADES"/>
      <sheetName val="FOOTBALL all BFM TRADES ADJUSTE"/>
      <sheetName val="FOOTBALL all BFM TRADES"/>
      <sheetName val="FOOTBALL all IP TRADES ADJUSTED"/>
      <sheetName val="FOOTBALL all IP TRADES"/>
      <sheetName val="FOOTBALL all_filter_results USE"/>
      <sheetName val="Sheet1"/>
      <sheetName val="FOOTBALL unique trades"/>
      <sheetName val="FOOTBALL all_active leagues"/>
      <sheetName val="FOOTBALL all_CALCULATIONS"/>
      <sheetName val="FOOTBALL results trends "/>
      <sheetName val="bang ip bfm totals"/>
      <sheetName val="breakdown by mini strategy"/>
      <sheetName val="FILTER LEAGUES"/>
      <sheetName val="bfbm exported bets to 3009"/>
      <sheetName val="Sheet9"/>
      <sheetName val="STRATEGIES INCIDENCE"/>
      <sheetName val="excluded countries performance"/>
      <sheetName val="exclusions to strategies 1908"/>
      <sheetName val="Sheet10"/>
      <sheetName val="hi lo"/>
    </sheetNames>
    <sheetDataSet>
      <sheetData sheetId="0">
        <row r="18">
          <cell r="BA18">
            <v>98</v>
          </cell>
          <cell r="BB18">
            <v>2</v>
          </cell>
          <cell r="BD18">
            <v>45311.645833333336</v>
          </cell>
          <cell r="BE18">
            <v>25.645833333335759</v>
          </cell>
        </row>
        <row r="19">
          <cell r="BA19">
            <v>94</v>
          </cell>
          <cell r="BB19">
            <v>6</v>
          </cell>
          <cell r="BD19">
            <v>45325.833333333336</v>
          </cell>
          <cell r="BE19">
            <v>39.833333333335759</v>
          </cell>
        </row>
        <row r="20">
          <cell r="BA20">
            <v>98</v>
          </cell>
          <cell r="BB20">
            <v>2</v>
          </cell>
          <cell r="BD20">
            <v>45338.791666666664</v>
          </cell>
          <cell r="BE20">
            <v>52.791666666664241</v>
          </cell>
        </row>
        <row r="21">
          <cell r="BA21">
            <v>98</v>
          </cell>
          <cell r="BB21">
            <v>2</v>
          </cell>
          <cell r="BD21">
            <v>45350.822916666664</v>
          </cell>
          <cell r="BE21">
            <v>64.822916666664241</v>
          </cell>
        </row>
        <row r="22">
          <cell r="BA22">
            <v>95</v>
          </cell>
          <cell r="BB22">
            <v>5</v>
          </cell>
          <cell r="BD22">
            <v>45360.625</v>
          </cell>
          <cell r="BE22">
            <v>74.625</v>
          </cell>
        </row>
        <row r="23">
          <cell r="BA23">
            <v>96</v>
          </cell>
          <cell r="BB23">
            <v>4</v>
          </cell>
          <cell r="BD23">
            <v>45367.635416666664</v>
          </cell>
          <cell r="BE23">
            <v>81.635416666664241</v>
          </cell>
        </row>
        <row r="24">
          <cell r="BA24">
            <v>98</v>
          </cell>
          <cell r="BB24">
            <v>2</v>
          </cell>
          <cell r="BD24">
            <v>45381.75</v>
          </cell>
          <cell r="BE24">
            <v>95.75</v>
          </cell>
        </row>
        <row r="25">
          <cell r="BA25">
            <v>94</v>
          </cell>
          <cell r="BB25">
            <v>6</v>
          </cell>
          <cell r="BD25">
            <v>45388.625</v>
          </cell>
          <cell r="BE25">
            <v>102.625</v>
          </cell>
        </row>
        <row r="26">
          <cell r="BA26">
            <v>98</v>
          </cell>
          <cell r="BB26">
            <v>2</v>
          </cell>
          <cell r="BD26">
            <v>45395.604166666664</v>
          </cell>
          <cell r="BE26">
            <v>109.60416666666424</v>
          </cell>
        </row>
        <row r="27">
          <cell r="BA27">
            <v>97</v>
          </cell>
          <cell r="BB27">
            <v>3</v>
          </cell>
          <cell r="BD27">
            <v>45399.833333333336</v>
          </cell>
          <cell r="BE27">
            <v>113.83333333333576</v>
          </cell>
        </row>
        <row r="28">
          <cell r="BA28">
            <v>97</v>
          </cell>
          <cell r="BB28">
            <v>3</v>
          </cell>
          <cell r="BD28">
            <v>45404.75</v>
          </cell>
          <cell r="BE28">
            <v>118.75</v>
          </cell>
        </row>
        <row r="29">
          <cell r="BA29">
            <v>99</v>
          </cell>
          <cell r="BB29">
            <v>1</v>
          </cell>
          <cell r="BD29">
            <v>45410.041666666664</v>
          </cell>
          <cell r="BE29">
            <v>124.04166666666424</v>
          </cell>
        </row>
        <row r="30">
          <cell r="BA30">
            <v>97</v>
          </cell>
          <cell r="BB30">
            <v>3</v>
          </cell>
          <cell r="BD30">
            <v>45416.822916666664</v>
          </cell>
          <cell r="BE30">
            <v>130.82291666666424</v>
          </cell>
        </row>
        <row r="31">
          <cell r="BA31">
            <v>96</v>
          </cell>
          <cell r="BB31">
            <v>4</v>
          </cell>
          <cell r="BD31">
            <v>45424.5625</v>
          </cell>
          <cell r="BE31">
            <v>138.5625</v>
          </cell>
        </row>
        <row r="32">
          <cell r="BA32">
            <v>96</v>
          </cell>
          <cell r="BB32">
            <v>4</v>
          </cell>
          <cell r="BD32">
            <v>45430.822916666664</v>
          </cell>
          <cell r="BE32">
            <v>144.82291666666424</v>
          </cell>
        </row>
        <row r="33">
          <cell r="BA33">
            <v>95</v>
          </cell>
          <cell r="BB33">
            <v>5</v>
          </cell>
          <cell r="BD33">
            <v>45438.541666666664</v>
          </cell>
          <cell r="BE33">
            <v>152.54166666666424</v>
          </cell>
        </row>
        <row r="34">
          <cell r="BA34">
            <v>96</v>
          </cell>
          <cell r="BB34">
            <v>4</v>
          </cell>
          <cell r="BD34">
            <v>45478.524305555555</v>
          </cell>
          <cell r="BE34">
            <v>192.52430555555475</v>
          </cell>
        </row>
        <row r="35">
          <cell r="BA35">
            <v>95</v>
          </cell>
          <cell r="BB35">
            <v>5</v>
          </cell>
          <cell r="BD35">
            <v>45494.0625</v>
          </cell>
          <cell r="BE35">
            <v>208.0625</v>
          </cell>
        </row>
        <row r="36">
          <cell r="BA36">
            <v>96</v>
          </cell>
          <cell r="BB36">
            <v>4</v>
          </cell>
          <cell r="BD36">
            <v>45515.458333333336</v>
          </cell>
          <cell r="BE36">
            <v>229.45833333333576</v>
          </cell>
        </row>
        <row r="37">
          <cell r="BA37">
            <v>97</v>
          </cell>
          <cell r="BB37">
            <v>3</v>
          </cell>
          <cell r="BD37">
            <v>45534.791666666664</v>
          </cell>
          <cell r="BE37">
            <v>248.79166666666424</v>
          </cell>
        </row>
        <row r="38">
          <cell r="BA38">
            <v>97</v>
          </cell>
          <cell r="BB38">
            <v>3</v>
          </cell>
          <cell r="BD38">
            <v>45556.520833333336</v>
          </cell>
          <cell r="BE38">
            <v>270.52083333333576</v>
          </cell>
        </row>
        <row r="39">
          <cell r="BA39">
            <v>98</v>
          </cell>
          <cell r="BB39">
            <v>2</v>
          </cell>
          <cell r="BD39">
            <v>45566.822916666664</v>
          </cell>
          <cell r="BE39">
            <v>280.82291666666424</v>
          </cell>
        </row>
        <row r="40">
          <cell r="BA40">
            <v>62</v>
          </cell>
          <cell r="BB40">
            <v>3</v>
          </cell>
          <cell r="BD40">
            <v>0</v>
          </cell>
          <cell r="BE40">
            <v>-45286</v>
          </cell>
        </row>
        <row r="41">
          <cell r="BA41">
            <v>0</v>
          </cell>
          <cell r="BB41">
            <v>0</v>
          </cell>
          <cell r="BD41">
            <v>0</v>
          </cell>
          <cell r="BE41">
            <v>-45286</v>
          </cell>
        </row>
        <row r="42">
          <cell r="BD42">
            <v>0</v>
          </cell>
          <cell r="BE42">
            <v>-45286</v>
          </cell>
        </row>
        <row r="43">
          <cell r="BD43">
            <v>0</v>
          </cell>
          <cell r="BE43">
            <v>-45286</v>
          </cell>
        </row>
        <row r="44">
          <cell r="BD44">
            <v>0</v>
          </cell>
          <cell r="BE44">
            <v>-45286</v>
          </cell>
        </row>
        <row r="45">
          <cell r="BD45">
            <v>0</v>
          </cell>
          <cell r="BE45">
            <v>-45286</v>
          </cell>
        </row>
        <row r="46">
          <cell r="BD46">
            <v>0</v>
          </cell>
          <cell r="BE46">
            <v>-45286</v>
          </cell>
        </row>
        <row r="47">
          <cell r="BD47">
            <v>0</v>
          </cell>
          <cell r="BE47">
            <v>-45286</v>
          </cell>
        </row>
      </sheetData>
      <sheetData sheetId="1">
        <row r="2">
          <cell r="BA2">
            <v>36</v>
          </cell>
          <cell r="BB2">
            <v>2</v>
          </cell>
          <cell r="BC2">
            <v>7</v>
          </cell>
          <cell r="BD2">
            <v>5</v>
          </cell>
          <cell r="BE2">
            <v>2</v>
          </cell>
          <cell r="BF2">
            <v>0</v>
          </cell>
          <cell r="BG2">
            <v>12</v>
          </cell>
          <cell r="BH2">
            <v>8</v>
          </cell>
          <cell r="BI2">
            <v>36</v>
          </cell>
          <cell r="BJ2">
            <v>35</v>
          </cell>
          <cell r="BK2">
            <v>1</v>
          </cell>
          <cell r="BL2">
            <v>0.97222222222222221</v>
          </cell>
        </row>
        <row r="3">
          <cell r="BA3">
            <v>71</v>
          </cell>
          <cell r="BB3">
            <v>2</v>
          </cell>
          <cell r="BC3">
            <v>6</v>
          </cell>
          <cell r="BD3">
            <v>3</v>
          </cell>
          <cell r="BE3">
            <v>0</v>
          </cell>
          <cell r="BF3">
            <v>5</v>
          </cell>
          <cell r="BG3">
            <v>31</v>
          </cell>
          <cell r="BH3">
            <v>24</v>
          </cell>
          <cell r="BI3">
            <v>71</v>
          </cell>
          <cell r="BJ3">
            <v>69</v>
          </cell>
          <cell r="BK3">
            <v>2</v>
          </cell>
          <cell r="BL3">
            <v>0.971830985915493</v>
          </cell>
        </row>
        <row r="4">
          <cell r="BA4">
            <v>63</v>
          </cell>
          <cell r="BB4">
            <v>2</v>
          </cell>
          <cell r="BC4">
            <v>1</v>
          </cell>
          <cell r="BD4">
            <v>2</v>
          </cell>
          <cell r="BE4">
            <v>0</v>
          </cell>
          <cell r="BF4">
            <v>9</v>
          </cell>
          <cell r="BG4">
            <v>21</v>
          </cell>
          <cell r="BH4">
            <v>28</v>
          </cell>
          <cell r="BI4">
            <v>63</v>
          </cell>
          <cell r="BJ4">
            <v>60</v>
          </cell>
          <cell r="BK4">
            <v>3</v>
          </cell>
          <cell r="BL4">
            <v>0.95238095238095233</v>
          </cell>
        </row>
        <row r="5">
          <cell r="BA5">
            <v>114</v>
          </cell>
          <cell r="BB5">
            <v>8</v>
          </cell>
          <cell r="BC5">
            <v>8</v>
          </cell>
          <cell r="BD5">
            <v>4</v>
          </cell>
          <cell r="BE5">
            <v>1</v>
          </cell>
          <cell r="BF5">
            <v>15</v>
          </cell>
          <cell r="BG5">
            <v>41</v>
          </cell>
          <cell r="BH5">
            <v>37</v>
          </cell>
          <cell r="BI5">
            <v>114</v>
          </cell>
          <cell r="BJ5">
            <v>111</v>
          </cell>
          <cell r="BK5">
            <v>3</v>
          </cell>
          <cell r="BL5">
            <v>0.97368421052631582</v>
          </cell>
        </row>
        <row r="6">
          <cell r="BA6">
            <v>125</v>
          </cell>
          <cell r="BB6">
            <v>8</v>
          </cell>
          <cell r="BC6">
            <v>5</v>
          </cell>
          <cell r="BD6">
            <v>9</v>
          </cell>
          <cell r="BE6">
            <v>3</v>
          </cell>
          <cell r="BF6">
            <v>21</v>
          </cell>
          <cell r="BG6">
            <v>25</v>
          </cell>
          <cell r="BH6">
            <v>54</v>
          </cell>
          <cell r="BI6">
            <v>125</v>
          </cell>
          <cell r="BJ6">
            <v>118</v>
          </cell>
          <cell r="BK6">
            <v>7</v>
          </cell>
          <cell r="BL6">
            <v>0.94399999999999995</v>
          </cell>
        </row>
        <row r="7">
          <cell r="BA7">
            <v>52</v>
          </cell>
          <cell r="BB7">
            <v>0</v>
          </cell>
          <cell r="BC7">
            <v>3</v>
          </cell>
          <cell r="BD7">
            <v>6</v>
          </cell>
          <cell r="BE7">
            <v>4</v>
          </cell>
          <cell r="BF7">
            <v>3</v>
          </cell>
          <cell r="BG7">
            <v>14</v>
          </cell>
          <cell r="BH7">
            <v>22</v>
          </cell>
          <cell r="BI7">
            <v>52</v>
          </cell>
          <cell r="BJ7">
            <v>48</v>
          </cell>
          <cell r="BK7">
            <v>4</v>
          </cell>
          <cell r="BL7">
            <v>0.92307692307692313</v>
          </cell>
        </row>
        <row r="8">
          <cell r="BA8">
            <v>87</v>
          </cell>
          <cell r="BB8">
            <v>6</v>
          </cell>
          <cell r="BC8">
            <v>2</v>
          </cell>
          <cell r="BD8">
            <v>2</v>
          </cell>
          <cell r="BE8">
            <v>14</v>
          </cell>
          <cell r="BF8">
            <v>11</v>
          </cell>
          <cell r="BG8">
            <v>21</v>
          </cell>
          <cell r="BH8">
            <v>31</v>
          </cell>
          <cell r="BI8">
            <v>87</v>
          </cell>
          <cell r="BJ8">
            <v>83</v>
          </cell>
          <cell r="BK8">
            <v>4</v>
          </cell>
          <cell r="BL8">
            <v>0.95402298850574707</v>
          </cell>
        </row>
        <row r="9">
          <cell r="BA9">
            <v>88</v>
          </cell>
          <cell r="BB9">
            <v>2</v>
          </cell>
          <cell r="BC9">
            <v>1</v>
          </cell>
          <cell r="BD9">
            <v>0</v>
          </cell>
          <cell r="BE9">
            <v>0</v>
          </cell>
          <cell r="BF9">
            <v>17</v>
          </cell>
          <cell r="BG9">
            <v>45</v>
          </cell>
          <cell r="BH9">
            <v>23</v>
          </cell>
          <cell r="BI9">
            <v>88</v>
          </cell>
          <cell r="BJ9">
            <v>84</v>
          </cell>
          <cell r="BK9">
            <v>4</v>
          </cell>
          <cell r="BL9">
            <v>0.95454545454545459</v>
          </cell>
        </row>
        <row r="10">
          <cell r="BA10">
            <v>72</v>
          </cell>
          <cell r="BB10">
            <v>3</v>
          </cell>
          <cell r="BC10">
            <v>0</v>
          </cell>
          <cell r="BD10">
            <v>2</v>
          </cell>
          <cell r="BE10">
            <v>2</v>
          </cell>
          <cell r="BF10">
            <v>7</v>
          </cell>
          <cell r="BG10">
            <v>30</v>
          </cell>
          <cell r="BH10">
            <v>28</v>
          </cell>
          <cell r="BI10">
            <v>72</v>
          </cell>
          <cell r="BJ10">
            <v>70</v>
          </cell>
          <cell r="BK10">
            <v>2</v>
          </cell>
          <cell r="BL10">
            <v>0.97222222222222221</v>
          </cell>
        </row>
        <row r="11">
          <cell r="BA11">
            <v>19</v>
          </cell>
          <cell r="BB11">
            <v>0</v>
          </cell>
          <cell r="BC11">
            <v>0</v>
          </cell>
          <cell r="BD11">
            <v>0</v>
          </cell>
          <cell r="BE11">
            <v>1</v>
          </cell>
          <cell r="BF11">
            <v>5</v>
          </cell>
          <cell r="BG11">
            <v>7</v>
          </cell>
          <cell r="BH11">
            <v>6</v>
          </cell>
          <cell r="BI11">
            <v>19</v>
          </cell>
          <cell r="BJ11">
            <v>18</v>
          </cell>
          <cell r="BK11">
            <v>1</v>
          </cell>
          <cell r="BL11">
            <v>0.94736842105263153</v>
          </cell>
        </row>
        <row r="12"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 t="e">
            <v>#DIV/0!</v>
          </cell>
        </row>
        <row r="13">
          <cell r="BA13">
            <v>11</v>
          </cell>
          <cell r="BB13">
            <v>0</v>
          </cell>
          <cell r="BC13">
            <v>3</v>
          </cell>
          <cell r="BD13">
            <v>2</v>
          </cell>
          <cell r="BE13">
            <v>1</v>
          </cell>
          <cell r="BF13">
            <v>1</v>
          </cell>
          <cell r="BG13">
            <v>3</v>
          </cell>
          <cell r="BH13">
            <v>1</v>
          </cell>
          <cell r="BI13">
            <v>11</v>
          </cell>
          <cell r="BJ13">
            <v>11</v>
          </cell>
          <cell r="BK13">
            <v>0</v>
          </cell>
          <cell r="BL13">
            <v>1</v>
          </cell>
        </row>
        <row r="14">
          <cell r="BA14">
            <v>738</v>
          </cell>
          <cell r="BB14">
            <v>33</v>
          </cell>
          <cell r="BC14">
            <v>36</v>
          </cell>
          <cell r="BD14">
            <v>35</v>
          </cell>
          <cell r="BE14">
            <v>28</v>
          </cell>
          <cell r="BF14">
            <v>94</v>
          </cell>
          <cell r="BG14">
            <v>250</v>
          </cell>
          <cell r="BH14">
            <v>262</v>
          </cell>
          <cell r="BI14">
            <v>738</v>
          </cell>
          <cell r="BJ14">
            <v>707</v>
          </cell>
          <cell r="BK14">
            <v>31</v>
          </cell>
        </row>
        <row r="18">
          <cell r="BA18">
            <v>49</v>
          </cell>
          <cell r="BB18">
            <v>1</v>
          </cell>
          <cell r="BD18">
            <v>45325.541666666664</v>
          </cell>
          <cell r="BE18">
            <v>39.541666666664241</v>
          </cell>
        </row>
        <row r="19">
          <cell r="BA19">
            <v>49</v>
          </cell>
          <cell r="BB19">
            <v>1</v>
          </cell>
          <cell r="BD19">
            <v>45340.541666666664</v>
          </cell>
          <cell r="BE19">
            <v>54.541666666664241</v>
          </cell>
        </row>
        <row r="20">
          <cell r="BA20">
            <v>47</v>
          </cell>
          <cell r="BB20">
            <v>3</v>
          </cell>
          <cell r="BD20">
            <v>45362.833333333336</v>
          </cell>
          <cell r="BE20">
            <v>76.833333333335759</v>
          </cell>
        </row>
        <row r="21">
          <cell r="BA21">
            <v>48</v>
          </cell>
          <cell r="BB21">
            <v>2</v>
          </cell>
          <cell r="BD21">
            <v>45395.520833333336</v>
          </cell>
          <cell r="BE21">
            <v>109.52083333333576</v>
          </cell>
        </row>
        <row r="22">
          <cell r="BA22">
            <v>48</v>
          </cell>
          <cell r="BB22">
            <v>2</v>
          </cell>
          <cell r="BD22">
            <v>45403.625</v>
          </cell>
          <cell r="BE22">
            <v>117.625</v>
          </cell>
        </row>
        <row r="23">
          <cell r="BA23">
            <v>50</v>
          </cell>
          <cell r="BB23">
            <v>0</v>
          </cell>
          <cell r="BD23">
            <v>45415.791666666664</v>
          </cell>
          <cell r="BE23">
            <v>129.79166666666424</v>
          </cell>
        </row>
        <row r="24">
          <cell r="BA24">
            <v>46</v>
          </cell>
          <cell r="BB24">
            <v>4</v>
          </cell>
          <cell r="BD24">
            <v>45424.5625</v>
          </cell>
          <cell r="BE24">
            <v>138.5625</v>
          </cell>
        </row>
        <row r="25">
          <cell r="BA25">
            <v>47</v>
          </cell>
          <cell r="BB25">
            <v>3</v>
          </cell>
          <cell r="BD25">
            <v>45433.524305555555</v>
          </cell>
          <cell r="BE25">
            <v>147.52430555555475</v>
          </cell>
        </row>
        <row r="26">
          <cell r="BA26">
            <v>49</v>
          </cell>
          <cell r="BB26">
            <v>1</v>
          </cell>
          <cell r="BD26">
            <v>45468.5</v>
          </cell>
          <cell r="BE26">
            <v>182.5</v>
          </cell>
        </row>
        <row r="27">
          <cell r="BA27">
            <v>46</v>
          </cell>
          <cell r="BB27">
            <v>4</v>
          </cell>
          <cell r="BD27">
            <v>45486.458333333336</v>
          </cell>
          <cell r="BE27">
            <v>200.45833333333576</v>
          </cell>
        </row>
        <row r="28">
          <cell r="BA28">
            <v>47</v>
          </cell>
          <cell r="BB28">
            <v>3</v>
          </cell>
          <cell r="BD28">
            <v>45499.708333333336</v>
          </cell>
          <cell r="BE28">
            <v>213.70833333333576</v>
          </cell>
        </row>
        <row r="29">
          <cell r="BA29">
            <v>46</v>
          </cell>
          <cell r="BB29">
            <v>4</v>
          </cell>
          <cell r="BD29">
            <v>45522.833333333336</v>
          </cell>
          <cell r="BE29">
            <v>236.83333333333576</v>
          </cell>
        </row>
        <row r="30">
          <cell r="BA30">
            <v>50</v>
          </cell>
          <cell r="BB30">
            <v>0</v>
          </cell>
          <cell r="BD30">
            <v>45536.666666666664</v>
          </cell>
          <cell r="BE30">
            <v>250.66666666666424</v>
          </cell>
        </row>
        <row r="31">
          <cell r="BA31">
            <v>48</v>
          </cell>
          <cell r="BB31">
            <v>2</v>
          </cell>
          <cell r="BD31">
            <v>45560.916666666664</v>
          </cell>
          <cell r="BE31">
            <v>274.91666666666424</v>
          </cell>
        </row>
        <row r="32">
          <cell r="BA32">
            <v>37</v>
          </cell>
          <cell r="BB32">
            <v>2</v>
          </cell>
          <cell r="BD32">
            <v>0</v>
          </cell>
          <cell r="BE32">
            <v>-45286</v>
          </cell>
        </row>
      </sheetData>
      <sheetData sheetId="2"/>
      <sheetData sheetId="3">
        <row r="2">
          <cell r="BA2">
            <v>41</v>
          </cell>
          <cell r="BB2">
            <v>2</v>
          </cell>
          <cell r="BC2">
            <v>2</v>
          </cell>
          <cell r="BD2">
            <v>1</v>
          </cell>
          <cell r="BE2">
            <v>1</v>
          </cell>
          <cell r="BF2">
            <v>5</v>
          </cell>
          <cell r="BG2">
            <v>21</v>
          </cell>
          <cell r="BH2">
            <v>9</v>
          </cell>
          <cell r="BI2">
            <v>41</v>
          </cell>
          <cell r="BJ2">
            <v>37</v>
          </cell>
          <cell r="BK2">
            <v>4</v>
          </cell>
          <cell r="BL2">
            <v>0.90243902439024393</v>
          </cell>
        </row>
        <row r="3">
          <cell r="BA3">
            <v>49</v>
          </cell>
          <cell r="BB3">
            <v>3</v>
          </cell>
          <cell r="BC3">
            <v>7</v>
          </cell>
          <cell r="BD3">
            <v>1</v>
          </cell>
          <cell r="BE3">
            <v>1</v>
          </cell>
          <cell r="BF3">
            <v>4</v>
          </cell>
          <cell r="BG3">
            <v>23</v>
          </cell>
          <cell r="BH3">
            <v>10</v>
          </cell>
          <cell r="BI3">
            <v>49</v>
          </cell>
          <cell r="BJ3">
            <v>49</v>
          </cell>
          <cell r="BK3">
            <v>0</v>
          </cell>
          <cell r="BL3">
            <v>1</v>
          </cell>
        </row>
        <row r="4">
          <cell r="BA4">
            <v>129</v>
          </cell>
          <cell r="BB4">
            <v>6</v>
          </cell>
          <cell r="BC4">
            <v>7</v>
          </cell>
          <cell r="BD4">
            <v>1</v>
          </cell>
          <cell r="BE4">
            <v>0</v>
          </cell>
          <cell r="BF4">
            <v>16</v>
          </cell>
          <cell r="BG4">
            <v>56</v>
          </cell>
          <cell r="BH4">
            <v>43</v>
          </cell>
          <cell r="BI4">
            <v>129</v>
          </cell>
          <cell r="BJ4">
            <v>128</v>
          </cell>
          <cell r="BK4">
            <v>1</v>
          </cell>
          <cell r="BL4">
            <v>0.99224806201550386</v>
          </cell>
        </row>
        <row r="5">
          <cell r="BA5">
            <v>194</v>
          </cell>
          <cell r="BB5">
            <v>18</v>
          </cell>
          <cell r="BC5">
            <v>16</v>
          </cell>
          <cell r="BD5">
            <v>21</v>
          </cell>
          <cell r="BE5">
            <v>7</v>
          </cell>
          <cell r="BF5">
            <v>15</v>
          </cell>
          <cell r="BG5">
            <v>72</v>
          </cell>
          <cell r="BH5">
            <v>45</v>
          </cell>
          <cell r="BI5">
            <v>194</v>
          </cell>
          <cell r="BJ5">
            <v>187</v>
          </cell>
          <cell r="BK5">
            <v>7</v>
          </cell>
          <cell r="BL5">
            <v>0.96391752577319589</v>
          </cell>
        </row>
        <row r="6">
          <cell r="BA6">
            <v>151</v>
          </cell>
          <cell r="BB6">
            <v>5</v>
          </cell>
          <cell r="BC6">
            <v>4</v>
          </cell>
          <cell r="BD6">
            <v>9</v>
          </cell>
          <cell r="BE6">
            <v>4</v>
          </cell>
          <cell r="BF6">
            <v>19</v>
          </cell>
          <cell r="BG6">
            <v>51</v>
          </cell>
          <cell r="BH6">
            <v>59</v>
          </cell>
          <cell r="BI6">
            <v>151</v>
          </cell>
          <cell r="BJ6">
            <v>145</v>
          </cell>
          <cell r="BK6">
            <v>6</v>
          </cell>
          <cell r="BL6">
            <v>0.96026490066225167</v>
          </cell>
        </row>
        <row r="7">
          <cell r="BA7">
            <v>10</v>
          </cell>
          <cell r="BB7">
            <v>1</v>
          </cell>
          <cell r="BC7">
            <v>1</v>
          </cell>
          <cell r="BD7">
            <v>1</v>
          </cell>
          <cell r="BE7">
            <v>2</v>
          </cell>
          <cell r="BF7">
            <v>0</v>
          </cell>
          <cell r="BG7">
            <v>2</v>
          </cell>
          <cell r="BH7">
            <v>3</v>
          </cell>
          <cell r="BI7">
            <v>10</v>
          </cell>
          <cell r="BJ7">
            <v>10</v>
          </cell>
          <cell r="BK7">
            <v>0</v>
          </cell>
          <cell r="BL7">
            <v>1</v>
          </cell>
        </row>
        <row r="8">
          <cell r="BA8">
            <v>25</v>
          </cell>
          <cell r="BB8">
            <v>1</v>
          </cell>
          <cell r="BC8">
            <v>0</v>
          </cell>
          <cell r="BD8">
            <v>0</v>
          </cell>
          <cell r="BE8">
            <v>6</v>
          </cell>
          <cell r="BF8">
            <v>3</v>
          </cell>
          <cell r="BG8">
            <v>6</v>
          </cell>
          <cell r="BH8">
            <v>9</v>
          </cell>
          <cell r="BI8">
            <v>25</v>
          </cell>
          <cell r="BJ8">
            <v>24</v>
          </cell>
          <cell r="BK8">
            <v>1</v>
          </cell>
          <cell r="BL8">
            <v>0.96</v>
          </cell>
        </row>
        <row r="9">
          <cell r="BA9">
            <v>28</v>
          </cell>
          <cell r="BB9">
            <v>2</v>
          </cell>
          <cell r="BC9">
            <v>0</v>
          </cell>
          <cell r="BD9">
            <v>1</v>
          </cell>
          <cell r="BE9">
            <v>0</v>
          </cell>
          <cell r="BF9">
            <v>5</v>
          </cell>
          <cell r="BG9">
            <v>14</v>
          </cell>
          <cell r="BH9">
            <v>6</v>
          </cell>
          <cell r="BI9">
            <v>28</v>
          </cell>
          <cell r="BJ9">
            <v>26</v>
          </cell>
          <cell r="BK9">
            <v>2</v>
          </cell>
          <cell r="BL9">
            <v>0.9285714285714286</v>
          </cell>
        </row>
        <row r="10">
          <cell r="BA10">
            <v>32</v>
          </cell>
          <cell r="BB10">
            <v>2</v>
          </cell>
          <cell r="BC10">
            <v>1</v>
          </cell>
          <cell r="BD10">
            <v>1</v>
          </cell>
          <cell r="BE10">
            <v>3</v>
          </cell>
          <cell r="BF10">
            <v>7</v>
          </cell>
          <cell r="BG10">
            <v>10</v>
          </cell>
          <cell r="BH10">
            <v>8</v>
          </cell>
          <cell r="BI10">
            <v>32</v>
          </cell>
          <cell r="BJ10">
            <v>31</v>
          </cell>
          <cell r="BK10">
            <v>1</v>
          </cell>
          <cell r="BL10">
            <v>0.96875</v>
          </cell>
        </row>
        <row r="11">
          <cell r="BA11">
            <v>16</v>
          </cell>
          <cell r="BB11">
            <v>0</v>
          </cell>
          <cell r="BC11">
            <v>1</v>
          </cell>
          <cell r="BD11">
            <v>0</v>
          </cell>
          <cell r="BE11">
            <v>0</v>
          </cell>
          <cell r="BF11">
            <v>2</v>
          </cell>
          <cell r="BG11">
            <v>9</v>
          </cell>
          <cell r="BH11">
            <v>4</v>
          </cell>
          <cell r="BI11">
            <v>16</v>
          </cell>
          <cell r="BJ11">
            <v>16</v>
          </cell>
          <cell r="BK11">
            <v>0</v>
          </cell>
          <cell r="BL11">
            <v>1</v>
          </cell>
        </row>
        <row r="12"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 t="e">
            <v>#DIV/0!</v>
          </cell>
        </row>
        <row r="13">
          <cell r="BA13">
            <v>7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4</v>
          </cell>
          <cell r="BG13">
            <v>2</v>
          </cell>
          <cell r="BH13">
            <v>1</v>
          </cell>
          <cell r="BI13">
            <v>7</v>
          </cell>
          <cell r="BJ13">
            <v>7</v>
          </cell>
          <cell r="BK13">
            <v>0</v>
          </cell>
          <cell r="BL13">
            <v>1</v>
          </cell>
        </row>
        <row r="14">
          <cell r="BA14">
            <v>682</v>
          </cell>
          <cell r="BB14">
            <v>40</v>
          </cell>
          <cell r="BC14">
            <v>39</v>
          </cell>
          <cell r="BD14">
            <v>36</v>
          </cell>
          <cell r="BE14">
            <v>24</v>
          </cell>
          <cell r="BF14">
            <v>80</v>
          </cell>
          <cell r="BG14">
            <v>266</v>
          </cell>
          <cell r="BH14">
            <v>197</v>
          </cell>
          <cell r="BI14">
            <v>682</v>
          </cell>
          <cell r="BJ14">
            <v>660</v>
          </cell>
          <cell r="BK14">
            <v>22</v>
          </cell>
        </row>
        <row r="17">
          <cell r="AZ17">
            <v>0</v>
          </cell>
          <cell r="BA17">
            <v>0</v>
          </cell>
          <cell r="BB17">
            <v>0</v>
          </cell>
          <cell r="BD17">
            <v>45286</v>
          </cell>
        </row>
        <row r="18">
          <cell r="AZ18">
            <v>50</v>
          </cell>
          <cell r="BA18">
            <v>46</v>
          </cell>
          <cell r="BB18">
            <v>4</v>
          </cell>
          <cell r="BD18">
            <v>45325.364583333336</v>
          </cell>
          <cell r="BE18">
            <v>39.364583333335759</v>
          </cell>
        </row>
        <row r="19">
          <cell r="AZ19">
            <v>100</v>
          </cell>
          <cell r="BA19">
            <v>50</v>
          </cell>
          <cell r="BB19">
            <v>0</v>
          </cell>
          <cell r="BD19">
            <v>45353.625</v>
          </cell>
          <cell r="BE19">
            <v>67.625</v>
          </cell>
        </row>
        <row r="20">
          <cell r="AZ20">
            <v>150</v>
          </cell>
          <cell r="BA20">
            <v>50</v>
          </cell>
          <cell r="BB20">
            <v>0</v>
          </cell>
          <cell r="BD20">
            <v>45362.8125</v>
          </cell>
          <cell r="BE20">
            <v>76.8125</v>
          </cell>
        </row>
        <row r="21">
          <cell r="AZ21">
            <v>200</v>
          </cell>
          <cell r="BA21">
            <v>50</v>
          </cell>
          <cell r="BB21">
            <v>0</v>
          </cell>
          <cell r="BD21">
            <v>45381.604166666664</v>
          </cell>
          <cell r="BE21">
            <v>95.604166666664241</v>
          </cell>
        </row>
        <row r="22">
          <cell r="AZ22">
            <v>250</v>
          </cell>
          <cell r="BA22">
            <v>46</v>
          </cell>
          <cell r="BB22">
            <v>4</v>
          </cell>
          <cell r="BD22">
            <v>45387.75</v>
          </cell>
          <cell r="BE22">
            <v>101.75</v>
          </cell>
        </row>
        <row r="23">
          <cell r="AZ23">
            <v>300</v>
          </cell>
          <cell r="BA23">
            <v>48</v>
          </cell>
          <cell r="BB23">
            <v>2</v>
          </cell>
          <cell r="BD23">
            <v>45395.604166666664</v>
          </cell>
          <cell r="BE23">
            <v>109.60416666666424</v>
          </cell>
        </row>
        <row r="24">
          <cell r="AZ24">
            <v>350</v>
          </cell>
          <cell r="BA24">
            <v>49</v>
          </cell>
          <cell r="BB24">
            <v>1</v>
          </cell>
          <cell r="BD24">
            <v>45402.625</v>
          </cell>
          <cell r="BE24">
            <v>116.625</v>
          </cell>
        </row>
        <row r="25">
          <cell r="AZ25">
            <v>400</v>
          </cell>
          <cell r="BA25">
            <v>49</v>
          </cell>
          <cell r="BB25">
            <v>1</v>
          </cell>
          <cell r="BD25">
            <v>45409.625</v>
          </cell>
          <cell r="BE25">
            <v>123.625</v>
          </cell>
        </row>
        <row r="26">
          <cell r="AZ26">
            <v>450</v>
          </cell>
          <cell r="BA26">
            <v>49</v>
          </cell>
          <cell r="BB26">
            <v>1</v>
          </cell>
          <cell r="BD26">
            <v>45416.822916666664</v>
          </cell>
          <cell r="BE26">
            <v>130.82291666666424</v>
          </cell>
        </row>
        <row r="27">
          <cell r="AZ27">
            <v>500</v>
          </cell>
          <cell r="BA27">
            <v>48</v>
          </cell>
          <cell r="BB27">
            <v>2</v>
          </cell>
          <cell r="BD27">
            <v>45427.75</v>
          </cell>
          <cell r="BE27">
            <v>141.75</v>
          </cell>
        </row>
        <row r="28">
          <cell r="AZ28">
            <v>550</v>
          </cell>
          <cell r="BA28">
            <v>49</v>
          </cell>
          <cell r="BB28">
            <v>1</v>
          </cell>
          <cell r="BD28">
            <v>45431.833333333336</v>
          </cell>
          <cell r="BE28">
            <v>145.83333333333576</v>
          </cell>
        </row>
        <row r="29">
          <cell r="AZ29">
            <v>600</v>
          </cell>
          <cell r="BA29">
            <v>47</v>
          </cell>
          <cell r="BB29">
            <v>3</v>
          </cell>
          <cell r="BD29">
            <v>45494.0625</v>
          </cell>
          <cell r="BE29">
            <v>208.0625</v>
          </cell>
        </row>
        <row r="30">
          <cell r="AZ30">
            <v>650</v>
          </cell>
          <cell r="BA30">
            <v>48</v>
          </cell>
          <cell r="BB30">
            <v>2</v>
          </cell>
          <cell r="BD30">
            <v>45554.75</v>
          </cell>
          <cell r="BE30">
            <v>268.75</v>
          </cell>
        </row>
        <row r="31">
          <cell r="AZ31">
            <v>700</v>
          </cell>
          <cell r="BA31">
            <v>31</v>
          </cell>
          <cell r="BB31">
            <v>1</v>
          </cell>
          <cell r="BD31">
            <v>0</v>
          </cell>
          <cell r="BE31">
            <v>-45286</v>
          </cell>
        </row>
        <row r="32">
          <cell r="AZ32">
            <v>750</v>
          </cell>
          <cell r="BA32">
            <v>0</v>
          </cell>
          <cell r="BB32">
            <v>0</v>
          </cell>
          <cell r="BD32">
            <v>0</v>
          </cell>
          <cell r="BE32">
            <v>-45286</v>
          </cell>
        </row>
        <row r="33">
          <cell r="AZ33">
            <v>800</v>
          </cell>
          <cell r="BA33">
            <v>0</v>
          </cell>
          <cell r="BB33">
            <v>0</v>
          </cell>
          <cell r="BD33">
            <v>0</v>
          </cell>
          <cell r="BE33">
            <v>-45286</v>
          </cell>
        </row>
        <row r="34">
          <cell r="AZ34">
            <v>850</v>
          </cell>
          <cell r="BA34">
            <v>0</v>
          </cell>
          <cell r="BB34">
            <v>0</v>
          </cell>
          <cell r="BD34">
            <v>0</v>
          </cell>
          <cell r="BE34">
            <v>-45286</v>
          </cell>
        </row>
        <row r="35">
          <cell r="AZ35">
            <v>900</v>
          </cell>
          <cell r="BA35">
            <v>0</v>
          </cell>
          <cell r="BB35">
            <v>0</v>
          </cell>
          <cell r="BD35">
            <v>0</v>
          </cell>
          <cell r="BE35">
            <v>-45286</v>
          </cell>
        </row>
        <row r="36">
          <cell r="AZ36">
            <v>950</v>
          </cell>
          <cell r="BA36">
            <v>0</v>
          </cell>
          <cell r="BB36">
            <v>0</v>
          </cell>
          <cell r="BD36">
            <v>0</v>
          </cell>
          <cell r="BE36">
            <v>-45286</v>
          </cell>
        </row>
        <row r="37">
          <cell r="AZ37">
            <v>1000</v>
          </cell>
          <cell r="BA37">
            <v>0</v>
          </cell>
          <cell r="BB37">
            <v>0</v>
          </cell>
          <cell r="BD37">
            <v>0</v>
          </cell>
          <cell r="BE37">
            <v>-45286</v>
          </cell>
        </row>
      </sheetData>
      <sheetData sheetId="4"/>
      <sheetData sheetId="5">
        <row r="2">
          <cell r="BA2">
            <v>61</v>
          </cell>
          <cell r="BB2">
            <v>4</v>
          </cell>
          <cell r="BC2">
            <v>6</v>
          </cell>
          <cell r="BD2">
            <v>5</v>
          </cell>
          <cell r="BE2">
            <v>2</v>
          </cell>
          <cell r="BF2">
            <v>6</v>
          </cell>
          <cell r="BG2">
            <v>19</v>
          </cell>
          <cell r="BH2">
            <v>19</v>
          </cell>
          <cell r="BI2">
            <v>61</v>
          </cell>
          <cell r="BJ2">
            <v>59</v>
          </cell>
          <cell r="BK2">
            <v>2</v>
          </cell>
          <cell r="BL2">
            <v>0.96721311475409832</v>
          </cell>
        </row>
        <row r="3">
          <cell r="BA3">
            <v>103</v>
          </cell>
          <cell r="BB3">
            <v>2</v>
          </cell>
          <cell r="BC3">
            <v>6</v>
          </cell>
          <cell r="BD3">
            <v>7</v>
          </cell>
          <cell r="BE3">
            <v>0</v>
          </cell>
          <cell r="BF3">
            <v>13</v>
          </cell>
          <cell r="BG3">
            <v>42</v>
          </cell>
          <cell r="BH3">
            <v>33</v>
          </cell>
          <cell r="BI3">
            <v>103</v>
          </cell>
          <cell r="BJ3">
            <v>101</v>
          </cell>
          <cell r="BK3">
            <v>2</v>
          </cell>
          <cell r="BL3">
            <v>0.98058252427184467</v>
          </cell>
        </row>
        <row r="4">
          <cell r="BA4">
            <v>134</v>
          </cell>
          <cell r="BB4">
            <v>6</v>
          </cell>
          <cell r="BC4">
            <v>5</v>
          </cell>
          <cell r="BD4">
            <v>1</v>
          </cell>
          <cell r="BE4">
            <v>0</v>
          </cell>
          <cell r="BF4">
            <v>21</v>
          </cell>
          <cell r="BG4">
            <v>51</v>
          </cell>
          <cell r="BH4">
            <v>50</v>
          </cell>
          <cell r="BI4">
            <v>134</v>
          </cell>
          <cell r="BJ4">
            <v>127</v>
          </cell>
          <cell r="BK4">
            <v>7</v>
          </cell>
          <cell r="BL4">
            <v>0.94776119402985071</v>
          </cell>
        </row>
        <row r="5">
          <cell r="BA5">
            <v>199</v>
          </cell>
          <cell r="BB5">
            <v>14</v>
          </cell>
          <cell r="BC5">
            <v>22</v>
          </cell>
          <cell r="BD5">
            <v>12</v>
          </cell>
          <cell r="BE5">
            <v>3</v>
          </cell>
          <cell r="BF5">
            <v>25</v>
          </cell>
          <cell r="BG5">
            <v>79</v>
          </cell>
          <cell r="BH5">
            <v>44</v>
          </cell>
          <cell r="BI5">
            <v>199</v>
          </cell>
          <cell r="BJ5">
            <v>193</v>
          </cell>
          <cell r="BK5">
            <v>6</v>
          </cell>
          <cell r="BL5">
            <v>0.96984924623115576</v>
          </cell>
        </row>
        <row r="6">
          <cell r="BA6">
            <v>107</v>
          </cell>
          <cell r="BB6">
            <v>9</v>
          </cell>
          <cell r="BC6">
            <v>5</v>
          </cell>
          <cell r="BD6">
            <v>9</v>
          </cell>
          <cell r="BE6">
            <v>1</v>
          </cell>
          <cell r="BF6">
            <v>12</v>
          </cell>
          <cell r="BG6">
            <v>31</v>
          </cell>
          <cell r="BH6">
            <v>40</v>
          </cell>
          <cell r="BI6">
            <v>107</v>
          </cell>
          <cell r="BJ6">
            <v>105</v>
          </cell>
          <cell r="BK6">
            <v>2</v>
          </cell>
          <cell r="BL6">
            <v>0.98130841121495327</v>
          </cell>
        </row>
        <row r="7">
          <cell r="BA7">
            <v>12</v>
          </cell>
          <cell r="BB7">
            <v>0</v>
          </cell>
          <cell r="BC7">
            <v>0</v>
          </cell>
          <cell r="BD7">
            <v>1</v>
          </cell>
          <cell r="BE7">
            <v>2</v>
          </cell>
          <cell r="BF7">
            <v>2</v>
          </cell>
          <cell r="BG7">
            <v>1</v>
          </cell>
          <cell r="BH7">
            <v>6</v>
          </cell>
          <cell r="BI7">
            <v>12</v>
          </cell>
          <cell r="BJ7">
            <v>12</v>
          </cell>
          <cell r="BK7">
            <v>0</v>
          </cell>
          <cell r="BL7">
            <v>1</v>
          </cell>
        </row>
        <row r="8">
          <cell r="BA8">
            <v>39</v>
          </cell>
          <cell r="BB8">
            <v>2</v>
          </cell>
          <cell r="BC8">
            <v>1</v>
          </cell>
          <cell r="BD8">
            <v>1</v>
          </cell>
          <cell r="BE8">
            <v>5</v>
          </cell>
          <cell r="BF8">
            <v>3</v>
          </cell>
          <cell r="BG8">
            <v>14</v>
          </cell>
          <cell r="BH8">
            <v>13</v>
          </cell>
          <cell r="BI8">
            <v>39</v>
          </cell>
          <cell r="BJ8">
            <v>38</v>
          </cell>
          <cell r="BK8">
            <v>1</v>
          </cell>
          <cell r="BL8">
            <v>0.97435897435897434</v>
          </cell>
        </row>
        <row r="9">
          <cell r="BA9">
            <v>65</v>
          </cell>
          <cell r="BB9">
            <v>4</v>
          </cell>
          <cell r="BC9">
            <v>0</v>
          </cell>
          <cell r="BD9">
            <v>0</v>
          </cell>
          <cell r="BE9">
            <v>2</v>
          </cell>
          <cell r="BF9">
            <v>10</v>
          </cell>
          <cell r="BG9">
            <v>33</v>
          </cell>
          <cell r="BH9">
            <v>16</v>
          </cell>
          <cell r="BI9">
            <v>65</v>
          </cell>
          <cell r="BJ9">
            <v>65</v>
          </cell>
          <cell r="BK9">
            <v>0</v>
          </cell>
          <cell r="BL9">
            <v>1</v>
          </cell>
        </row>
        <row r="10">
          <cell r="BA10">
            <v>72</v>
          </cell>
          <cell r="BB10">
            <v>3</v>
          </cell>
          <cell r="BC10">
            <v>0</v>
          </cell>
          <cell r="BD10">
            <v>0</v>
          </cell>
          <cell r="BE10">
            <v>8</v>
          </cell>
          <cell r="BF10">
            <v>8</v>
          </cell>
          <cell r="BG10">
            <v>21</v>
          </cell>
          <cell r="BH10">
            <v>32</v>
          </cell>
          <cell r="BI10">
            <v>72</v>
          </cell>
          <cell r="BJ10">
            <v>70</v>
          </cell>
          <cell r="BK10">
            <v>2</v>
          </cell>
          <cell r="BL10">
            <v>0.97222222222222221</v>
          </cell>
        </row>
        <row r="11">
          <cell r="BA11">
            <v>29</v>
          </cell>
          <cell r="BB11">
            <v>0</v>
          </cell>
          <cell r="BC11">
            <v>4</v>
          </cell>
          <cell r="BD11">
            <v>2</v>
          </cell>
          <cell r="BE11">
            <v>2</v>
          </cell>
          <cell r="BF11">
            <v>2</v>
          </cell>
          <cell r="BG11">
            <v>11</v>
          </cell>
          <cell r="BH11">
            <v>8</v>
          </cell>
          <cell r="BI11">
            <v>29</v>
          </cell>
          <cell r="BJ11">
            <v>28</v>
          </cell>
          <cell r="BK11">
            <v>1</v>
          </cell>
          <cell r="BL11">
            <v>0.96551724137931039</v>
          </cell>
        </row>
        <row r="12"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 t="e">
            <v>#DIV/0!</v>
          </cell>
        </row>
        <row r="13">
          <cell r="BA13">
            <v>22</v>
          </cell>
          <cell r="BB13">
            <v>0</v>
          </cell>
          <cell r="BC13">
            <v>3</v>
          </cell>
          <cell r="BD13">
            <v>4</v>
          </cell>
          <cell r="BE13">
            <v>2</v>
          </cell>
          <cell r="BF13">
            <v>3</v>
          </cell>
          <cell r="BG13">
            <v>6</v>
          </cell>
          <cell r="BH13">
            <v>4</v>
          </cell>
          <cell r="BI13">
            <v>22</v>
          </cell>
          <cell r="BJ13">
            <v>21</v>
          </cell>
          <cell r="BK13">
            <v>1</v>
          </cell>
          <cell r="BL13">
            <v>0.95454545454545459</v>
          </cell>
        </row>
        <row r="14">
          <cell r="BA14">
            <v>843</v>
          </cell>
          <cell r="BB14">
            <v>44</v>
          </cell>
          <cell r="BC14">
            <v>52</v>
          </cell>
          <cell r="BD14">
            <v>42</v>
          </cell>
          <cell r="BE14">
            <v>27</v>
          </cell>
          <cell r="BF14">
            <v>105</v>
          </cell>
          <cell r="BG14">
            <v>308</v>
          </cell>
          <cell r="BH14">
            <v>265</v>
          </cell>
          <cell r="BI14">
            <v>843</v>
          </cell>
          <cell r="BJ14">
            <v>819</v>
          </cell>
          <cell r="BK14">
            <v>24</v>
          </cell>
        </row>
        <row r="17">
          <cell r="AZ17">
            <v>0</v>
          </cell>
          <cell r="BA17">
            <v>0</v>
          </cell>
          <cell r="BB17">
            <v>0</v>
          </cell>
          <cell r="BD17">
            <v>45286</v>
          </cell>
        </row>
        <row r="18">
          <cell r="AZ18">
            <v>50</v>
          </cell>
          <cell r="BA18">
            <v>48</v>
          </cell>
          <cell r="BB18">
            <v>2</v>
          </cell>
          <cell r="BD18">
            <v>45311.739583333336</v>
          </cell>
          <cell r="BE18">
            <v>25.739583333335759</v>
          </cell>
        </row>
        <row r="19">
          <cell r="AZ19">
            <v>100</v>
          </cell>
          <cell r="BA19">
            <v>49</v>
          </cell>
          <cell r="BB19">
            <v>1</v>
          </cell>
          <cell r="BD19">
            <v>45326.760416666664</v>
          </cell>
          <cell r="BE19">
            <v>40.760416666664241</v>
          </cell>
        </row>
        <row r="20">
          <cell r="AZ20">
            <v>150</v>
          </cell>
          <cell r="BA20">
            <v>48</v>
          </cell>
          <cell r="BB20">
            <v>2</v>
          </cell>
          <cell r="BD20">
            <v>45340.645833333336</v>
          </cell>
          <cell r="BE20">
            <v>54.645833333335759</v>
          </cell>
        </row>
        <row r="21">
          <cell r="AZ21">
            <v>200</v>
          </cell>
          <cell r="BA21">
            <v>48</v>
          </cell>
          <cell r="BB21">
            <v>2</v>
          </cell>
          <cell r="BD21">
            <v>45353.8125</v>
          </cell>
          <cell r="BE21">
            <v>67.8125</v>
          </cell>
        </row>
        <row r="22">
          <cell r="AZ22">
            <v>250</v>
          </cell>
          <cell r="BA22">
            <v>47</v>
          </cell>
          <cell r="BB22">
            <v>3</v>
          </cell>
          <cell r="BD22">
            <v>45361.729166666664</v>
          </cell>
          <cell r="BE22">
            <v>75.729166666664241</v>
          </cell>
        </row>
        <row r="23">
          <cell r="AZ23">
            <v>300</v>
          </cell>
          <cell r="BA23">
            <v>48</v>
          </cell>
          <cell r="BB23">
            <v>2</v>
          </cell>
          <cell r="BD23">
            <v>45380.791666666664</v>
          </cell>
          <cell r="BE23">
            <v>94.791666666664241</v>
          </cell>
        </row>
        <row r="24">
          <cell r="AZ24">
            <v>350</v>
          </cell>
          <cell r="BA24">
            <v>48</v>
          </cell>
          <cell r="BB24">
            <v>2</v>
          </cell>
          <cell r="BD24">
            <v>45388.625</v>
          </cell>
          <cell r="BE24">
            <v>102.625</v>
          </cell>
        </row>
        <row r="25">
          <cell r="AZ25">
            <v>400</v>
          </cell>
          <cell r="BA25">
            <v>50</v>
          </cell>
          <cell r="BB25">
            <v>0</v>
          </cell>
          <cell r="BD25">
            <v>45395.541666666664</v>
          </cell>
          <cell r="BE25">
            <v>109.54166666666424</v>
          </cell>
        </row>
        <row r="26">
          <cell r="AZ26">
            <v>450</v>
          </cell>
          <cell r="BA26">
            <v>49</v>
          </cell>
          <cell r="BB26">
            <v>1</v>
          </cell>
          <cell r="BD26">
            <v>45402.625</v>
          </cell>
          <cell r="BE26">
            <v>116.625</v>
          </cell>
        </row>
        <row r="27">
          <cell r="AZ27">
            <v>500</v>
          </cell>
          <cell r="BA27">
            <v>48</v>
          </cell>
          <cell r="BB27">
            <v>2</v>
          </cell>
          <cell r="BD27">
            <v>45409.625</v>
          </cell>
          <cell r="BE27">
            <v>123.625</v>
          </cell>
        </row>
        <row r="28">
          <cell r="AZ28">
            <v>550</v>
          </cell>
          <cell r="BA28">
            <v>49</v>
          </cell>
          <cell r="BB28">
            <v>1</v>
          </cell>
          <cell r="BD28">
            <v>45422.8125</v>
          </cell>
          <cell r="BE28">
            <v>136.8125</v>
          </cell>
        </row>
        <row r="29">
          <cell r="AZ29">
            <v>600</v>
          </cell>
          <cell r="BA29">
            <v>49</v>
          </cell>
          <cell r="BB29">
            <v>1</v>
          </cell>
          <cell r="BD29">
            <v>45430.854166666664</v>
          </cell>
          <cell r="BE29">
            <v>144.85416666666424</v>
          </cell>
        </row>
        <row r="30">
          <cell r="AZ30">
            <v>650</v>
          </cell>
          <cell r="BA30">
            <v>49</v>
          </cell>
          <cell r="BB30">
            <v>1</v>
          </cell>
          <cell r="BD30">
            <v>45487.020833333336</v>
          </cell>
          <cell r="BE30">
            <v>201.02083333333576</v>
          </cell>
        </row>
        <row r="31">
          <cell r="AZ31">
            <v>700</v>
          </cell>
          <cell r="BA31">
            <v>49</v>
          </cell>
          <cell r="BB31">
            <v>1</v>
          </cell>
          <cell r="BD31">
            <v>45515.0625</v>
          </cell>
          <cell r="BE31">
            <v>229.0625</v>
          </cell>
        </row>
        <row r="32">
          <cell r="AZ32">
            <v>750</v>
          </cell>
          <cell r="BA32">
            <v>49</v>
          </cell>
          <cell r="BB32">
            <v>1</v>
          </cell>
          <cell r="BD32">
            <v>45548.791666666664</v>
          </cell>
          <cell r="BE32">
            <v>262.79166666666424</v>
          </cell>
        </row>
        <row r="33">
          <cell r="AZ33">
            <v>800</v>
          </cell>
          <cell r="BA33">
            <v>49</v>
          </cell>
          <cell r="BB33">
            <v>1</v>
          </cell>
          <cell r="BD33">
            <v>45564.0625</v>
          </cell>
          <cell r="BE33">
            <v>278.0625</v>
          </cell>
        </row>
        <row r="34">
          <cell r="AZ34">
            <v>850</v>
          </cell>
          <cell r="BA34">
            <v>43</v>
          </cell>
          <cell r="BB34">
            <v>1</v>
          </cell>
          <cell r="BD34">
            <v>0</v>
          </cell>
          <cell r="BE34">
            <v>-45286</v>
          </cell>
        </row>
        <row r="35">
          <cell r="AZ35">
            <v>900</v>
          </cell>
          <cell r="BA35">
            <v>0</v>
          </cell>
          <cell r="BB35">
            <v>0</v>
          </cell>
          <cell r="BD35">
            <v>0</v>
          </cell>
          <cell r="BE35">
            <v>-45286</v>
          </cell>
        </row>
        <row r="36">
          <cell r="AZ36">
            <v>950</v>
          </cell>
          <cell r="BA36">
            <v>0</v>
          </cell>
          <cell r="BB36">
            <v>0</v>
          </cell>
          <cell r="BD36">
            <v>0</v>
          </cell>
          <cell r="BE36">
            <v>-45286</v>
          </cell>
        </row>
        <row r="37">
          <cell r="AZ37">
            <v>1000</v>
          </cell>
          <cell r="BA37">
            <v>0</v>
          </cell>
          <cell r="BB37">
            <v>0</v>
          </cell>
          <cell r="BD37">
            <v>0</v>
          </cell>
          <cell r="BE37">
            <v>-45286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ECA58-0931-4D7D-B8BC-CDD7029F3513}">
  <dimension ref="B1:AB94"/>
  <sheetViews>
    <sheetView tabSelected="1" topLeftCell="C29" workbookViewId="0">
      <selection activeCell="U18" sqref="U18:U48"/>
    </sheetView>
  </sheetViews>
  <sheetFormatPr defaultRowHeight="15" x14ac:dyDescent="0.25"/>
  <cols>
    <col min="2" max="2" width="13.28515625" customWidth="1"/>
    <col min="5" max="5" width="10.85546875" bestFit="1" customWidth="1"/>
    <col min="6" max="6" width="16.42578125" customWidth="1"/>
    <col min="7" max="7" width="12.42578125" customWidth="1"/>
    <col min="9" max="9" width="12.85546875" customWidth="1"/>
    <col min="13" max="13" width="10.42578125" bestFit="1" customWidth="1"/>
    <col min="14" max="14" width="13.42578125" style="1" bestFit="1" customWidth="1"/>
    <col min="16" max="16" width="11.28515625" customWidth="1"/>
    <col min="20" max="20" width="11.42578125" customWidth="1"/>
    <col min="21" max="21" width="11.28515625" bestFit="1" customWidth="1"/>
  </cols>
  <sheetData>
    <row r="1" spans="2:28" ht="15.75" thickBot="1" x14ac:dyDescent="0.3"/>
    <row r="2" spans="2:28" ht="15.75" thickBot="1" x14ac:dyDescent="0.3">
      <c r="B2" s="2" t="s">
        <v>0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5" t="s">
        <v>1</v>
      </c>
      <c r="L2" s="6" t="s">
        <v>9</v>
      </c>
      <c r="M2" s="4" t="s">
        <v>10</v>
      </c>
      <c r="N2" s="7" t="s">
        <v>11</v>
      </c>
      <c r="P2" s="8" t="s">
        <v>12</v>
      </c>
      <c r="Q2" s="9" t="s">
        <v>1</v>
      </c>
      <c r="R2" s="9" t="s">
        <v>2</v>
      </c>
      <c r="S2" s="9" t="s">
        <v>3</v>
      </c>
      <c r="T2" s="9" t="s">
        <v>4</v>
      </c>
      <c r="U2" s="9" t="s">
        <v>5</v>
      </c>
      <c r="V2" s="9" t="s">
        <v>6</v>
      </c>
      <c r="W2" s="9" t="s">
        <v>7</v>
      </c>
      <c r="X2" s="9" t="s">
        <v>8</v>
      </c>
      <c r="Y2" s="9" t="s">
        <v>1</v>
      </c>
      <c r="Z2" s="10" t="s">
        <v>9</v>
      </c>
      <c r="AA2" s="11" t="s">
        <v>10</v>
      </c>
      <c r="AB2" s="12" t="s">
        <v>11</v>
      </c>
    </row>
    <row r="3" spans="2:28" ht="15.75" x14ac:dyDescent="0.25">
      <c r="B3" s="13" t="s">
        <v>13</v>
      </c>
      <c r="C3" s="14">
        <f>'[1]FOOTBALL BANG TRADES ADJUSTED'!BA2</f>
        <v>36</v>
      </c>
      <c r="D3" s="14">
        <f>'[1]FOOTBALL BANG TRADES ADJUSTED'!BB2</f>
        <v>2</v>
      </c>
      <c r="E3" s="14">
        <f>'[1]FOOTBALL BANG TRADES ADJUSTED'!BC2</f>
        <v>7</v>
      </c>
      <c r="F3" s="14">
        <f>'[1]FOOTBALL BANG TRADES ADJUSTED'!BD2</f>
        <v>5</v>
      </c>
      <c r="G3" s="14">
        <f>'[1]FOOTBALL BANG TRADES ADJUSTED'!BE2</f>
        <v>2</v>
      </c>
      <c r="H3" s="14">
        <f>'[1]FOOTBALL BANG TRADES ADJUSTED'!BF2</f>
        <v>0</v>
      </c>
      <c r="I3" s="14">
        <f>'[1]FOOTBALL BANG TRADES ADJUSTED'!BG2</f>
        <v>12</v>
      </c>
      <c r="J3" s="14">
        <f>'[1]FOOTBALL BANG TRADES ADJUSTED'!BH2</f>
        <v>8</v>
      </c>
      <c r="K3" s="15">
        <f>'[1]FOOTBALL BANG TRADES ADJUSTED'!BI2</f>
        <v>36</v>
      </c>
      <c r="L3" s="14">
        <f>'[1]FOOTBALL BANG TRADES ADJUSTED'!BJ2</f>
        <v>35</v>
      </c>
      <c r="M3" s="14">
        <f>'[1]FOOTBALL BANG TRADES ADJUSTED'!BK2</f>
        <v>1</v>
      </c>
      <c r="N3" s="16">
        <f>'[1]FOOTBALL BANG TRADES ADJUSTED'!BL2</f>
        <v>0.97222222222222221</v>
      </c>
      <c r="P3" s="17" t="s">
        <v>13</v>
      </c>
      <c r="Q3" s="18">
        <f>SUM(C3,C18,C33)</f>
        <v>138</v>
      </c>
      <c r="R3" s="14">
        <f>SUM(D3,D18,D33)</f>
        <v>8</v>
      </c>
      <c r="S3" s="14">
        <f>SUM(E3,E18,E33)</f>
        <v>15</v>
      </c>
      <c r="T3" s="14">
        <f>SUM(F3,F18,F33)</f>
        <v>11</v>
      </c>
      <c r="U3" s="14">
        <f>SUM(G3,G18,G33)</f>
        <v>5</v>
      </c>
      <c r="V3" s="14">
        <f>SUM(H3,H18,H33)</f>
        <v>11</v>
      </c>
      <c r="W3" s="14">
        <f>SUM(I3,I18,I33)</f>
        <v>52</v>
      </c>
      <c r="X3" s="14">
        <f>SUM(J3,J18,J33)</f>
        <v>36</v>
      </c>
      <c r="Y3" s="19">
        <f>SUM(K3,K18,K33)</f>
        <v>138</v>
      </c>
      <c r="Z3" s="14">
        <f>SUM(L3,L18,L33)</f>
        <v>131</v>
      </c>
      <c r="AA3" s="20">
        <f>SUM(M3,M18,M33)</f>
        <v>7</v>
      </c>
      <c r="AB3" s="21">
        <f>SUM(Z3/Y3)</f>
        <v>0.94927536231884058</v>
      </c>
    </row>
    <row r="4" spans="2:28" ht="15.75" x14ac:dyDescent="0.25">
      <c r="B4" s="22" t="s">
        <v>14</v>
      </c>
      <c r="C4" s="14">
        <f>'[1]FOOTBALL BANG TRADES ADJUSTED'!BA3</f>
        <v>71</v>
      </c>
      <c r="D4" s="14">
        <f>'[1]FOOTBALL BANG TRADES ADJUSTED'!BB3</f>
        <v>2</v>
      </c>
      <c r="E4" s="14">
        <f>'[1]FOOTBALL BANG TRADES ADJUSTED'!BC3</f>
        <v>6</v>
      </c>
      <c r="F4" s="14">
        <f>'[1]FOOTBALL BANG TRADES ADJUSTED'!BD3</f>
        <v>3</v>
      </c>
      <c r="G4" s="14">
        <f>'[1]FOOTBALL BANG TRADES ADJUSTED'!BE3</f>
        <v>0</v>
      </c>
      <c r="H4" s="14">
        <f>'[1]FOOTBALL BANG TRADES ADJUSTED'!BF3</f>
        <v>5</v>
      </c>
      <c r="I4" s="14">
        <f>'[1]FOOTBALL BANG TRADES ADJUSTED'!BG3</f>
        <v>31</v>
      </c>
      <c r="J4" s="14">
        <f>'[1]FOOTBALL BANG TRADES ADJUSTED'!BH3</f>
        <v>24</v>
      </c>
      <c r="K4" s="15">
        <f>'[1]FOOTBALL BANG TRADES ADJUSTED'!BI3</f>
        <v>71</v>
      </c>
      <c r="L4" s="14">
        <f>'[1]FOOTBALL BANG TRADES ADJUSTED'!BJ3</f>
        <v>69</v>
      </c>
      <c r="M4" s="14">
        <f>'[1]FOOTBALL BANG TRADES ADJUSTED'!BK3</f>
        <v>2</v>
      </c>
      <c r="N4" s="16">
        <f>'[1]FOOTBALL BANG TRADES ADJUSTED'!BL3</f>
        <v>0.971830985915493</v>
      </c>
      <c r="P4" s="23" t="s">
        <v>14</v>
      </c>
      <c r="Q4" s="19">
        <f>SUM(C4,C19,C34)</f>
        <v>223</v>
      </c>
      <c r="R4" s="14">
        <f>SUM(D4,D19,D34)</f>
        <v>7</v>
      </c>
      <c r="S4" s="14">
        <f>SUM(E4,E19,E34)</f>
        <v>19</v>
      </c>
      <c r="T4" s="14">
        <f>SUM(F4,F19,F34)</f>
        <v>11</v>
      </c>
      <c r="U4" s="14">
        <f>SUM(G4,G19,G34)</f>
        <v>1</v>
      </c>
      <c r="V4" s="14">
        <f>SUM(H4,H19,H34)</f>
        <v>22</v>
      </c>
      <c r="W4" s="14">
        <f>SUM(I4,I19,I34)</f>
        <v>96</v>
      </c>
      <c r="X4" s="14">
        <f>SUM(J4,J19,J34)</f>
        <v>67</v>
      </c>
      <c r="Y4" s="19">
        <f t="shared" ref="Y4:AA14" si="0">SUM(K4,K19,K34)</f>
        <v>223</v>
      </c>
      <c r="Z4" s="14">
        <f t="shared" si="0"/>
        <v>219</v>
      </c>
      <c r="AA4" s="20">
        <f t="shared" si="0"/>
        <v>4</v>
      </c>
      <c r="AB4" s="21">
        <f t="shared" ref="AB4:AB15" si="1">SUM(Z4/Y4)</f>
        <v>0.98206278026905824</v>
      </c>
    </row>
    <row r="5" spans="2:28" ht="15.75" x14ac:dyDescent="0.25">
      <c r="B5" s="22" t="s">
        <v>15</v>
      </c>
      <c r="C5" s="14">
        <f>'[1]FOOTBALL BANG TRADES ADJUSTED'!BA4</f>
        <v>63</v>
      </c>
      <c r="D5" s="14">
        <f>'[1]FOOTBALL BANG TRADES ADJUSTED'!BB4</f>
        <v>2</v>
      </c>
      <c r="E5" s="14">
        <f>'[1]FOOTBALL BANG TRADES ADJUSTED'!BC4</f>
        <v>1</v>
      </c>
      <c r="F5" s="14">
        <f>'[1]FOOTBALL BANG TRADES ADJUSTED'!BD4</f>
        <v>2</v>
      </c>
      <c r="G5" s="14">
        <f>'[1]FOOTBALL BANG TRADES ADJUSTED'!BE4</f>
        <v>0</v>
      </c>
      <c r="H5" s="14">
        <f>'[1]FOOTBALL BANG TRADES ADJUSTED'!BF4</f>
        <v>9</v>
      </c>
      <c r="I5" s="14">
        <f>'[1]FOOTBALL BANG TRADES ADJUSTED'!BG4</f>
        <v>21</v>
      </c>
      <c r="J5" s="14">
        <f>'[1]FOOTBALL BANG TRADES ADJUSTED'!BH4</f>
        <v>28</v>
      </c>
      <c r="K5" s="15">
        <f>'[1]FOOTBALL BANG TRADES ADJUSTED'!BI4</f>
        <v>63</v>
      </c>
      <c r="L5" s="14">
        <f>'[1]FOOTBALL BANG TRADES ADJUSTED'!BJ4</f>
        <v>60</v>
      </c>
      <c r="M5" s="14">
        <f>'[1]FOOTBALL BANG TRADES ADJUSTED'!BK4</f>
        <v>3</v>
      </c>
      <c r="N5" s="16">
        <f>'[1]FOOTBALL BANG TRADES ADJUSTED'!BL4</f>
        <v>0.95238095238095233</v>
      </c>
      <c r="P5" s="23" t="s">
        <v>15</v>
      </c>
      <c r="Q5" s="19">
        <f>SUM(C5,C20,C35)</f>
        <v>326</v>
      </c>
      <c r="R5" s="14">
        <f>SUM(D5,D20,D35)</f>
        <v>14</v>
      </c>
      <c r="S5" s="14">
        <f>SUM(E5,E20,E35)</f>
        <v>13</v>
      </c>
      <c r="T5" s="14">
        <f>SUM(F5,F20,F35)</f>
        <v>4</v>
      </c>
      <c r="U5" s="14">
        <f>SUM(G5,G20,G35)</f>
        <v>0</v>
      </c>
      <c r="V5" s="14">
        <f>SUM(H5,H20,H35)</f>
        <v>46</v>
      </c>
      <c r="W5" s="14">
        <f>SUM(I5,I20,I35)</f>
        <v>128</v>
      </c>
      <c r="X5" s="14">
        <f>SUM(J5,J20,J35)</f>
        <v>121</v>
      </c>
      <c r="Y5" s="19">
        <f t="shared" si="0"/>
        <v>326</v>
      </c>
      <c r="Z5" s="14">
        <f t="shared" si="0"/>
        <v>315</v>
      </c>
      <c r="AA5" s="20">
        <f t="shared" si="0"/>
        <v>11</v>
      </c>
      <c r="AB5" s="21">
        <f t="shared" si="1"/>
        <v>0.96625766871165641</v>
      </c>
    </row>
    <row r="6" spans="2:28" ht="15.75" x14ac:dyDescent="0.25">
      <c r="B6" s="22" t="s">
        <v>16</v>
      </c>
      <c r="C6" s="14">
        <f>'[1]FOOTBALL BANG TRADES ADJUSTED'!BA5</f>
        <v>114</v>
      </c>
      <c r="D6" s="14">
        <f>'[1]FOOTBALL BANG TRADES ADJUSTED'!BB5</f>
        <v>8</v>
      </c>
      <c r="E6" s="14">
        <f>'[1]FOOTBALL BANG TRADES ADJUSTED'!BC5</f>
        <v>8</v>
      </c>
      <c r="F6" s="14">
        <f>'[1]FOOTBALL BANG TRADES ADJUSTED'!BD5</f>
        <v>4</v>
      </c>
      <c r="G6" s="14">
        <f>'[1]FOOTBALL BANG TRADES ADJUSTED'!BE5</f>
        <v>1</v>
      </c>
      <c r="H6" s="14">
        <f>'[1]FOOTBALL BANG TRADES ADJUSTED'!BF5</f>
        <v>15</v>
      </c>
      <c r="I6" s="14">
        <f>'[1]FOOTBALL BANG TRADES ADJUSTED'!BG5</f>
        <v>41</v>
      </c>
      <c r="J6" s="14">
        <f>'[1]FOOTBALL BANG TRADES ADJUSTED'!BH5</f>
        <v>37</v>
      </c>
      <c r="K6" s="15">
        <f>'[1]FOOTBALL BANG TRADES ADJUSTED'!BI5</f>
        <v>114</v>
      </c>
      <c r="L6" s="14">
        <f>'[1]FOOTBALL BANG TRADES ADJUSTED'!BJ5</f>
        <v>111</v>
      </c>
      <c r="M6" s="14">
        <f>'[1]FOOTBALL BANG TRADES ADJUSTED'!BK5</f>
        <v>3</v>
      </c>
      <c r="N6" s="16">
        <f>'[1]FOOTBALL BANG TRADES ADJUSTED'!BL5</f>
        <v>0.97368421052631582</v>
      </c>
      <c r="P6" s="23" t="s">
        <v>16</v>
      </c>
      <c r="Q6" s="19">
        <f>SUM(C6,C21,C36)</f>
        <v>507</v>
      </c>
      <c r="R6" s="14">
        <f>SUM(D6,D21,D36)</f>
        <v>40</v>
      </c>
      <c r="S6" s="14">
        <f>SUM(E6,E21,E36)</f>
        <v>46</v>
      </c>
      <c r="T6" s="14">
        <f>SUM(F6,F21,F36)</f>
        <v>37</v>
      </c>
      <c r="U6" s="14">
        <f>SUM(G6,G21,G36)</f>
        <v>11</v>
      </c>
      <c r="V6" s="14">
        <f>SUM(H6,H21,H36)</f>
        <v>55</v>
      </c>
      <c r="W6" s="14">
        <f>SUM(I6,I21,I36)</f>
        <v>192</v>
      </c>
      <c r="X6" s="14">
        <f>SUM(J6,J21,J36)</f>
        <v>126</v>
      </c>
      <c r="Y6" s="19">
        <f t="shared" si="0"/>
        <v>507</v>
      </c>
      <c r="Z6" s="14">
        <f t="shared" si="0"/>
        <v>491</v>
      </c>
      <c r="AA6" s="20">
        <f t="shared" si="0"/>
        <v>16</v>
      </c>
      <c r="AB6" s="21">
        <f t="shared" si="1"/>
        <v>0.9684418145956607</v>
      </c>
    </row>
    <row r="7" spans="2:28" ht="15.75" x14ac:dyDescent="0.25">
      <c r="B7" s="22" t="s">
        <v>17</v>
      </c>
      <c r="C7" s="14">
        <f>'[1]FOOTBALL BANG TRADES ADJUSTED'!BA6</f>
        <v>125</v>
      </c>
      <c r="D7" s="14">
        <f>'[1]FOOTBALL BANG TRADES ADJUSTED'!BB6</f>
        <v>8</v>
      </c>
      <c r="E7" s="14">
        <f>'[1]FOOTBALL BANG TRADES ADJUSTED'!BC6</f>
        <v>5</v>
      </c>
      <c r="F7" s="14">
        <f>'[1]FOOTBALL BANG TRADES ADJUSTED'!BD6</f>
        <v>9</v>
      </c>
      <c r="G7" s="14">
        <f>'[1]FOOTBALL BANG TRADES ADJUSTED'!BE6</f>
        <v>3</v>
      </c>
      <c r="H7" s="14">
        <f>'[1]FOOTBALL BANG TRADES ADJUSTED'!BF6</f>
        <v>21</v>
      </c>
      <c r="I7" s="14">
        <f>'[1]FOOTBALL BANG TRADES ADJUSTED'!BG6</f>
        <v>25</v>
      </c>
      <c r="J7" s="14">
        <f>'[1]FOOTBALL BANG TRADES ADJUSTED'!BH6</f>
        <v>54</v>
      </c>
      <c r="K7" s="15">
        <f>'[1]FOOTBALL BANG TRADES ADJUSTED'!BI6</f>
        <v>125</v>
      </c>
      <c r="L7" s="14">
        <f>'[1]FOOTBALL BANG TRADES ADJUSTED'!BJ6</f>
        <v>118</v>
      </c>
      <c r="M7" s="14">
        <f>'[1]FOOTBALL BANG TRADES ADJUSTED'!BK6</f>
        <v>7</v>
      </c>
      <c r="N7" s="16">
        <f>'[1]FOOTBALL BANG TRADES ADJUSTED'!BL6</f>
        <v>0.94399999999999995</v>
      </c>
      <c r="P7" s="23" t="s">
        <v>17</v>
      </c>
      <c r="Q7" s="19">
        <f>SUM(C7,C22,C37)</f>
        <v>383</v>
      </c>
      <c r="R7" s="14">
        <f>SUM(D7,D22,D37)</f>
        <v>22</v>
      </c>
      <c r="S7" s="14">
        <f>SUM(E7,E22,E37)</f>
        <v>14</v>
      </c>
      <c r="T7" s="14">
        <f>SUM(F7,F22,F37)</f>
        <v>27</v>
      </c>
      <c r="U7" s="14">
        <f>SUM(G7,G22,G37)</f>
        <v>8</v>
      </c>
      <c r="V7" s="14">
        <f>SUM(H7,H22,H37)</f>
        <v>52</v>
      </c>
      <c r="W7" s="14">
        <f>SUM(I7,I22,I37)</f>
        <v>107</v>
      </c>
      <c r="X7" s="14">
        <f>SUM(J7,J22,J37)</f>
        <v>153</v>
      </c>
      <c r="Y7" s="19">
        <f t="shared" si="0"/>
        <v>383</v>
      </c>
      <c r="Z7" s="14">
        <f t="shared" si="0"/>
        <v>368</v>
      </c>
      <c r="AA7" s="20">
        <f t="shared" si="0"/>
        <v>15</v>
      </c>
      <c r="AB7" s="21">
        <f t="shared" si="1"/>
        <v>0.96083550913838123</v>
      </c>
    </row>
    <row r="8" spans="2:28" ht="15.75" x14ac:dyDescent="0.25">
      <c r="B8" s="22" t="s">
        <v>18</v>
      </c>
      <c r="C8" s="14">
        <f>'[1]FOOTBALL BANG TRADES ADJUSTED'!BA7</f>
        <v>52</v>
      </c>
      <c r="D8" s="14">
        <f>'[1]FOOTBALL BANG TRADES ADJUSTED'!BB7</f>
        <v>0</v>
      </c>
      <c r="E8" s="14">
        <f>'[1]FOOTBALL BANG TRADES ADJUSTED'!BC7</f>
        <v>3</v>
      </c>
      <c r="F8" s="14">
        <f>'[1]FOOTBALL BANG TRADES ADJUSTED'!BD7</f>
        <v>6</v>
      </c>
      <c r="G8" s="14">
        <f>'[1]FOOTBALL BANG TRADES ADJUSTED'!BE7</f>
        <v>4</v>
      </c>
      <c r="H8" s="14">
        <f>'[1]FOOTBALL BANG TRADES ADJUSTED'!BF7</f>
        <v>3</v>
      </c>
      <c r="I8" s="14">
        <f>'[1]FOOTBALL BANG TRADES ADJUSTED'!BG7</f>
        <v>14</v>
      </c>
      <c r="J8" s="14">
        <f>'[1]FOOTBALL BANG TRADES ADJUSTED'!BH7</f>
        <v>22</v>
      </c>
      <c r="K8" s="15">
        <f>'[1]FOOTBALL BANG TRADES ADJUSTED'!BI7</f>
        <v>52</v>
      </c>
      <c r="L8" s="14">
        <f>'[1]FOOTBALL BANG TRADES ADJUSTED'!BJ7</f>
        <v>48</v>
      </c>
      <c r="M8" s="14">
        <f>'[1]FOOTBALL BANG TRADES ADJUSTED'!BK7</f>
        <v>4</v>
      </c>
      <c r="N8" s="16">
        <f>'[1]FOOTBALL BANG TRADES ADJUSTED'!BL7</f>
        <v>0.92307692307692313</v>
      </c>
      <c r="P8" s="23" t="s">
        <v>18</v>
      </c>
      <c r="Q8" s="19">
        <f>SUM(C8,C23,C38)</f>
        <v>74</v>
      </c>
      <c r="R8" s="14">
        <f>SUM(D8,D23,D38)</f>
        <v>1</v>
      </c>
      <c r="S8" s="14">
        <f>SUM(E8,E23,E38)</f>
        <v>4</v>
      </c>
      <c r="T8" s="14">
        <f>SUM(F8,F23,F38)</f>
        <v>8</v>
      </c>
      <c r="U8" s="14">
        <f>SUM(G8,G23,G38)</f>
        <v>8</v>
      </c>
      <c r="V8" s="14">
        <f>SUM(H8,H23,H38)</f>
        <v>5</v>
      </c>
      <c r="W8" s="14">
        <f>SUM(I8,I23,I38)</f>
        <v>17</v>
      </c>
      <c r="X8" s="14">
        <f>SUM(J8,J23,J38)</f>
        <v>31</v>
      </c>
      <c r="Y8" s="19">
        <f t="shared" si="0"/>
        <v>74</v>
      </c>
      <c r="Z8" s="14">
        <f t="shared" si="0"/>
        <v>70</v>
      </c>
      <c r="AA8" s="20">
        <f t="shared" si="0"/>
        <v>4</v>
      </c>
      <c r="AB8" s="21">
        <f t="shared" si="1"/>
        <v>0.94594594594594594</v>
      </c>
    </row>
    <row r="9" spans="2:28" ht="15.75" x14ac:dyDescent="0.25">
      <c r="B9" s="22" t="s">
        <v>19</v>
      </c>
      <c r="C9" s="14">
        <f>'[1]FOOTBALL BANG TRADES ADJUSTED'!BA8</f>
        <v>87</v>
      </c>
      <c r="D9" s="14">
        <f>'[1]FOOTBALL BANG TRADES ADJUSTED'!BB8</f>
        <v>6</v>
      </c>
      <c r="E9" s="14">
        <f>'[1]FOOTBALL BANG TRADES ADJUSTED'!BC8</f>
        <v>2</v>
      </c>
      <c r="F9" s="14">
        <f>'[1]FOOTBALL BANG TRADES ADJUSTED'!BD8</f>
        <v>2</v>
      </c>
      <c r="G9" s="14">
        <f>'[1]FOOTBALL BANG TRADES ADJUSTED'!BE8</f>
        <v>14</v>
      </c>
      <c r="H9" s="14">
        <f>'[1]FOOTBALL BANG TRADES ADJUSTED'!BF8</f>
        <v>11</v>
      </c>
      <c r="I9" s="14">
        <f>'[1]FOOTBALL BANG TRADES ADJUSTED'!BG8</f>
        <v>21</v>
      </c>
      <c r="J9" s="14">
        <f>'[1]FOOTBALL BANG TRADES ADJUSTED'!BH8</f>
        <v>31</v>
      </c>
      <c r="K9" s="15">
        <f>'[1]FOOTBALL BANG TRADES ADJUSTED'!BI8</f>
        <v>87</v>
      </c>
      <c r="L9" s="14">
        <f>'[1]FOOTBALL BANG TRADES ADJUSTED'!BJ8</f>
        <v>83</v>
      </c>
      <c r="M9" s="14">
        <f>'[1]FOOTBALL BANG TRADES ADJUSTED'!BK8</f>
        <v>4</v>
      </c>
      <c r="N9" s="16">
        <f>'[1]FOOTBALL BANG TRADES ADJUSTED'!BL8</f>
        <v>0.95402298850574707</v>
      </c>
      <c r="P9" s="23" t="s">
        <v>19</v>
      </c>
      <c r="Q9" s="19">
        <f>SUM(C9,C24,C39)</f>
        <v>151</v>
      </c>
      <c r="R9" s="14">
        <f>SUM(D9,D24,D39)</f>
        <v>9</v>
      </c>
      <c r="S9" s="14">
        <f>SUM(E9,E24,E39)</f>
        <v>3</v>
      </c>
      <c r="T9" s="14">
        <f>SUM(F9,F24,F39)</f>
        <v>3</v>
      </c>
      <c r="U9" s="14">
        <f>SUM(G9,G24,G39)</f>
        <v>25</v>
      </c>
      <c r="V9" s="14">
        <f>SUM(H9,H24,H39)</f>
        <v>17</v>
      </c>
      <c r="W9" s="14">
        <f>SUM(I9,I24,I39)</f>
        <v>41</v>
      </c>
      <c r="X9" s="14">
        <f>SUM(J9,J24,J39)</f>
        <v>53</v>
      </c>
      <c r="Y9" s="19">
        <f t="shared" si="0"/>
        <v>151</v>
      </c>
      <c r="Z9" s="14">
        <f t="shared" si="0"/>
        <v>145</v>
      </c>
      <c r="AA9" s="20">
        <f t="shared" si="0"/>
        <v>6</v>
      </c>
      <c r="AB9" s="21">
        <f t="shared" si="1"/>
        <v>0.96026490066225167</v>
      </c>
    </row>
    <row r="10" spans="2:28" ht="15.75" x14ac:dyDescent="0.25">
      <c r="B10" s="22" t="s">
        <v>20</v>
      </c>
      <c r="C10" s="14">
        <f>'[1]FOOTBALL BANG TRADES ADJUSTED'!BA9</f>
        <v>88</v>
      </c>
      <c r="D10" s="14">
        <f>'[1]FOOTBALL BANG TRADES ADJUSTED'!BB9</f>
        <v>2</v>
      </c>
      <c r="E10" s="14">
        <f>'[1]FOOTBALL BANG TRADES ADJUSTED'!BC9</f>
        <v>1</v>
      </c>
      <c r="F10" s="14">
        <f>'[1]FOOTBALL BANG TRADES ADJUSTED'!BD9</f>
        <v>0</v>
      </c>
      <c r="G10" s="14">
        <f>'[1]FOOTBALL BANG TRADES ADJUSTED'!BE9</f>
        <v>0</v>
      </c>
      <c r="H10" s="14">
        <f>'[1]FOOTBALL BANG TRADES ADJUSTED'!BF9</f>
        <v>17</v>
      </c>
      <c r="I10" s="14">
        <f>'[1]FOOTBALL BANG TRADES ADJUSTED'!BG9</f>
        <v>45</v>
      </c>
      <c r="J10" s="14">
        <f>'[1]FOOTBALL BANG TRADES ADJUSTED'!BH9</f>
        <v>23</v>
      </c>
      <c r="K10" s="15">
        <f>'[1]FOOTBALL BANG TRADES ADJUSTED'!BI9</f>
        <v>88</v>
      </c>
      <c r="L10" s="14">
        <f>'[1]FOOTBALL BANG TRADES ADJUSTED'!BJ9</f>
        <v>84</v>
      </c>
      <c r="M10" s="14">
        <f>'[1]FOOTBALL BANG TRADES ADJUSTED'!BK9</f>
        <v>4</v>
      </c>
      <c r="N10" s="16">
        <f>'[1]FOOTBALL BANG TRADES ADJUSTED'!BL9</f>
        <v>0.95454545454545459</v>
      </c>
      <c r="P10" s="23" t="s">
        <v>20</v>
      </c>
      <c r="Q10" s="19">
        <f>SUM(C10,C25,C40)</f>
        <v>181</v>
      </c>
      <c r="R10" s="14">
        <f>SUM(D10,D25,D40)</f>
        <v>8</v>
      </c>
      <c r="S10" s="14">
        <f>SUM(E10,E25,E40)</f>
        <v>1</v>
      </c>
      <c r="T10" s="14">
        <f>SUM(F10,F25,F40)</f>
        <v>1</v>
      </c>
      <c r="U10" s="14">
        <f>SUM(G10,G25,G40)</f>
        <v>2</v>
      </c>
      <c r="V10" s="14">
        <f>SUM(H10,H25,H40)</f>
        <v>32</v>
      </c>
      <c r="W10" s="14">
        <f>SUM(I10,I25,I40)</f>
        <v>92</v>
      </c>
      <c r="X10" s="14">
        <f>SUM(J10,J25,J40)</f>
        <v>45</v>
      </c>
      <c r="Y10" s="19">
        <f t="shared" si="0"/>
        <v>181</v>
      </c>
      <c r="Z10" s="14">
        <f t="shared" si="0"/>
        <v>175</v>
      </c>
      <c r="AA10" s="20">
        <f t="shared" si="0"/>
        <v>6</v>
      </c>
      <c r="AB10" s="21">
        <f t="shared" si="1"/>
        <v>0.96685082872928174</v>
      </c>
    </row>
    <row r="11" spans="2:28" ht="15.75" x14ac:dyDescent="0.25">
      <c r="B11" s="22" t="s">
        <v>21</v>
      </c>
      <c r="C11" s="14">
        <f>'[1]FOOTBALL BANG TRADES ADJUSTED'!BA10</f>
        <v>72</v>
      </c>
      <c r="D11" s="14">
        <f>'[1]FOOTBALL BANG TRADES ADJUSTED'!BB10</f>
        <v>3</v>
      </c>
      <c r="E11" s="14">
        <f>'[1]FOOTBALL BANG TRADES ADJUSTED'!BC10</f>
        <v>0</v>
      </c>
      <c r="F11" s="14">
        <f>'[1]FOOTBALL BANG TRADES ADJUSTED'!BD10</f>
        <v>2</v>
      </c>
      <c r="G11" s="14">
        <f>'[1]FOOTBALL BANG TRADES ADJUSTED'!BE10</f>
        <v>2</v>
      </c>
      <c r="H11" s="14">
        <f>'[1]FOOTBALL BANG TRADES ADJUSTED'!BF10</f>
        <v>7</v>
      </c>
      <c r="I11" s="14">
        <f>'[1]FOOTBALL BANG TRADES ADJUSTED'!BG10</f>
        <v>30</v>
      </c>
      <c r="J11" s="14">
        <f>'[1]FOOTBALL BANG TRADES ADJUSTED'!BH10</f>
        <v>28</v>
      </c>
      <c r="K11" s="15">
        <f>'[1]FOOTBALL BANG TRADES ADJUSTED'!BI10</f>
        <v>72</v>
      </c>
      <c r="L11" s="14">
        <f>'[1]FOOTBALL BANG TRADES ADJUSTED'!BJ10</f>
        <v>70</v>
      </c>
      <c r="M11" s="14">
        <f>'[1]FOOTBALL BANG TRADES ADJUSTED'!BK10</f>
        <v>2</v>
      </c>
      <c r="N11" s="16">
        <f>'[1]FOOTBALL BANG TRADES ADJUSTED'!BL10</f>
        <v>0.97222222222222221</v>
      </c>
      <c r="P11" s="23" t="s">
        <v>21</v>
      </c>
      <c r="Q11" s="19">
        <f>SUM(C11,C26,C41)</f>
        <v>176</v>
      </c>
      <c r="R11" s="14">
        <f>SUM(D11,D26,D41)</f>
        <v>8</v>
      </c>
      <c r="S11" s="14">
        <f>SUM(E11,E26,E41)</f>
        <v>1</v>
      </c>
      <c r="T11" s="14">
        <f>SUM(F11,F26,F41)</f>
        <v>3</v>
      </c>
      <c r="U11" s="14">
        <f>SUM(G11,G26,G41)</f>
        <v>13</v>
      </c>
      <c r="V11" s="14">
        <f>SUM(H11,H26,H41)</f>
        <v>22</v>
      </c>
      <c r="W11" s="14">
        <f>SUM(I11,I26,I41)</f>
        <v>61</v>
      </c>
      <c r="X11" s="14">
        <f>SUM(J11,J26,J41)</f>
        <v>68</v>
      </c>
      <c r="Y11" s="19">
        <f t="shared" si="0"/>
        <v>176</v>
      </c>
      <c r="Z11" s="14">
        <f t="shared" si="0"/>
        <v>171</v>
      </c>
      <c r="AA11" s="20">
        <f t="shared" si="0"/>
        <v>5</v>
      </c>
      <c r="AB11" s="21">
        <f t="shared" si="1"/>
        <v>0.97159090909090906</v>
      </c>
    </row>
    <row r="12" spans="2:28" ht="15.75" x14ac:dyDescent="0.25">
      <c r="B12" s="22" t="s">
        <v>22</v>
      </c>
      <c r="C12" s="14">
        <f>'[1]FOOTBALL BANG TRADES ADJUSTED'!BA11</f>
        <v>19</v>
      </c>
      <c r="D12" s="14">
        <f>'[1]FOOTBALL BANG TRADES ADJUSTED'!BB11</f>
        <v>0</v>
      </c>
      <c r="E12" s="14">
        <f>'[1]FOOTBALL BANG TRADES ADJUSTED'!BC11</f>
        <v>0</v>
      </c>
      <c r="F12" s="14">
        <f>'[1]FOOTBALL BANG TRADES ADJUSTED'!BD11</f>
        <v>0</v>
      </c>
      <c r="G12" s="14">
        <f>'[1]FOOTBALL BANG TRADES ADJUSTED'!BE11</f>
        <v>1</v>
      </c>
      <c r="H12" s="14">
        <f>'[1]FOOTBALL BANG TRADES ADJUSTED'!BF11</f>
        <v>5</v>
      </c>
      <c r="I12" s="14">
        <f>'[1]FOOTBALL BANG TRADES ADJUSTED'!BG11</f>
        <v>7</v>
      </c>
      <c r="J12" s="14">
        <f>'[1]FOOTBALL BANG TRADES ADJUSTED'!BH11</f>
        <v>6</v>
      </c>
      <c r="K12" s="15">
        <f>'[1]FOOTBALL BANG TRADES ADJUSTED'!BI11</f>
        <v>19</v>
      </c>
      <c r="L12" s="14">
        <f>'[1]FOOTBALL BANG TRADES ADJUSTED'!BJ11</f>
        <v>18</v>
      </c>
      <c r="M12" s="14">
        <f>'[1]FOOTBALL BANG TRADES ADJUSTED'!BK11</f>
        <v>1</v>
      </c>
      <c r="N12" s="16">
        <f>'[1]FOOTBALL BANG TRADES ADJUSTED'!BL11</f>
        <v>0.94736842105263153</v>
      </c>
      <c r="P12" s="23" t="s">
        <v>22</v>
      </c>
      <c r="Q12" s="19">
        <f>SUM(C12,C27,C42)</f>
        <v>64</v>
      </c>
      <c r="R12" s="14">
        <f>SUM(D12,D27,D42)</f>
        <v>0</v>
      </c>
      <c r="S12" s="14">
        <f>SUM(E12,E27,E42)</f>
        <v>5</v>
      </c>
      <c r="T12" s="14">
        <f>SUM(F12,F27,F42)</f>
        <v>2</v>
      </c>
      <c r="U12" s="14">
        <f>SUM(G12,G27,G42)</f>
        <v>3</v>
      </c>
      <c r="V12" s="14">
        <f>SUM(H12,H27,H42)</f>
        <v>9</v>
      </c>
      <c r="W12" s="14">
        <f>SUM(I12,I27,I42)</f>
        <v>27</v>
      </c>
      <c r="X12" s="14">
        <f>SUM(J12,J27,J42)</f>
        <v>18</v>
      </c>
      <c r="Y12" s="19">
        <f t="shared" si="0"/>
        <v>64</v>
      </c>
      <c r="Z12" s="14">
        <f t="shared" si="0"/>
        <v>62</v>
      </c>
      <c r="AA12" s="20">
        <f t="shared" si="0"/>
        <v>2</v>
      </c>
      <c r="AB12" s="21">
        <f t="shared" si="1"/>
        <v>0.96875</v>
      </c>
    </row>
    <row r="13" spans="2:28" ht="15.75" x14ac:dyDescent="0.25">
      <c r="B13" s="22" t="s">
        <v>23</v>
      </c>
      <c r="C13" s="14">
        <f>'[1]FOOTBALL BANG TRADES ADJUSTED'!BA12</f>
        <v>0</v>
      </c>
      <c r="D13" s="14">
        <f>'[1]FOOTBALL BANG TRADES ADJUSTED'!BB12</f>
        <v>0</v>
      </c>
      <c r="E13" s="14">
        <f>'[1]FOOTBALL BANG TRADES ADJUSTED'!BC12</f>
        <v>0</v>
      </c>
      <c r="F13" s="14">
        <f>'[1]FOOTBALL BANG TRADES ADJUSTED'!BD12</f>
        <v>0</v>
      </c>
      <c r="G13" s="14">
        <f>'[1]FOOTBALL BANG TRADES ADJUSTED'!BE12</f>
        <v>0</v>
      </c>
      <c r="H13" s="14">
        <f>'[1]FOOTBALL BANG TRADES ADJUSTED'!BF12</f>
        <v>0</v>
      </c>
      <c r="I13" s="14">
        <f>'[1]FOOTBALL BANG TRADES ADJUSTED'!BG12</f>
        <v>0</v>
      </c>
      <c r="J13" s="14">
        <f>'[1]FOOTBALL BANG TRADES ADJUSTED'!BH12</f>
        <v>0</v>
      </c>
      <c r="K13" s="15">
        <f>'[1]FOOTBALL BANG TRADES ADJUSTED'!BI12</f>
        <v>0</v>
      </c>
      <c r="L13" s="14">
        <f>'[1]FOOTBALL BANG TRADES ADJUSTED'!BJ12</f>
        <v>0</v>
      </c>
      <c r="M13" s="14">
        <f>'[1]FOOTBALL BANG TRADES ADJUSTED'!BK12</f>
        <v>0</v>
      </c>
      <c r="N13" s="16" t="e">
        <f>'[1]FOOTBALL BANG TRADES ADJUSTED'!BL12</f>
        <v>#DIV/0!</v>
      </c>
      <c r="P13" s="23" t="s">
        <v>23</v>
      </c>
      <c r="Q13" s="19">
        <f>SUM(C13,C28,C43)</f>
        <v>0</v>
      </c>
      <c r="R13" s="14">
        <f>SUM(D13,D28,D43)</f>
        <v>0</v>
      </c>
      <c r="S13" s="14">
        <f>SUM(E13,E28,E43)</f>
        <v>0</v>
      </c>
      <c r="T13" s="14">
        <f>SUM(F13,F28,F43)</f>
        <v>0</v>
      </c>
      <c r="U13" s="14">
        <f>SUM(G13,G28,G43)</f>
        <v>0</v>
      </c>
      <c r="V13" s="14">
        <f>SUM(H13,H28,H43)</f>
        <v>0</v>
      </c>
      <c r="W13" s="14">
        <f>SUM(I13,I28,I43)</f>
        <v>0</v>
      </c>
      <c r="X13" s="14">
        <f>SUM(J13,J28,J43)</f>
        <v>0</v>
      </c>
      <c r="Y13" s="19">
        <f t="shared" si="0"/>
        <v>0</v>
      </c>
      <c r="Z13" s="14">
        <f t="shared" si="0"/>
        <v>0</v>
      </c>
      <c r="AA13" s="20">
        <f t="shared" si="0"/>
        <v>0</v>
      </c>
      <c r="AB13" s="21" t="e">
        <f t="shared" si="1"/>
        <v>#DIV/0!</v>
      </c>
    </row>
    <row r="14" spans="2:28" ht="16.5" thickBot="1" x14ac:dyDescent="0.3">
      <c r="B14" s="22" t="s">
        <v>24</v>
      </c>
      <c r="C14" s="14">
        <f>'[1]FOOTBALL BANG TRADES ADJUSTED'!BA13</f>
        <v>11</v>
      </c>
      <c r="D14" s="14">
        <f>'[1]FOOTBALL BANG TRADES ADJUSTED'!BB13</f>
        <v>0</v>
      </c>
      <c r="E14" s="14">
        <f>'[1]FOOTBALL BANG TRADES ADJUSTED'!BC13</f>
        <v>3</v>
      </c>
      <c r="F14" s="14">
        <f>'[1]FOOTBALL BANG TRADES ADJUSTED'!BD13</f>
        <v>2</v>
      </c>
      <c r="G14" s="14">
        <f>'[1]FOOTBALL BANG TRADES ADJUSTED'!BE13</f>
        <v>1</v>
      </c>
      <c r="H14" s="14">
        <f>'[1]FOOTBALL BANG TRADES ADJUSTED'!BF13</f>
        <v>1</v>
      </c>
      <c r="I14" s="14">
        <f>'[1]FOOTBALL BANG TRADES ADJUSTED'!BG13</f>
        <v>3</v>
      </c>
      <c r="J14" s="14">
        <f>'[1]FOOTBALL BANG TRADES ADJUSTED'!BH13</f>
        <v>1</v>
      </c>
      <c r="K14" s="15">
        <f>'[1]FOOTBALL BANG TRADES ADJUSTED'!BI13</f>
        <v>11</v>
      </c>
      <c r="L14" s="14">
        <f>'[1]FOOTBALL BANG TRADES ADJUSTED'!BJ13</f>
        <v>11</v>
      </c>
      <c r="M14" s="14">
        <f>'[1]FOOTBALL BANG TRADES ADJUSTED'!BK13</f>
        <v>0</v>
      </c>
      <c r="N14" s="16">
        <f>'[1]FOOTBALL BANG TRADES ADJUSTED'!BL13</f>
        <v>1</v>
      </c>
      <c r="P14" s="24" t="s">
        <v>24</v>
      </c>
      <c r="Q14" s="25">
        <f>SUM(C14,C29,C44)</f>
        <v>40</v>
      </c>
      <c r="R14" s="26">
        <f>SUM(D14,D29,D44)</f>
        <v>0</v>
      </c>
      <c r="S14" s="26">
        <f>SUM(E14,E29,E44)</f>
        <v>6</v>
      </c>
      <c r="T14" s="26">
        <f>SUM(F14,F29,F44)</f>
        <v>6</v>
      </c>
      <c r="U14" s="26">
        <f>SUM(G14,G29,G44)</f>
        <v>3</v>
      </c>
      <c r="V14" s="26">
        <f>SUM(H14,H29,H44)</f>
        <v>8</v>
      </c>
      <c r="W14" s="26">
        <f>SUM(I14,I29,I44)</f>
        <v>11</v>
      </c>
      <c r="X14" s="26">
        <f>SUM(J14,J29,J44)</f>
        <v>6</v>
      </c>
      <c r="Y14" s="19">
        <f t="shared" si="0"/>
        <v>40</v>
      </c>
      <c r="Z14" s="26">
        <f t="shared" si="0"/>
        <v>39</v>
      </c>
      <c r="AA14" s="27">
        <f t="shared" si="0"/>
        <v>1</v>
      </c>
      <c r="AB14" s="28">
        <f t="shared" si="1"/>
        <v>0.97499999999999998</v>
      </c>
    </row>
    <row r="15" spans="2:28" ht="16.5" thickBot="1" x14ac:dyDescent="0.3">
      <c r="B15" s="29"/>
      <c r="C15" s="30">
        <f>'[1]FOOTBALL BANG TRADES ADJUSTED'!BA14</f>
        <v>738</v>
      </c>
      <c r="D15" s="30">
        <f>'[1]FOOTBALL BANG TRADES ADJUSTED'!BB14</f>
        <v>33</v>
      </c>
      <c r="E15" s="30">
        <f>'[1]FOOTBALL BANG TRADES ADJUSTED'!BC14</f>
        <v>36</v>
      </c>
      <c r="F15" s="30">
        <f>'[1]FOOTBALL BANG TRADES ADJUSTED'!BD14</f>
        <v>35</v>
      </c>
      <c r="G15" s="30">
        <f>'[1]FOOTBALL BANG TRADES ADJUSTED'!BE14</f>
        <v>28</v>
      </c>
      <c r="H15" s="30">
        <f>'[1]FOOTBALL BANG TRADES ADJUSTED'!BF14</f>
        <v>94</v>
      </c>
      <c r="I15" s="30">
        <f>'[1]FOOTBALL BANG TRADES ADJUSTED'!BG14</f>
        <v>250</v>
      </c>
      <c r="J15" s="30">
        <f>'[1]FOOTBALL BANG TRADES ADJUSTED'!BH14</f>
        <v>262</v>
      </c>
      <c r="K15" s="30">
        <f>'[1]FOOTBALL BANG TRADES ADJUSTED'!BI14</f>
        <v>738</v>
      </c>
      <c r="L15" s="30">
        <f>'[1]FOOTBALL BANG TRADES ADJUSTED'!BJ14</f>
        <v>707</v>
      </c>
      <c r="M15" s="30">
        <f>'[1]FOOTBALL BANG TRADES ADJUSTED'!BK14</f>
        <v>31</v>
      </c>
      <c r="N15" s="31">
        <f>'[1]FOOTBALL BANG TRADES ADJUSTED'!BL14</f>
        <v>0</v>
      </c>
      <c r="P15" s="32"/>
      <c r="Q15" s="33">
        <f>SUM(Q3:Q14)</f>
        <v>2263</v>
      </c>
      <c r="R15" s="34">
        <f>SUM(R3:R14)</f>
        <v>117</v>
      </c>
      <c r="S15" s="34">
        <f t="shared" ref="S15:X15" si="2">SUM(S3:S14)</f>
        <v>127</v>
      </c>
      <c r="T15" s="34">
        <f t="shared" si="2"/>
        <v>113</v>
      </c>
      <c r="U15" s="34">
        <f t="shared" si="2"/>
        <v>79</v>
      </c>
      <c r="V15" s="34">
        <f t="shared" si="2"/>
        <v>279</v>
      </c>
      <c r="W15" s="34">
        <f t="shared" si="2"/>
        <v>824</v>
      </c>
      <c r="X15" s="34">
        <f t="shared" si="2"/>
        <v>724</v>
      </c>
      <c r="Y15" s="35">
        <f>SUM(Y3:Y14)</f>
        <v>2263</v>
      </c>
      <c r="Z15" s="34">
        <f>SUM(L15,L30,L45)</f>
        <v>2186</v>
      </c>
      <c r="AA15" s="36">
        <f>SUM(M15,M30,M45)</f>
        <v>77</v>
      </c>
      <c r="AB15" s="37">
        <f t="shared" si="1"/>
        <v>0.96597437030490496</v>
      </c>
    </row>
    <row r="16" spans="2:28" ht="15.75" thickBot="1" x14ac:dyDescent="0.3">
      <c r="P16" s="38"/>
      <c r="Q16" s="38"/>
      <c r="R16" s="38"/>
      <c r="S16" s="38"/>
      <c r="T16" s="38"/>
      <c r="U16" s="38"/>
    </row>
    <row r="17" spans="2:25" ht="15.75" thickBot="1" x14ac:dyDescent="0.3">
      <c r="B17" s="39" t="s">
        <v>25</v>
      </c>
      <c r="C17" s="40" t="s">
        <v>1</v>
      </c>
      <c r="D17" s="41" t="s">
        <v>2</v>
      </c>
      <c r="E17" s="41" t="s">
        <v>3</v>
      </c>
      <c r="F17" s="41" t="s">
        <v>4</v>
      </c>
      <c r="G17" s="41" t="s">
        <v>5</v>
      </c>
      <c r="H17" s="41" t="s">
        <v>6</v>
      </c>
      <c r="I17" s="41" t="s">
        <v>7</v>
      </c>
      <c r="J17" s="41" t="s">
        <v>8</v>
      </c>
      <c r="K17" s="40" t="s">
        <v>1</v>
      </c>
      <c r="L17" s="42" t="s">
        <v>9</v>
      </c>
      <c r="M17" s="43" t="s">
        <v>10</v>
      </c>
      <c r="N17" s="44" t="s">
        <v>11</v>
      </c>
      <c r="P17" s="45" t="s">
        <v>26</v>
      </c>
      <c r="Q17" s="46" t="s">
        <v>27</v>
      </c>
      <c r="R17" s="47" t="s">
        <v>28</v>
      </c>
      <c r="S17" s="48"/>
      <c r="T17" s="49" t="s">
        <v>29</v>
      </c>
      <c r="U17" s="50" t="s">
        <v>30</v>
      </c>
    </row>
    <row r="18" spans="2:25" ht="15.75" x14ac:dyDescent="0.25">
      <c r="B18" s="51" t="s">
        <v>13</v>
      </c>
      <c r="C18" s="14">
        <f>'[1]FOOTBALL all BFM TRADES ADJUSTE'!BA2</f>
        <v>41</v>
      </c>
      <c r="D18" s="14">
        <f>'[1]FOOTBALL all BFM TRADES ADJUSTE'!BB2</f>
        <v>2</v>
      </c>
      <c r="E18" s="14">
        <f>'[1]FOOTBALL all BFM TRADES ADJUSTE'!BC2</f>
        <v>2</v>
      </c>
      <c r="F18" s="14">
        <f>'[1]FOOTBALL all BFM TRADES ADJUSTE'!BD2</f>
        <v>1</v>
      </c>
      <c r="G18" s="14">
        <f>'[1]FOOTBALL all BFM TRADES ADJUSTE'!BE2</f>
        <v>1</v>
      </c>
      <c r="H18" s="14">
        <f>'[1]FOOTBALL all BFM TRADES ADJUSTE'!BF2</f>
        <v>5</v>
      </c>
      <c r="I18" s="14">
        <f>'[1]FOOTBALL all BFM TRADES ADJUSTE'!BG2</f>
        <v>21</v>
      </c>
      <c r="J18" s="14">
        <f>'[1]FOOTBALL all BFM TRADES ADJUSTE'!BH2</f>
        <v>9</v>
      </c>
      <c r="K18" s="14">
        <f>'[1]FOOTBALL all BFM TRADES ADJUSTE'!BI2</f>
        <v>41</v>
      </c>
      <c r="L18" s="14">
        <f>'[1]FOOTBALL all BFM TRADES ADJUSTE'!BJ2</f>
        <v>37</v>
      </c>
      <c r="M18" s="20">
        <f>'[1]FOOTBALL all BFM TRADES ADJUSTE'!BK2</f>
        <v>4</v>
      </c>
      <c r="N18" s="52">
        <f>'[1]FOOTBALL all BFM TRADES ADJUSTE'!BL2</f>
        <v>0.90243902439024393</v>
      </c>
      <c r="P18" s="53">
        <v>0</v>
      </c>
      <c r="Q18" s="54">
        <v>0</v>
      </c>
      <c r="R18" s="55">
        <v>0</v>
      </c>
      <c r="S18" s="56"/>
      <c r="T18" s="57">
        <v>45286</v>
      </c>
      <c r="U18" s="58"/>
    </row>
    <row r="19" spans="2:25" ht="15.75" x14ac:dyDescent="0.25">
      <c r="B19" s="59" t="s">
        <v>14</v>
      </c>
      <c r="C19" s="14">
        <f>'[1]FOOTBALL all BFM TRADES ADJUSTE'!BA3</f>
        <v>49</v>
      </c>
      <c r="D19" s="14">
        <f>'[1]FOOTBALL all BFM TRADES ADJUSTE'!BB3</f>
        <v>3</v>
      </c>
      <c r="E19" s="14">
        <f>'[1]FOOTBALL all BFM TRADES ADJUSTE'!BC3</f>
        <v>7</v>
      </c>
      <c r="F19" s="14">
        <f>'[1]FOOTBALL all BFM TRADES ADJUSTE'!BD3</f>
        <v>1</v>
      </c>
      <c r="G19" s="14">
        <f>'[1]FOOTBALL all BFM TRADES ADJUSTE'!BE3</f>
        <v>1</v>
      </c>
      <c r="H19" s="14">
        <f>'[1]FOOTBALL all BFM TRADES ADJUSTE'!BF3</f>
        <v>4</v>
      </c>
      <c r="I19" s="14">
        <f>'[1]FOOTBALL all BFM TRADES ADJUSTE'!BG3</f>
        <v>23</v>
      </c>
      <c r="J19" s="14">
        <f>'[1]FOOTBALL all BFM TRADES ADJUSTE'!BH3</f>
        <v>10</v>
      </c>
      <c r="K19" s="14">
        <f>'[1]FOOTBALL all BFM TRADES ADJUSTE'!BI3</f>
        <v>49</v>
      </c>
      <c r="L19" s="14">
        <f>'[1]FOOTBALL all BFM TRADES ADJUSTE'!BJ3</f>
        <v>49</v>
      </c>
      <c r="M19" s="20">
        <f>'[1]FOOTBALL all BFM TRADES ADJUSTE'!BK3</f>
        <v>0</v>
      </c>
      <c r="N19" s="52">
        <f>'[1]FOOTBALL all BFM TRADES ADJUSTE'!BL3</f>
        <v>1</v>
      </c>
      <c r="P19" s="60">
        <v>100</v>
      </c>
      <c r="Q19" s="61">
        <f>'[1]ALL TRADES ADJUSTED'!BA18</f>
        <v>98</v>
      </c>
      <c r="R19" s="62">
        <f>'[1]ALL TRADES ADJUSTED'!BB18</f>
        <v>2</v>
      </c>
      <c r="S19" s="63"/>
      <c r="T19" s="64">
        <f>'[1]ALL TRADES ADJUSTED'!BD18</f>
        <v>45311.645833333336</v>
      </c>
      <c r="U19" s="65">
        <f>'[1]ALL TRADES ADJUSTED'!BE18</f>
        <v>25.645833333335759</v>
      </c>
    </row>
    <row r="20" spans="2:25" ht="15.75" x14ac:dyDescent="0.25">
      <c r="B20" s="59" t="s">
        <v>15</v>
      </c>
      <c r="C20" s="14">
        <f>'[1]FOOTBALL all BFM TRADES ADJUSTE'!BA4</f>
        <v>129</v>
      </c>
      <c r="D20" s="14">
        <f>'[1]FOOTBALL all BFM TRADES ADJUSTE'!BB4</f>
        <v>6</v>
      </c>
      <c r="E20" s="14">
        <f>'[1]FOOTBALL all BFM TRADES ADJUSTE'!BC4</f>
        <v>7</v>
      </c>
      <c r="F20" s="14">
        <f>'[1]FOOTBALL all BFM TRADES ADJUSTE'!BD4</f>
        <v>1</v>
      </c>
      <c r="G20" s="14">
        <f>'[1]FOOTBALL all BFM TRADES ADJUSTE'!BE4</f>
        <v>0</v>
      </c>
      <c r="H20" s="14">
        <f>'[1]FOOTBALL all BFM TRADES ADJUSTE'!BF4</f>
        <v>16</v>
      </c>
      <c r="I20" s="14">
        <f>'[1]FOOTBALL all BFM TRADES ADJUSTE'!BG4</f>
        <v>56</v>
      </c>
      <c r="J20" s="14">
        <f>'[1]FOOTBALL all BFM TRADES ADJUSTE'!BH4</f>
        <v>43</v>
      </c>
      <c r="K20" s="14">
        <f>'[1]FOOTBALL all BFM TRADES ADJUSTE'!BI4</f>
        <v>129</v>
      </c>
      <c r="L20" s="14">
        <f>'[1]FOOTBALL all BFM TRADES ADJUSTE'!BJ4</f>
        <v>128</v>
      </c>
      <c r="M20" s="20">
        <f>'[1]FOOTBALL all BFM TRADES ADJUSTE'!BK4</f>
        <v>1</v>
      </c>
      <c r="N20" s="52">
        <f>'[1]FOOTBALL all BFM TRADES ADJUSTE'!BL4</f>
        <v>0.99224806201550386</v>
      </c>
      <c r="P20" s="60">
        <v>200</v>
      </c>
      <c r="Q20" s="61">
        <f>'[1]ALL TRADES ADJUSTED'!BA19</f>
        <v>94</v>
      </c>
      <c r="R20" s="62">
        <f>'[1]ALL TRADES ADJUSTED'!BB19</f>
        <v>6</v>
      </c>
      <c r="S20" s="63"/>
      <c r="T20" s="64">
        <f>'[1]ALL TRADES ADJUSTED'!BD19</f>
        <v>45325.833333333336</v>
      </c>
      <c r="U20" s="66">
        <f>'[1]ALL TRADES ADJUSTED'!BE19</f>
        <v>39.833333333335759</v>
      </c>
    </row>
    <row r="21" spans="2:25" ht="15.75" x14ac:dyDescent="0.25">
      <c r="B21" s="59" t="s">
        <v>16</v>
      </c>
      <c r="C21" s="14">
        <f>'[1]FOOTBALL all BFM TRADES ADJUSTE'!BA5</f>
        <v>194</v>
      </c>
      <c r="D21" s="14">
        <f>'[1]FOOTBALL all BFM TRADES ADJUSTE'!BB5</f>
        <v>18</v>
      </c>
      <c r="E21" s="14">
        <f>'[1]FOOTBALL all BFM TRADES ADJUSTE'!BC5</f>
        <v>16</v>
      </c>
      <c r="F21" s="14">
        <f>'[1]FOOTBALL all BFM TRADES ADJUSTE'!BD5</f>
        <v>21</v>
      </c>
      <c r="G21" s="14">
        <f>'[1]FOOTBALL all BFM TRADES ADJUSTE'!BE5</f>
        <v>7</v>
      </c>
      <c r="H21" s="14">
        <f>'[1]FOOTBALL all BFM TRADES ADJUSTE'!BF5</f>
        <v>15</v>
      </c>
      <c r="I21" s="14">
        <f>'[1]FOOTBALL all BFM TRADES ADJUSTE'!BG5</f>
        <v>72</v>
      </c>
      <c r="J21" s="14">
        <f>'[1]FOOTBALL all BFM TRADES ADJUSTE'!BH5</f>
        <v>45</v>
      </c>
      <c r="K21" s="14">
        <f>'[1]FOOTBALL all BFM TRADES ADJUSTE'!BI5</f>
        <v>194</v>
      </c>
      <c r="L21" s="14">
        <f>'[1]FOOTBALL all BFM TRADES ADJUSTE'!BJ5</f>
        <v>187</v>
      </c>
      <c r="M21" s="20">
        <f>'[1]FOOTBALL all BFM TRADES ADJUSTE'!BK5</f>
        <v>7</v>
      </c>
      <c r="N21" s="52">
        <f>'[1]FOOTBALL all BFM TRADES ADJUSTE'!BL5</f>
        <v>0.96391752577319589</v>
      </c>
      <c r="P21" s="60">
        <v>300</v>
      </c>
      <c r="Q21" s="61">
        <f>'[1]ALL TRADES ADJUSTED'!BA20</f>
        <v>98</v>
      </c>
      <c r="R21" s="62">
        <f>'[1]ALL TRADES ADJUSTED'!BB20</f>
        <v>2</v>
      </c>
      <c r="S21" s="63"/>
      <c r="T21" s="64">
        <f>'[1]ALL TRADES ADJUSTED'!BD20</f>
        <v>45338.791666666664</v>
      </c>
      <c r="U21" s="66">
        <f>'[1]ALL TRADES ADJUSTED'!BE20</f>
        <v>52.791666666664241</v>
      </c>
    </row>
    <row r="22" spans="2:25" ht="15.75" x14ac:dyDescent="0.25">
      <c r="B22" s="59" t="s">
        <v>17</v>
      </c>
      <c r="C22" s="14">
        <f>'[1]FOOTBALL all BFM TRADES ADJUSTE'!BA6</f>
        <v>151</v>
      </c>
      <c r="D22" s="14">
        <f>'[1]FOOTBALL all BFM TRADES ADJUSTE'!BB6</f>
        <v>5</v>
      </c>
      <c r="E22" s="14">
        <f>'[1]FOOTBALL all BFM TRADES ADJUSTE'!BC6</f>
        <v>4</v>
      </c>
      <c r="F22" s="14">
        <f>'[1]FOOTBALL all BFM TRADES ADJUSTE'!BD6</f>
        <v>9</v>
      </c>
      <c r="G22" s="14">
        <f>'[1]FOOTBALL all BFM TRADES ADJUSTE'!BE6</f>
        <v>4</v>
      </c>
      <c r="H22" s="14">
        <f>'[1]FOOTBALL all BFM TRADES ADJUSTE'!BF6</f>
        <v>19</v>
      </c>
      <c r="I22" s="14">
        <f>'[1]FOOTBALL all BFM TRADES ADJUSTE'!BG6</f>
        <v>51</v>
      </c>
      <c r="J22" s="14">
        <f>'[1]FOOTBALL all BFM TRADES ADJUSTE'!BH6</f>
        <v>59</v>
      </c>
      <c r="K22" s="14">
        <f>'[1]FOOTBALL all BFM TRADES ADJUSTE'!BI6</f>
        <v>151</v>
      </c>
      <c r="L22" s="14">
        <f>'[1]FOOTBALL all BFM TRADES ADJUSTE'!BJ6</f>
        <v>145</v>
      </c>
      <c r="M22" s="20">
        <f>'[1]FOOTBALL all BFM TRADES ADJUSTE'!BK6</f>
        <v>6</v>
      </c>
      <c r="N22" s="52">
        <f>'[1]FOOTBALL all BFM TRADES ADJUSTE'!BL6</f>
        <v>0.96026490066225167</v>
      </c>
      <c r="P22" s="67">
        <v>400</v>
      </c>
      <c r="Q22" s="54">
        <f>'[1]ALL TRADES ADJUSTED'!BA21</f>
        <v>98</v>
      </c>
      <c r="R22" s="55">
        <f>'[1]ALL TRADES ADJUSTED'!BB21</f>
        <v>2</v>
      </c>
      <c r="S22" s="56"/>
      <c r="T22" s="57">
        <f>'[1]ALL TRADES ADJUSTED'!BD21</f>
        <v>45350.822916666664</v>
      </c>
      <c r="U22" s="65">
        <f>'[1]ALL TRADES ADJUSTED'!BE21</f>
        <v>64.822916666664241</v>
      </c>
    </row>
    <row r="23" spans="2:25" ht="15.75" x14ac:dyDescent="0.25">
      <c r="B23" s="59" t="s">
        <v>18</v>
      </c>
      <c r="C23" s="14">
        <f>'[1]FOOTBALL all BFM TRADES ADJUSTE'!BA7</f>
        <v>10</v>
      </c>
      <c r="D23" s="14">
        <f>'[1]FOOTBALL all BFM TRADES ADJUSTE'!BB7</f>
        <v>1</v>
      </c>
      <c r="E23" s="14">
        <f>'[1]FOOTBALL all BFM TRADES ADJUSTE'!BC7</f>
        <v>1</v>
      </c>
      <c r="F23" s="14">
        <f>'[1]FOOTBALL all BFM TRADES ADJUSTE'!BD7</f>
        <v>1</v>
      </c>
      <c r="G23" s="14">
        <f>'[1]FOOTBALL all BFM TRADES ADJUSTE'!BE7</f>
        <v>2</v>
      </c>
      <c r="H23" s="14">
        <f>'[1]FOOTBALL all BFM TRADES ADJUSTE'!BF7</f>
        <v>0</v>
      </c>
      <c r="I23" s="14">
        <f>'[1]FOOTBALL all BFM TRADES ADJUSTE'!BG7</f>
        <v>2</v>
      </c>
      <c r="J23" s="14">
        <f>'[1]FOOTBALL all BFM TRADES ADJUSTE'!BH7</f>
        <v>3</v>
      </c>
      <c r="K23" s="14">
        <f>'[1]FOOTBALL all BFM TRADES ADJUSTE'!BI7</f>
        <v>10</v>
      </c>
      <c r="L23" s="14">
        <f>'[1]FOOTBALL all BFM TRADES ADJUSTE'!BJ7</f>
        <v>10</v>
      </c>
      <c r="M23" s="20">
        <f>'[1]FOOTBALL all BFM TRADES ADJUSTE'!BK7</f>
        <v>0</v>
      </c>
      <c r="N23" s="52">
        <f>'[1]FOOTBALL all BFM TRADES ADJUSTE'!BL7</f>
        <v>1</v>
      </c>
      <c r="P23" s="60">
        <v>500</v>
      </c>
      <c r="Q23" s="61">
        <f>'[1]ALL TRADES ADJUSTED'!BA22</f>
        <v>95</v>
      </c>
      <c r="R23" s="62">
        <f>'[1]ALL TRADES ADJUSTED'!BB22</f>
        <v>5</v>
      </c>
      <c r="S23" s="63"/>
      <c r="T23" s="64">
        <f>'[1]ALL TRADES ADJUSTED'!BD22</f>
        <v>45360.625</v>
      </c>
      <c r="U23" s="66">
        <f>'[1]ALL TRADES ADJUSTED'!BE22</f>
        <v>74.625</v>
      </c>
    </row>
    <row r="24" spans="2:25" ht="15.75" x14ac:dyDescent="0.25">
      <c r="B24" s="59" t="s">
        <v>19</v>
      </c>
      <c r="C24" s="14">
        <f>'[1]FOOTBALL all BFM TRADES ADJUSTE'!BA8</f>
        <v>25</v>
      </c>
      <c r="D24" s="14">
        <f>'[1]FOOTBALL all BFM TRADES ADJUSTE'!BB8</f>
        <v>1</v>
      </c>
      <c r="E24" s="14">
        <f>'[1]FOOTBALL all BFM TRADES ADJUSTE'!BC8</f>
        <v>0</v>
      </c>
      <c r="F24" s="14">
        <f>'[1]FOOTBALL all BFM TRADES ADJUSTE'!BD8</f>
        <v>0</v>
      </c>
      <c r="G24" s="14">
        <f>'[1]FOOTBALL all BFM TRADES ADJUSTE'!BE8</f>
        <v>6</v>
      </c>
      <c r="H24" s="14">
        <f>'[1]FOOTBALL all BFM TRADES ADJUSTE'!BF8</f>
        <v>3</v>
      </c>
      <c r="I24" s="14">
        <f>'[1]FOOTBALL all BFM TRADES ADJUSTE'!BG8</f>
        <v>6</v>
      </c>
      <c r="J24" s="14">
        <f>'[1]FOOTBALL all BFM TRADES ADJUSTE'!BH8</f>
        <v>9</v>
      </c>
      <c r="K24" s="14">
        <f>'[1]FOOTBALL all BFM TRADES ADJUSTE'!BI8</f>
        <v>25</v>
      </c>
      <c r="L24" s="14">
        <f>'[1]FOOTBALL all BFM TRADES ADJUSTE'!BJ8</f>
        <v>24</v>
      </c>
      <c r="M24" s="20">
        <f>'[1]FOOTBALL all BFM TRADES ADJUSTE'!BK8</f>
        <v>1</v>
      </c>
      <c r="N24" s="52">
        <f>'[1]FOOTBALL all BFM TRADES ADJUSTE'!BL8</f>
        <v>0.96</v>
      </c>
      <c r="P24" s="60">
        <v>600</v>
      </c>
      <c r="Q24" s="61">
        <f>'[1]ALL TRADES ADJUSTED'!BA23</f>
        <v>96</v>
      </c>
      <c r="R24" s="62">
        <f>'[1]ALL TRADES ADJUSTED'!BB23</f>
        <v>4</v>
      </c>
      <c r="S24" s="63"/>
      <c r="T24" s="64">
        <f>'[1]ALL TRADES ADJUSTED'!BD23</f>
        <v>45367.635416666664</v>
      </c>
      <c r="U24" s="66">
        <f>'[1]ALL TRADES ADJUSTED'!BE23</f>
        <v>81.635416666664241</v>
      </c>
    </row>
    <row r="25" spans="2:25" ht="15.75" x14ac:dyDescent="0.25">
      <c r="B25" s="59" t="s">
        <v>20</v>
      </c>
      <c r="C25" s="14">
        <f>'[1]FOOTBALL all BFM TRADES ADJUSTE'!BA9</f>
        <v>28</v>
      </c>
      <c r="D25" s="14">
        <f>'[1]FOOTBALL all BFM TRADES ADJUSTE'!BB9</f>
        <v>2</v>
      </c>
      <c r="E25" s="14">
        <f>'[1]FOOTBALL all BFM TRADES ADJUSTE'!BC9</f>
        <v>0</v>
      </c>
      <c r="F25" s="14">
        <f>'[1]FOOTBALL all BFM TRADES ADJUSTE'!BD9</f>
        <v>1</v>
      </c>
      <c r="G25" s="14">
        <f>'[1]FOOTBALL all BFM TRADES ADJUSTE'!BE9</f>
        <v>0</v>
      </c>
      <c r="H25" s="14">
        <f>'[1]FOOTBALL all BFM TRADES ADJUSTE'!BF9</f>
        <v>5</v>
      </c>
      <c r="I25" s="14">
        <f>'[1]FOOTBALL all BFM TRADES ADJUSTE'!BG9</f>
        <v>14</v>
      </c>
      <c r="J25" s="14">
        <f>'[1]FOOTBALL all BFM TRADES ADJUSTE'!BH9</f>
        <v>6</v>
      </c>
      <c r="K25" s="14">
        <f>'[1]FOOTBALL all BFM TRADES ADJUSTE'!BI9</f>
        <v>28</v>
      </c>
      <c r="L25" s="14">
        <f>'[1]FOOTBALL all BFM TRADES ADJUSTE'!BJ9</f>
        <v>26</v>
      </c>
      <c r="M25" s="20">
        <f>'[1]FOOTBALL all BFM TRADES ADJUSTE'!BK9</f>
        <v>2</v>
      </c>
      <c r="N25" s="52">
        <f>'[1]FOOTBALL all BFM TRADES ADJUSTE'!BL9</f>
        <v>0.9285714285714286</v>
      </c>
      <c r="P25" s="68">
        <v>700</v>
      </c>
      <c r="Q25" s="69">
        <f>'[1]ALL TRADES ADJUSTED'!BA24</f>
        <v>98</v>
      </c>
      <c r="R25" s="70">
        <f>'[1]ALL TRADES ADJUSTED'!BB24</f>
        <v>2</v>
      </c>
      <c r="S25" s="71"/>
      <c r="T25" s="72">
        <f>'[1]ALL TRADES ADJUSTED'!BD24</f>
        <v>45381.75</v>
      </c>
      <c r="U25" s="66">
        <f>'[1]ALL TRADES ADJUSTED'!BE24</f>
        <v>95.75</v>
      </c>
    </row>
    <row r="26" spans="2:25" ht="15.75" x14ac:dyDescent="0.25">
      <c r="B26" s="59" t="s">
        <v>21</v>
      </c>
      <c r="C26" s="14">
        <f>'[1]FOOTBALL all BFM TRADES ADJUSTE'!BA10</f>
        <v>32</v>
      </c>
      <c r="D26" s="14">
        <f>'[1]FOOTBALL all BFM TRADES ADJUSTE'!BB10</f>
        <v>2</v>
      </c>
      <c r="E26" s="14">
        <f>'[1]FOOTBALL all BFM TRADES ADJUSTE'!BC10</f>
        <v>1</v>
      </c>
      <c r="F26" s="14">
        <f>'[1]FOOTBALL all BFM TRADES ADJUSTE'!BD10</f>
        <v>1</v>
      </c>
      <c r="G26" s="14">
        <f>'[1]FOOTBALL all BFM TRADES ADJUSTE'!BE10</f>
        <v>3</v>
      </c>
      <c r="H26" s="14">
        <f>'[1]FOOTBALL all BFM TRADES ADJUSTE'!BF10</f>
        <v>7</v>
      </c>
      <c r="I26" s="14">
        <f>'[1]FOOTBALL all BFM TRADES ADJUSTE'!BG10</f>
        <v>10</v>
      </c>
      <c r="J26" s="14">
        <f>'[1]FOOTBALL all BFM TRADES ADJUSTE'!BH10</f>
        <v>8</v>
      </c>
      <c r="K26" s="14">
        <f>'[1]FOOTBALL all BFM TRADES ADJUSTE'!BI10</f>
        <v>32</v>
      </c>
      <c r="L26" s="14">
        <f>'[1]FOOTBALL all BFM TRADES ADJUSTE'!BJ10</f>
        <v>31</v>
      </c>
      <c r="M26" s="20">
        <f>'[1]FOOTBALL all BFM TRADES ADJUSTE'!BK10</f>
        <v>1</v>
      </c>
      <c r="N26" s="52">
        <f>'[1]FOOTBALL all BFM TRADES ADJUSTE'!BL10</f>
        <v>0.96875</v>
      </c>
      <c r="P26" s="67">
        <v>800</v>
      </c>
      <c r="Q26" s="54">
        <f>'[1]ALL TRADES ADJUSTED'!BA25</f>
        <v>94</v>
      </c>
      <c r="R26" s="55">
        <f>'[1]ALL TRADES ADJUSTED'!BB25</f>
        <v>6</v>
      </c>
      <c r="S26" s="56"/>
      <c r="T26" s="57">
        <f>'[1]ALL TRADES ADJUSTED'!BD25</f>
        <v>45388.625</v>
      </c>
      <c r="U26" s="73">
        <f>'[1]ALL TRADES ADJUSTED'!BE25</f>
        <v>102.625</v>
      </c>
    </row>
    <row r="27" spans="2:25" ht="15.75" x14ac:dyDescent="0.25">
      <c r="B27" s="59" t="s">
        <v>22</v>
      </c>
      <c r="C27" s="14">
        <f>'[1]FOOTBALL all BFM TRADES ADJUSTE'!BA11</f>
        <v>16</v>
      </c>
      <c r="D27" s="14">
        <f>'[1]FOOTBALL all BFM TRADES ADJUSTE'!BB11</f>
        <v>0</v>
      </c>
      <c r="E27" s="14">
        <f>'[1]FOOTBALL all BFM TRADES ADJUSTE'!BC11</f>
        <v>1</v>
      </c>
      <c r="F27" s="14">
        <f>'[1]FOOTBALL all BFM TRADES ADJUSTE'!BD11</f>
        <v>0</v>
      </c>
      <c r="G27" s="14">
        <f>'[1]FOOTBALL all BFM TRADES ADJUSTE'!BE11</f>
        <v>0</v>
      </c>
      <c r="H27" s="14">
        <f>'[1]FOOTBALL all BFM TRADES ADJUSTE'!BF11</f>
        <v>2</v>
      </c>
      <c r="I27" s="14">
        <f>'[1]FOOTBALL all BFM TRADES ADJUSTE'!BG11</f>
        <v>9</v>
      </c>
      <c r="J27" s="14">
        <f>'[1]FOOTBALL all BFM TRADES ADJUSTE'!BH11</f>
        <v>4</v>
      </c>
      <c r="K27" s="14">
        <f>'[1]FOOTBALL all BFM TRADES ADJUSTE'!BI11</f>
        <v>16</v>
      </c>
      <c r="L27" s="14">
        <f>'[1]FOOTBALL all BFM TRADES ADJUSTE'!BJ11</f>
        <v>16</v>
      </c>
      <c r="M27" s="20">
        <f>'[1]FOOTBALL all BFM TRADES ADJUSTE'!BK11</f>
        <v>0</v>
      </c>
      <c r="N27" s="52">
        <f>'[1]FOOTBALL all BFM TRADES ADJUSTE'!BL11</f>
        <v>1</v>
      </c>
      <c r="P27" s="74">
        <v>900</v>
      </c>
      <c r="Q27" s="75">
        <f>'[1]ALL TRADES ADJUSTED'!BA26</f>
        <v>98</v>
      </c>
      <c r="R27" s="76">
        <f>'[1]ALL TRADES ADJUSTED'!BB26</f>
        <v>2</v>
      </c>
      <c r="S27" s="77"/>
      <c r="T27" s="78">
        <f>'[1]ALL TRADES ADJUSTED'!BD26</f>
        <v>45395.604166666664</v>
      </c>
      <c r="U27" s="79">
        <f>'[1]ALL TRADES ADJUSTED'!BE26</f>
        <v>109.60416666666424</v>
      </c>
    </row>
    <row r="28" spans="2:25" ht="15.75" x14ac:dyDescent="0.25">
      <c r="B28" s="59" t="s">
        <v>23</v>
      </c>
      <c r="C28" s="14">
        <f>'[1]FOOTBALL all BFM TRADES ADJUSTE'!BA12</f>
        <v>0</v>
      </c>
      <c r="D28" s="14">
        <f>'[1]FOOTBALL all BFM TRADES ADJUSTE'!BB12</f>
        <v>0</v>
      </c>
      <c r="E28" s="14">
        <f>'[1]FOOTBALL all BFM TRADES ADJUSTE'!BC12</f>
        <v>0</v>
      </c>
      <c r="F28" s="14">
        <f>'[1]FOOTBALL all BFM TRADES ADJUSTE'!BD12</f>
        <v>0</v>
      </c>
      <c r="G28" s="14">
        <f>'[1]FOOTBALL all BFM TRADES ADJUSTE'!BE12</f>
        <v>0</v>
      </c>
      <c r="H28" s="14">
        <f>'[1]FOOTBALL all BFM TRADES ADJUSTE'!BF12</f>
        <v>0</v>
      </c>
      <c r="I28" s="14">
        <f>'[1]FOOTBALL all BFM TRADES ADJUSTE'!BG12</f>
        <v>0</v>
      </c>
      <c r="J28" s="14">
        <f>'[1]FOOTBALL all BFM TRADES ADJUSTE'!BH12</f>
        <v>0</v>
      </c>
      <c r="K28" s="14">
        <f>'[1]FOOTBALL all BFM TRADES ADJUSTE'!BI12</f>
        <v>0</v>
      </c>
      <c r="L28" s="14">
        <f>'[1]FOOTBALL all BFM TRADES ADJUSTE'!BJ12</f>
        <v>0</v>
      </c>
      <c r="M28" s="20">
        <f>'[1]FOOTBALL all BFM TRADES ADJUSTE'!BK12</f>
        <v>0</v>
      </c>
      <c r="N28" s="52" t="e">
        <f>'[1]FOOTBALL all BFM TRADES ADJUSTE'!BL12</f>
        <v>#DIV/0!</v>
      </c>
      <c r="P28" s="74">
        <v>1000</v>
      </c>
      <c r="Q28" s="75">
        <f>'[1]ALL TRADES ADJUSTED'!BA27</f>
        <v>97</v>
      </c>
      <c r="R28" s="76">
        <f>'[1]ALL TRADES ADJUSTED'!BB27</f>
        <v>3</v>
      </c>
      <c r="S28" s="77"/>
      <c r="T28" s="78">
        <f>'[1]ALL TRADES ADJUSTED'!BD27</f>
        <v>45399.833333333336</v>
      </c>
      <c r="U28" s="79">
        <f>'[1]ALL TRADES ADJUSTED'!BE27</f>
        <v>113.83333333333576</v>
      </c>
      <c r="X28" s="80"/>
      <c r="Y28" s="81"/>
    </row>
    <row r="29" spans="2:25" ht="16.5" thickBot="1" x14ac:dyDescent="0.3">
      <c r="B29" s="82" t="s">
        <v>24</v>
      </c>
      <c r="C29" s="26">
        <f>'[1]FOOTBALL all BFM TRADES ADJUSTE'!BA13</f>
        <v>7</v>
      </c>
      <c r="D29" s="26">
        <f>'[1]FOOTBALL all BFM TRADES ADJUSTE'!BB13</f>
        <v>0</v>
      </c>
      <c r="E29" s="26">
        <f>'[1]FOOTBALL all BFM TRADES ADJUSTE'!BC13</f>
        <v>0</v>
      </c>
      <c r="F29" s="26">
        <f>'[1]FOOTBALL all BFM TRADES ADJUSTE'!BD13</f>
        <v>0</v>
      </c>
      <c r="G29" s="26">
        <f>'[1]FOOTBALL all BFM TRADES ADJUSTE'!BE13</f>
        <v>0</v>
      </c>
      <c r="H29" s="26">
        <f>'[1]FOOTBALL all BFM TRADES ADJUSTE'!BF13</f>
        <v>4</v>
      </c>
      <c r="I29" s="26">
        <f>'[1]FOOTBALL all BFM TRADES ADJUSTE'!BG13</f>
        <v>2</v>
      </c>
      <c r="J29" s="26">
        <f>'[1]FOOTBALL all BFM TRADES ADJUSTE'!BH13</f>
        <v>1</v>
      </c>
      <c r="K29" s="26">
        <f>'[1]FOOTBALL all BFM TRADES ADJUSTE'!BI13</f>
        <v>7</v>
      </c>
      <c r="L29" s="26">
        <f>'[1]FOOTBALL all BFM TRADES ADJUSTE'!BJ13</f>
        <v>7</v>
      </c>
      <c r="M29" s="27">
        <f>'[1]FOOTBALL all BFM TRADES ADJUSTE'!BK13</f>
        <v>0</v>
      </c>
      <c r="N29" s="83">
        <f>'[1]FOOTBALL all BFM TRADES ADJUSTE'!BL13</f>
        <v>1</v>
      </c>
      <c r="P29" s="74">
        <v>1100</v>
      </c>
      <c r="Q29" s="75">
        <f>'[1]ALL TRADES ADJUSTED'!BA28</f>
        <v>97</v>
      </c>
      <c r="R29" s="76">
        <f>'[1]ALL TRADES ADJUSTED'!BB28</f>
        <v>3</v>
      </c>
      <c r="S29" s="77"/>
      <c r="T29" s="78">
        <f>'[1]ALL TRADES ADJUSTED'!BD28</f>
        <v>45404.75</v>
      </c>
      <c r="U29" s="79">
        <f>'[1]ALL TRADES ADJUSTED'!BE28</f>
        <v>118.75</v>
      </c>
      <c r="X29" s="80"/>
    </row>
    <row r="30" spans="2:25" ht="16.5" thickBot="1" x14ac:dyDescent="0.3">
      <c r="B30" s="84"/>
      <c r="C30" s="85">
        <f>'[1]FOOTBALL all BFM TRADES ADJUSTE'!BA14</f>
        <v>682</v>
      </c>
      <c r="D30" s="85">
        <f>'[1]FOOTBALL all BFM TRADES ADJUSTE'!BB14</f>
        <v>40</v>
      </c>
      <c r="E30" s="85">
        <f>'[1]FOOTBALL all BFM TRADES ADJUSTE'!BC14</f>
        <v>39</v>
      </c>
      <c r="F30" s="85">
        <f>'[1]FOOTBALL all BFM TRADES ADJUSTE'!BD14</f>
        <v>36</v>
      </c>
      <c r="G30" s="85">
        <f>'[1]FOOTBALL all BFM TRADES ADJUSTE'!BE14</f>
        <v>24</v>
      </c>
      <c r="H30" s="85">
        <f>'[1]FOOTBALL all BFM TRADES ADJUSTE'!BF14</f>
        <v>80</v>
      </c>
      <c r="I30" s="85">
        <f>'[1]FOOTBALL all BFM TRADES ADJUSTE'!BG14</f>
        <v>266</v>
      </c>
      <c r="J30" s="85">
        <f>'[1]FOOTBALL all BFM TRADES ADJUSTE'!BH14</f>
        <v>197</v>
      </c>
      <c r="K30" s="85">
        <f>'[1]FOOTBALL all BFM TRADES ADJUSTE'!BI14</f>
        <v>682</v>
      </c>
      <c r="L30" s="85">
        <f>'[1]FOOTBALL all BFM TRADES ADJUSTE'!BJ14</f>
        <v>660</v>
      </c>
      <c r="M30" s="85">
        <f>'[1]FOOTBALL all BFM TRADES ADJUSTE'!BK14</f>
        <v>22</v>
      </c>
      <c r="N30" s="86">
        <f>'[1]FOOTBALL all BFM TRADES ADJUSTE'!BL14</f>
        <v>0</v>
      </c>
      <c r="P30" s="60">
        <v>1200</v>
      </c>
      <c r="Q30" s="61">
        <f>'[1]ALL TRADES ADJUSTED'!BA29</f>
        <v>99</v>
      </c>
      <c r="R30" s="62">
        <f>'[1]ALL TRADES ADJUSTED'!BB29</f>
        <v>1</v>
      </c>
      <c r="S30" s="63"/>
      <c r="T30" s="64">
        <f>'[1]ALL TRADES ADJUSTED'!BD29</f>
        <v>45410.041666666664</v>
      </c>
      <c r="U30" s="87">
        <f>'[1]ALL TRADES ADJUSTED'!BE29</f>
        <v>124.04166666666424</v>
      </c>
      <c r="X30" s="80"/>
    </row>
    <row r="31" spans="2:25" ht="15.75" thickBot="1" x14ac:dyDescent="0.3">
      <c r="P31" s="60">
        <v>1300</v>
      </c>
      <c r="Q31" s="61">
        <f>'[1]ALL TRADES ADJUSTED'!BA30</f>
        <v>97</v>
      </c>
      <c r="R31" s="62">
        <f>'[1]ALL TRADES ADJUSTED'!BB30</f>
        <v>3</v>
      </c>
      <c r="S31" s="63"/>
      <c r="T31" s="64">
        <f>'[1]ALL TRADES ADJUSTED'!BD30</f>
        <v>45416.822916666664</v>
      </c>
      <c r="U31" s="87">
        <f>'[1]ALL TRADES ADJUSTED'!BE30</f>
        <v>130.82291666666424</v>
      </c>
      <c r="X31" s="80"/>
    </row>
    <row r="32" spans="2:25" ht="15.75" thickBot="1" x14ac:dyDescent="0.3">
      <c r="B32" s="88" t="s">
        <v>31</v>
      </c>
      <c r="C32" s="89" t="s">
        <v>1</v>
      </c>
      <c r="D32" s="90" t="s">
        <v>2</v>
      </c>
      <c r="E32" s="90" t="s">
        <v>3</v>
      </c>
      <c r="F32" s="90" t="s">
        <v>4</v>
      </c>
      <c r="G32" s="90" t="s">
        <v>5</v>
      </c>
      <c r="H32" s="90" t="s">
        <v>6</v>
      </c>
      <c r="I32" s="90" t="s">
        <v>7</v>
      </c>
      <c r="J32" s="90" t="s">
        <v>8</v>
      </c>
      <c r="K32" s="89" t="s">
        <v>1</v>
      </c>
      <c r="L32" s="91" t="s">
        <v>9</v>
      </c>
      <c r="M32" s="92" t="s">
        <v>10</v>
      </c>
      <c r="N32" s="93" t="s">
        <v>11</v>
      </c>
      <c r="P32" s="68">
        <v>1400</v>
      </c>
      <c r="Q32" s="69">
        <f>'[1]ALL TRADES ADJUSTED'!BA31</f>
        <v>96</v>
      </c>
      <c r="R32" s="70">
        <f>'[1]ALL TRADES ADJUSTED'!BB31</f>
        <v>4</v>
      </c>
      <c r="S32" s="71"/>
      <c r="T32" s="72">
        <f>'[1]ALL TRADES ADJUSTED'!BD31</f>
        <v>45424.5625</v>
      </c>
      <c r="U32" s="94">
        <f>'[1]ALL TRADES ADJUSTED'!BE31</f>
        <v>138.5625</v>
      </c>
    </row>
    <row r="33" spans="2:21" ht="15.75" x14ac:dyDescent="0.25">
      <c r="B33" s="95" t="s">
        <v>13</v>
      </c>
      <c r="C33" s="14">
        <f>'[1]FOOTBALL all IP TRADES ADJUSTED'!BA2</f>
        <v>61</v>
      </c>
      <c r="D33" s="14">
        <f>'[1]FOOTBALL all IP TRADES ADJUSTED'!BB2</f>
        <v>4</v>
      </c>
      <c r="E33" s="14">
        <f>'[1]FOOTBALL all IP TRADES ADJUSTED'!BC2</f>
        <v>6</v>
      </c>
      <c r="F33" s="14">
        <f>'[1]FOOTBALL all IP TRADES ADJUSTED'!BD2</f>
        <v>5</v>
      </c>
      <c r="G33" s="14">
        <f>'[1]FOOTBALL all IP TRADES ADJUSTED'!BE2</f>
        <v>2</v>
      </c>
      <c r="H33" s="14">
        <f>'[1]FOOTBALL all IP TRADES ADJUSTED'!BF2</f>
        <v>6</v>
      </c>
      <c r="I33" s="14">
        <f>'[1]FOOTBALL all IP TRADES ADJUSTED'!BG2</f>
        <v>19</v>
      </c>
      <c r="J33" s="14">
        <f>'[1]FOOTBALL all IP TRADES ADJUSTED'!BH2</f>
        <v>19</v>
      </c>
      <c r="K33" s="14">
        <f>'[1]FOOTBALL all IP TRADES ADJUSTED'!BI2</f>
        <v>61</v>
      </c>
      <c r="L33" s="14">
        <f>'[1]FOOTBALL all IP TRADES ADJUSTED'!BJ2</f>
        <v>59</v>
      </c>
      <c r="M33" s="20">
        <f>'[1]FOOTBALL all IP TRADES ADJUSTED'!BK2</f>
        <v>2</v>
      </c>
      <c r="N33" s="96">
        <f>'[1]FOOTBALL all IP TRADES ADJUSTED'!BL2</f>
        <v>0.96721311475409832</v>
      </c>
      <c r="P33" s="68">
        <v>1500</v>
      </c>
      <c r="Q33" s="69">
        <f>'[1]ALL TRADES ADJUSTED'!BA32</f>
        <v>96</v>
      </c>
      <c r="R33" s="70">
        <f>'[1]ALL TRADES ADJUSTED'!BB32</f>
        <v>4</v>
      </c>
      <c r="S33" s="71"/>
      <c r="T33" s="72">
        <f>'[1]ALL TRADES ADJUSTED'!BD32</f>
        <v>45430.822916666664</v>
      </c>
      <c r="U33" s="94">
        <f>'[1]ALL TRADES ADJUSTED'!BE32</f>
        <v>144.82291666666424</v>
      </c>
    </row>
    <row r="34" spans="2:21" ht="15.75" x14ac:dyDescent="0.25">
      <c r="B34" s="97" t="s">
        <v>14</v>
      </c>
      <c r="C34" s="14">
        <f>'[1]FOOTBALL all IP TRADES ADJUSTED'!BA3</f>
        <v>103</v>
      </c>
      <c r="D34" s="14">
        <f>'[1]FOOTBALL all IP TRADES ADJUSTED'!BB3</f>
        <v>2</v>
      </c>
      <c r="E34" s="14">
        <f>'[1]FOOTBALL all IP TRADES ADJUSTED'!BC3</f>
        <v>6</v>
      </c>
      <c r="F34" s="14">
        <f>'[1]FOOTBALL all IP TRADES ADJUSTED'!BD3</f>
        <v>7</v>
      </c>
      <c r="G34" s="14">
        <f>'[1]FOOTBALL all IP TRADES ADJUSTED'!BE3</f>
        <v>0</v>
      </c>
      <c r="H34" s="14">
        <f>'[1]FOOTBALL all IP TRADES ADJUSTED'!BF3</f>
        <v>13</v>
      </c>
      <c r="I34" s="14">
        <f>'[1]FOOTBALL all IP TRADES ADJUSTED'!BG3</f>
        <v>42</v>
      </c>
      <c r="J34" s="14">
        <f>'[1]FOOTBALL all IP TRADES ADJUSTED'!BH3</f>
        <v>33</v>
      </c>
      <c r="K34" s="14">
        <f>'[1]FOOTBALL all IP TRADES ADJUSTED'!BI3</f>
        <v>103</v>
      </c>
      <c r="L34" s="14">
        <f>'[1]FOOTBALL all IP TRADES ADJUSTED'!BJ3</f>
        <v>101</v>
      </c>
      <c r="M34" s="20">
        <f>'[1]FOOTBALL all IP TRADES ADJUSTED'!BK3</f>
        <v>2</v>
      </c>
      <c r="N34" s="96">
        <f>'[1]FOOTBALL all IP TRADES ADJUSTED'!BL3</f>
        <v>0.98058252427184467</v>
      </c>
      <c r="P34" s="68">
        <v>1600</v>
      </c>
      <c r="Q34" s="69">
        <f>'[1]ALL TRADES ADJUSTED'!BA33</f>
        <v>95</v>
      </c>
      <c r="R34" s="70">
        <f>'[1]ALL TRADES ADJUSTED'!BB33</f>
        <v>5</v>
      </c>
      <c r="S34" s="71"/>
      <c r="T34" s="72">
        <f>'[1]ALL TRADES ADJUSTED'!BD33</f>
        <v>45438.541666666664</v>
      </c>
      <c r="U34" s="94">
        <f>'[1]ALL TRADES ADJUSTED'!BE33</f>
        <v>152.54166666666424</v>
      </c>
    </row>
    <row r="35" spans="2:21" ht="15.75" x14ac:dyDescent="0.25">
      <c r="B35" s="97" t="s">
        <v>15</v>
      </c>
      <c r="C35" s="14">
        <f>'[1]FOOTBALL all IP TRADES ADJUSTED'!BA4</f>
        <v>134</v>
      </c>
      <c r="D35" s="14">
        <f>'[1]FOOTBALL all IP TRADES ADJUSTED'!BB4</f>
        <v>6</v>
      </c>
      <c r="E35" s="14">
        <f>'[1]FOOTBALL all IP TRADES ADJUSTED'!BC4</f>
        <v>5</v>
      </c>
      <c r="F35" s="14">
        <f>'[1]FOOTBALL all IP TRADES ADJUSTED'!BD4</f>
        <v>1</v>
      </c>
      <c r="G35" s="14">
        <f>'[1]FOOTBALL all IP TRADES ADJUSTED'!BE4</f>
        <v>0</v>
      </c>
      <c r="H35" s="14">
        <f>'[1]FOOTBALL all IP TRADES ADJUSTED'!BF4</f>
        <v>21</v>
      </c>
      <c r="I35" s="14">
        <f>'[1]FOOTBALL all IP TRADES ADJUSTED'!BG4</f>
        <v>51</v>
      </c>
      <c r="J35" s="14">
        <f>'[1]FOOTBALL all IP TRADES ADJUSTED'!BH4</f>
        <v>50</v>
      </c>
      <c r="K35" s="14">
        <f>'[1]FOOTBALL all IP TRADES ADJUSTED'!BI4</f>
        <v>134</v>
      </c>
      <c r="L35" s="14">
        <f>'[1]FOOTBALL all IP TRADES ADJUSTED'!BJ4</f>
        <v>127</v>
      </c>
      <c r="M35" s="20">
        <f>'[1]FOOTBALL all IP TRADES ADJUSTED'!BK4</f>
        <v>7</v>
      </c>
      <c r="N35" s="96">
        <f>'[1]FOOTBALL all IP TRADES ADJUSTED'!BL4</f>
        <v>0.94776119402985071</v>
      </c>
      <c r="P35" s="67">
        <v>1700</v>
      </c>
      <c r="Q35" s="54">
        <f>'[1]ALL TRADES ADJUSTED'!BA34</f>
        <v>96</v>
      </c>
      <c r="R35" s="55">
        <f>'[1]ALL TRADES ADJUSTED'!BB34</f>
        <v>4</v>
      </c>
      <c r="S35" s="56"/>
      <c r="T35" s="57">
        <f>'[1]ALL TRADES ADJUSTED'!BD34</f>
        <v>45478.524305555555</v>
      </c>
      <c r="U35" s="73">
        <f>'[1]ALL TRADES ADJUSTED'!BE34</f>
        <v>192.52430555555475</v>
      </c>
    </row>
    <row r="36" spans="2:21" ht="15.75" x14ac:dyDescent="0.25">
      <c r="B36" s="97" t="s">
        <v>16</v>
      </c>
      <c r="C36" s="14">
        <f>'[1]FOOTBALL all IP TRADES ADJUSTED'!BA5</f>
        <v>199</v>
      </c>
      <c r="D36" s="14">
        <f>'[1]FOOTBALL all IP TRADES ADJUSTED'!BB5</f>
        <v>14</v>
      </c>
      <c r="E36" s="14">
        <f>'[1]FOOTBALL all IP TRADES ADJUSTED'!BC5</f>
        <v>22</v>
      </c>
      <c r="F36" s="14">
        <f>'[1]FOOTBALL all IP TRADES ADJUSTED'!BD5</f>
        <v>12</v>
      </c>
      <c r="G36" s="14">
        <f>'[1]FOOTBALL all IP TRADES ADJUSTED'!BE5</f>
        <v>3</v>
      </c>
      <c r="H36" s="14">
        <f>'[1]FOOTBALL all IP TRADES ADJUSTED'!BF5</f>
        <v>25</v>
      </c>
      <c r="I36" s="14">
        <f>'[1]FOOTBALL all IP TRADES ADJUSTED'!BG5</f>
        <v>79</v>
      </c>
      <c r="J36" s="14">
        <f>'[1]FOOTBALL all IP TRADES ADJUSTED'!BH5</f>
        <v>44</v>
      </c>
      <c r="K36" s="14">
        <f>'[1]FOOTBALL all IP TRADES ADJUSTED'!BI5</f>
        <v>199</v>
      </c>
      <c r="L36" s="14">
        <f>'[1]FOOTBALL all IP TRADES ADJUSTED'!BJ5</f>
        <v>193</v>
      </c>
      <c r="M36" s="20">
        <f>'[1]FOOTBALL all IP TRADES ADJUSTED'!BK5</f>
        <v>6</v>
      </c>
      <c r="N36" s="96">
        <f>'[1]FOOTBALL all IP TRADES ADJUSTED'!BL5</f>
        <v>0.96984924623115576</v>
      </c>
      <c r="P36" s="74">
        <v>1800</v>
      </c>
      <c r="Q36" s="75">
        <f>'[1]ALL TRADES ADJUSTED'!BA35</f>
        <v>95</v>
      </c>
      <c r="R36" s="76">
        <f>'[1]ALL TRADES ADJUSTED'!BB35</f>
        <v>5</v>
      </c>
      <c r="S36" s="77"/>
      <c r="T36" s="78">
        <f>'[1]ALL TRADES ADJUSTED'!BD35</f>
        <v>45494.0625</v>
      </c>
      <c r="U36" s="79">
        <f>'[1]ALL TRADES ADJUSTED'!BE35</f>
        <v>208.0625</v>
      </c>
    </row>
    <row r="37" spans="2:21" ht="15.75" x14ac:dyDescent="0.25">
      <c r="B37" s="97" t="s">
        <v>17</v>
      </c>
      <c r="C37" s="14">
        <f>'[1]FOOTBALL all IP TRADES ADJUSTED'!BA6</f>
        <v>107</v>
      </c>
      <c r="D37" s="14">
        <f>'[1]FOOTBALL all IP TRADES ADJUSTED'!BB6</f>
        <v>9</v>
      </c>
      <c r="E37" s="14">
        <f>'[1]FOOTBALL all IP TRADES ADJUSTED'!BC6</f>
        <v>5</v>
      </c>
      <c r="F37" s="14">
        <f>'[1]FOOTBALL all IP TRADES ADJUSTED'!BD6</f>
        <v>9</v>
      </c>
      <c r="G37" s="14">
        <f>'[1]FOOTBALL all IP TRADES ADJUSTED'!BE6</f>
        <v>1</v>
      </c>
      <c r="H37" s="14">
        <f>'[1]FOOTBALL all IP TRADES ADJUSTED'!BF6</f>
        <v>12</v>
      </c>
      <c r="I37" s="14">
        <f>'[1]FOOTBALL all IP TRADES ADJUSTED'!BG6</f>
        <v>31</v>
      </c>
      <c r="J37" s="14">
        <f>'[1]FOOTBALL all IP TRADES ADJUSTED'!BH6</f>
        <v>40</v>
      </c>
      <c r="K37" s="14">
        <f>'[1]FOOTBALL all IP TRADES ADJUSTED'!BI6</f>
        <v>107</v>
      </c>
      <c r="L37" s="14">
        <f>'[1]FOOTBALL all IP TRADES ADJUSTED'!BJ6</f>
        <v>105</v>
      </c>
      <c r="M37" s="20">
        <f>'[1]FOOTBALL all IP TRADES ADJUSTED'!BK6</f>
        <v>2</v>
      </c>
      <c r="N37" s="96">
        <f>'[1]FOOTBALL all IP TRADES ADJUSTED'!BL6</f>
        <v>0.98130841121495327</v>
      </c>
      <c r="P37" s="60">
        <v>1900</v>
      </c>
      <c r="Q37" s="61">
        <f>'[1]ALL TRADES ADJUSTED'!BA36</f>
        <v>96</v>
      </c>
      <c r="R37" s="62">
        <f>'[1]ALL TRADES ADJUSTED'!BB36</f>
        <v>4</v>
      </c>
      <c r="S37" s="63"/>
      <c r="T37" s="64">
        <f>'[1]ALL TRADES ADJUSTED'!BD36</f>
        <v>45515.458333333336</v>
      </c>
      <c r="U37" s="87">
        <f>'[1]ALL TRADES ADJUSTED'!BE36</f>
        <v>229.45833333333576</v>
      </c>
    </row>
    <row r="38" spans="2:21" ht="15.75" x14ac:dyDescent="0.25">
      <c r="B38" s="97" t="s">
        <v>18</v>
      </c>
      <c r="C38" s="14">
        <f>'[1]FOOTBALL all IP TRADES ADJUSTED'!BA7</f>
        <v>12</v>
      </c>
      <c r="D38" s="14">
        <f>'[1]FOOTBALL all IP TRADES ADJUSTED'!BB7</f>
        <v>0</v>
      </c>
      <c r="E38" s="14">
        <f>'[1]FOOTBALL all IP TRADES ADJUSTED'!BC7</f>
        <v>0</v>
      </c>
      <c r="F38" s="14">
        <f>'[1]FOOTBALL all IP TRADES ADJUSTED'!BD7</f>
        <v>1</v>
      </c>
      <c r="G38" s="14">
        <f>'[1]FOOTBALL all IP TRADES ADJUSTED'!BE7</f>
        <v>2</v>
      </c>
      <c r="H38" s="14">
        <f>'[1]FOOTBALL all IP TRADES ADJUSTED'!BF7</f>
        <v>2</v>
      </c>
      <c r="I38" s="14">
        <f>'[1]FOOTBALL all IP TRADES ADJUSTED'!BG7</f>
        <v>1</v>
      </c>
      <c r="J38" s="14">
        <f>'[1]FOOTBALL all IP TRADES ADJUSTED'!BH7</f>
        <v>6</v>
      </c>
      <c r="K38" s="14">
        <f>'[1]FOOTBALL all IP TRADES ADJUSTED'!BI7</f>
        <v>12</v>
      </c>
      <c r="L38" s="14">
        <f>'[1]FOOTBALL all IP TRADES ADJUSTED'!BJ7</f>
        <v>12</v>
      </c>
      <c r="M38" s="20">
        <f>'[1]FOOTBALL all IP TRADES ADJUSTED'!BK7</f>
        <v>0</v>
      </c>
      <c r="N38" s="96">
        <f>'[1]FOOTBALL all IP TRADES ADJUSTED'!BL7</f>
        <v>1</v>
      </c>
      <c r="P38" s="68">
        <v>2000</v>
      </c>
      <c r="Q38" s="69">
        <f>'[1]ALL TRADES ADJUSTED'!BA37</f>
        <v>97</v>
      </c>
      <c r="R38" s="70">
        <f>'[1]ALL TRADES ADJUSTED'!BB37</f>
        <v>3</v>
      </c>
      <c r="S38" s="71"/>
      <c r="T38" s="72">
        <f>'[1]ALL TRADES ADJUSTED'!BD37</f>
        <v>45534.791666666664</v>
      </c>
      <c r="U38" s="94">
        <f>'[1]ALL TRADES ADJUSTED'!BE37</f>
        <v>248.79166666666424</v>
      </c>
    </row>
    <row r="39" spans="2:21" ht="15.75" x14ac:dyDescent="0.25">
      <c r="B39" s="97" t="s">
        <v>19</v>
      </c>
      <c r="C39" s="14">
        <f>'[1]FOOTBALL all IP TRADES ADJUSTED'!BA8</f>
        <v>39</v>
      </c>
      <c r="D39" s="14">
        <f>'[1]FOOTBALL all IP TRADES ADJUSTED'!BB8</f>
        <v>2</v>
      </c>
      <c r="E39" s="14">
        <f>'[1]FOOTBALL all IP TRADES ADJUSTED'!BC8</f>
        <v>1</v>
      </c>
      <c r="F39" s="14">
        <f>'[1]FOOTBALL all IP TRADES ADJUSTED'!BD8</f>
        <v>1</v>
      </c>
      <c r="G39" s="14">
        <f>'[1]FOOTBALL all IP TRADES ADJUSTED'!BE8</f>
        <v>5</v>
      </c>
      <c r="H39" s="14">
        <f>'[1]FOOTBALL all IP TRADES ADJUSTED'!BF8</f>
        <v>3</v>
      </c>
      <c r="I39" s="14">
        <f>'[1]FOOTBALL all IP TRADES ADJUSTED'!BG8</f>
        <v>14</v>
      </c>
      <c r="J39" s="14">
        <f>'[1]FOOTBALL all IP TRADES ADJUSTED'!BH8</f>
        <v>13</v>
      </c>
      <c r="K39" s="14">
        <f>'[1]FOOTBALL all IP TRADES ADJUSTED'!BI8</f>
        <v>39</v>
      </c>
      <c r="L39" s="14">
        <f>'[1]FOOTBALL all IP TRADES ADJUSTED'!BJ8</f>
        <v>38</v>
      </c>
      <c r="M39" s="20">
        <f>'[1]FOOTBALL all IP TRADES ADJUSTED'!BK8</f>
        <v>1</v>
      </c>
      <c r="N39" s="96">
        <f>'[1]FOOTBALL all IP TRADES ADJUSTED'!BL8</f>
        <v>0.97435897435897434</v>
      </c>
      <c r="P39" s="67">
        <v>2100</v>
      </c>
      <c r="Q39" s="54">
        <f>'[1]ALL TRADES ADJUSTED'!BA38</f>
        <v>97</v>
      </c>
      <c r="R39" s="55">
        <f>'[1]ALL TRADES ADJUSTED'!BB38</f>
        <v>3</v>
      </c>
      <c r="S39" s="56"/>
      <c r="T39" s="57">
        <f>'[1]ALL TRADES ADJUSTED'!BD38</f>
        <v>45556.520833333336</v>
      </c>
      <c r="U39" s="73">
        <f>'[1]ALL TRADES ADJUSTED'!BE38</f>
        <v>270.52083333333576</v>
      </c>
    </row>
    <row r="40" spans="2:21" ht="15.75" x14ac:dyDescent="0.25">
      <c r="B40" s="97" t="s">
        <v>20</v>
      </c>
      <c r="C40" s="14">
        <f>'[1]FOOTBALL all IP TRADES ADJUSTED'!BA9</f>
        <v>65</v>
      </c>
      <c r="D40" s="14">
        <f>'[1]FOOTBALL all IP TRADES ADJUSTED'!BB9</f>
        <v>4</v>
      </c>
      <c r="E40" s="14">
        <f>'[1]FOOTBALL all IP TRADES ADJUSTED'!BC9</f>
        <v>0</v>
      </c>
      <c r="F40" s="14">
        <f>'[1]FOOTBALL all IP TRADES ADJUSTED'!BD9</f>
        <v>0</v>
      </c>
      <c r="G40" s="14">
        <f>'[1]FOOTBALL all IP TRADES ADJUSTED'!BE9</f>
        <v>2</v>
      </c>
      <c r="H40" s="14">
        <f>'[1]FOOTBALL all IP TRADES ADJUSTED'!BF9</f>
        <v>10</v>
      </c>
      <c r="I40" s="14">
        <f>'[1]FOOTBALL all IP TRADES ADJUSTED'!BG9</f>
        <v>33</v>
      </c>
      <c r="J40" s="14">
        <f>'[1]FOOTBALL all IP TRADES ADJUSTED'!BH9</f>
        <v>16</v>
      </c>
      <c r="K40" s="14">
        <f>'[1]FOOTBALL all IP TRADES ADJUSTED'!BI9</f>
        <v>65</v>
      </c>
      <c r="L40" s="14">
        <f>'[1]FOOTBALL all IP TRADES ADJUSTED'!BJ9</f>
        <v>65</v>
      </c>
      <c r="M40" s="20">
        <f>'[1]FOOTBALL all IP TRADES ADJUSTED'!BK9</f>
        <v>0</v>
      </c>
      <c r="N40" s="96">
        <f>'[1]FOOTBALL all IP TRADES ADJUSTED'!BL9</f>
        <v>1</v>
      </c>
      <c r="P40" s="74">
        <v>2200</v>
      </c>
      <c r="Q40" s="75">
        <f>'[1]ALL TRADES ADJUSTED'!BA39</f>
        <v>98</v>
      </c>
      <c r="R40" s="76">
        <f>'[1]ALL TRADES ADJUSTED'!BB39</f>
        <v>2</v>
      </c>
      <c r="S40" s="77"/>
      <c r="T40" s="78">
        <f>'[1]ALL TRADES ADJUSTED'!BD39</f>
        <v>45566.822916666664</v>
      </c>
      <c r="U40" s="79">
        <f>'[1]ALL TRADES ADJUSTED'!BE39</f>
        <v>280.82291666666424</v>
      </c>
    </row>
    <row r="41" spans="2:21" ht="15.75" x14ac:dyDescent="0.25">
      <c r="B41" s="97" t="s">
        <v>21</v>
      </c>
      <c r="C41" s="14">
        <f>'[1]FOOTBALL all IP TRADES ADJUSTED'!BA10</f>
        <v>72</v>
      </c>
      <c r="D41" s="14">
        <f>'[1]FOOTBALL all IP TRADES ADJUSTED'!BB10</f>
        <v>3</v>
      </c>
      <c r="E41" s="14">
        <f>'[1]FOOTBALL all IP TRADES ADJUSTED'!BC10</f>
        <v>0</v>
      </c>
      <c r="F41" s="14">
        <f>'[1]FOOTBALL all IP TRADES ADJUSTED'!BD10</f>
        <v>0</v>
      </c>
      <c r="G41" s="14">
        <f>'[1]FOOTBALL all IP TRADES ADJUSTED'!BE10</f>
        <v>8</v>
      </c>
      <c r="H41" s="14">
        <f>'[1]FOOTBALL all IP TRADES ADJUSTED'!BF10</f>
        <v>8</v>
      </c>
      <c r="I41" s="14">
        <f>'[1]FOOTBALL all IP TRADES ADJUSTED'!BG10</f>
        <v>21</v>
      </c>
      <c r="J41" s="14">
        <f>'[1]FOOTBALL all IP TRADES ADJUSTED'!BH10</f>
        <v>32</v>
      </c>
      <c r="K41" s="14">
        <f>'[1]FOOTBALL all IP TRADES ADJUSTED'!BI10</f>
        <v>72</v>
      </c>
      <c r="L41" s="14">
        <f>'[1]FOOTBALL all IP TRADES ADJUSTED'!BJ10</f>
        <v>70</v>
      </c>
      <c r="M41" s="20">
        <f>'[1]FOOTBALL all IP TRADES ADJUSTED'!BK10</f>
        <v>2</v>
      </c>
      <c r="N41" s="96">
        <f>'[1]FOOTBALL all IP TRADES ADJUSTED'!BL10</f>
        <v>0.97222222222222221</v>
      </c>
      <c r="P41" s="60">
        <v>2300</v>
      </c>
      <c r="Q41" s="61">
        <f>'[1]ALL TRADES ADJUSTED'!BA40</f>
        <v>62</v>
      </c>
      <c r="R41" s="62">
        <f>'[1]ALL TRADES ADJUSTED'!BB40</f>
        <v>3</v>
      </c>
      <c r="S41" s="63"/>
      <c r="T41" s="64">
        <f>'[1]ALL TRADES ADJUSTED'!BD40</f>
        <v>0</v>
      </c>
      <c r="U41" s="98">
        <f>'[1]ALL TRADES ADJUSTED'!BE40</f>
        <v>-45286</v>
      </c>
    </row>
    <row r="42" spans="2:21" ht="15.75" x14ac:dyDescent="0.25">
      <c r="B42" s="97" t="s">
        <v>22</v>
      </c>
      <c r="C42" s="14">
        <f>'[1]FOOTBALL all IP TRADES ADJUSTED'!BA11</f>
        <v>29</v>
      </c>
      <c r="D42" s="14">
        <f>'[1]FOOTBALL all IP TRADES ADJUSTED'!BB11</f>
        <v>0</v>
      </c>
      <c r="E42" s="14">
        <f>'[1]FOOTBALL all IP TRADES ADJUSTED'!BC11</f>
        <v>4</v>
      </c>
      <c r="F42" s="14">
        <f>'[1]FOOTBALL all IP TRADES ADJUSTED'!BD11</f>
        <v>2</v>
      </c>
      <c r="G42" s="14">
        <f>'[1]FOOTBALL all IP TRADES ADJUSTED'!BE11</f>
        <v>2</v>
      </c>
      <c r="H42" s="14">
        <f>'[1]FOOTBALL all IP TRADES ADJUSTED'!BF11</f>
        <v>2</v>
      </c>
      <c r="I42" s="14">
        <f>'[1]FOOTBALL all IP TRADES ADJUSTED'!BG11</f>
        <v>11</v>
      </c>
      <c r="J42" s="14">
        <f>'[1]FOOTBALL all IP TRADES ADJUSTED'!BH11</f>
        <v>8</v>
      </c>
      <c r="K42" s="14">
        <f>'[1]FOOTBALL all IP TRADES ADJUSTED'!BI11</f>
        <v>29</v>
      </c>
      <c r="L42" s="14">
        <f>'[1]FOOTBALL all IP TRADES ADJUSTED'!BJ11</f>
        <v>28</v>
      </c>
      <c r="M42" s="20">
        <f>'[1]FOOTBALL all IP TRADES ADJUSTED'!BK11</f>
        <v>1</v>
      </c>
      <c r="N42" s="96">
        <f>'[1]FOOTBALL all IP TRADES ADJUSTED'!BL11</f>
        <v>0.96551724137931039</v>
      </c>
      <c r="P42" s="68">
        <v>2400</v>
      </c>
      <c r="Q42" s="69">
        <f>'[1]ALL TRADES ADJUSTED'!BA41</f>
        <v>0</v>
      </c>
      <c r="R42" s="70">
        <f>'[1]ALL TRADES ADJUSTED'!BB41</f>
        <v>0</v>
      </c>
      <c r="S42" s="71"/>
      <c r="T42" s="72">
        <f>'[1]ALL TRADES ADJUSTED'!BD41</f>
        <v>0</v>
      </c>
      <c r="U42" s="99">
        <f>'[1]ALL TRADES ADJUSTED'!BE41</f>
        <v>-45286</v>
      </c>
    </row>
    <row r="43" spans="2:21" ht="15.75" x14ac:dyDescent="0.25">
      <c r="B43" s="97" t="s">
        <v>23</v>
      </c>
      <c r="C43" s="14">
        <f>'[1]FOOTBALL all IP TRADES ADJUSTED'!BA12</f>
        <v>0</v>
      </c>
      <c r="D43" s="14">
        <f>'[1]FOOTBALL all IP TRADES ADJUSTED'!BB12</f>
        <v>0</v>
      </c>
      <c r="E43" s="14">
        <f>'[1]FOOTBALL all IP TRADES ADJUSTED'!BC12</f>
        <v>0</v>
      </c>
      <c r="F43" s="14">
        <f>'[1]FOOTBALL all IP TRADES ADJUSTED'!BD12</f>
        <v>0</v>
      </c>
      <c r="G43" s="14">
        <f>'[1]FOOTBALL all IP TRADES ADJUSTED'!BE12</f>
        <v>0</v>
      </c>
      <c r="H43" s="14">
        <f>'[1]FOOTBALL all IP TRADES ADJUSTED'!BF12</f>
        <v>0</v>
      </c>
      <c r="I43" s="14">
        <f>'[1]FOOTBALL all IP TRADES ADJUSTED'!BG12</f>
        <v>0</v>
      </c>
      <c r="J43" s="14">
        <f>'[1]FOOTBALL all IP TRADES ADJUSTED'!BH12</f>
        <v>0</v>
      </c>
      <c r="K43" s="14">
        <f>'[1]FOOTBALL all IP TRADES ADJUSTED'!BI12</f>
        <v>0</v>
      </c>
      <c r="L43" s="14">
        <f>'[1]FOOTBALL all IP TRADES ADJUSTED'!BJ12</f>
        <v>0</v>
      </c>
      <c r="M43" s="20">
        <f>'[1]FOOTBALL all IP TRADES ADJUSTED'!BK12</f>
        <v>0</v>
      </c>
      <c r="N43" s="96" t="e">
        <f>'[1]FOOTBALL all IP TRADES ADJUSTED'!BL12</f>
        <v>#DIV/0!</v>
      </c>
      <c r="P43" s="74">
        <v>2500</v>
      </c>
      <c r="Q43" s="75">
        <f>COUNTIF($R2403:$R2502,"WON")</f>
        <v>0</v>
      </c>
      <c r="R43" s="76">
        <f>COUNTIF($R2403:$R2502,"lost")</f>
        <v>0</v>
      </c>
      <c r="S43" s="77"/>
      <c r="T43" s="78">
        <f>'[1]ALL TRADES ADJUSTED'!BD42</f>
        <v>0</v>
      </c>
      <c r="U43" s="100">
        <f>'[1]ALL TRADES ADJUSTED'!BE42</f>
        <v>-45286</v>
      </c>
    </row>
    <row r="44" spans="2:21" ht="16.5" thickBot="1" x14ac:dyDescent="0.3">
      <c r="B44" s="101" t="s">
        <v>24</v>
      </c>
      <c r="C44" s="26">
        <f>'[1]FOOTBALL all IP TRADES ADJUSTED'!BA13</f>
        <v>22</v>
      </c>
      <c r="D44" s="26">
        <f>'[1]FOOTBALL all IP TRADES ADJUSTED'!BB13</f>
        <v>0</v>
      </c>
      <c r="E44" s="26">
        <f>'[1]FOOTBALL all IP TRADES ADJUSTED'!BC13</f>
        <v>3</v>
      </c>
      <c r="F44" s="26">
        <f>'[1]FOOTBALL all IP TRADES ADJUSTED'!BD13</f>
        <v>4</v>
      </c>
      <c r="G44" s="26">
        <f>'[1]FOOTBALL all IP TRADES ADJUSTED'!BE13</f>
        <v>2</v>
      </c>
      <c r="H44" s="26">
        <f>'[1]FOOTBALL all IP TRADES ADJUSTED'!BF13</f>
        <v>3</v>
      </c>
      <c r="I44" s="26">
        <f>'[1]FOOTBALL all IP TRADES ADJUSTED'!BG13</f>
        <v>6</v>
      </c>
      <c r="J44" s="26">
        <f>'[1]FOOTBALL all IP TRADES ADJUSTED'!BH13</f>
        <v>4</v>
      </c>
      <c r="K44" s="26">
        <f>'[1]FOOTBALL all IP TRADES ADJUSTED'!BI13</f>
        <v>22</v>
      </c>
      <c r="L44" s="26">
        <f>'[1]FOOTBALL all IP TRADES ADJUSTED'!BJ13</f>
        <v>21</v>
      </c>
      <c r="M44" s="27">
        <f>'[1]FOOTBALL all IP TRADES ADJUSTED'!BK13</f>
        <v>1</v>
      </c>
      <c r="N44" s="102">
        <f>'[1]FOOTBALL all IP TRADES ADJUSTED'!BL13</f>
        <v>0.95454545454545459</v>
      </c>
      <c r="P44" s="60">
        <v>2600</v>
      </c>
      <c r="Q44" s="61">
        <f>COUNTIF($R2503:$R2602,"WON")</f>
        <v>0</v>
      </c>
      <c r="R44" s="62">
        <f>COUNTIF($R2503:$R2602,"lost")</f>
        <v>0</v>
      </c>
      <c r="S44" s="63"/>
      <c r="T44" s="64">
        <f>'[1]ALL TRADES ADJUSTED'!BD43</f>
        <v>0</v>
      </c>
      <c r="U44" s="98">
        <f>'[1]ALL TRADES ADJUSTED'!BE43</f>
        <v>-45286</v>
      </c>
    </row>
    <row r="45" spans="2:21" ht="16.5" thickBot="1" x14ac:dyDescent="0.3">
      <c r="B45" s="103"/>
      <c r="C45" s="104">
        <f>'[1]FOOTBALL all IP TRADES ADJUSTED'!BA14</f>
        <v>843</v>
      </c>
      <c r="D45" s="104">
        <f>'[1]FOOTBALL all IP TRADES ADJUSTED'!BB14</f>
        <v>44</v>
      </c>
      <c r="E45" s="104">
        <f>'[1]FOOTBALL all IP TRADES ADJUSTED'!BC14</f>
        <v>52</v>
      </c>
      <c r="F45" s="104">
        <f>'[1]FOOTBALL all IP TRADES ADJUSTED'!BD14</f>
        <v>42</v>
      </c>
      <c r="G45" s="104">
        <f>'[1]FOOTBALL all IP TRADES ADJUSTED'!BE14</f>
        <v>27</v>
      </c>
      <c r="H45" s="104">
        <f>'[1]FOOTBALL all IP TRADES ADJUSTED'!BF14</f>
        <v>105</v>
      </c>
      <c r="I45" s="104">
        <f>'[1]FOOTBALL all IP TRADES ADJUSTED'!BG14</f>
        <v>308</v>
      </c>
      <c r="J45" s="104">
        <f>'[1]FOOTBALL all IP TRADES ADJUSTED'!BH14</f>
        <v>265</v>
      </c>
      <c r="K45" s="104">
        <f>'[1]FOOTBALL all IP TRADES ADJUSTED'!BI14</f>
        <v>843</v>
      </c>
      <c r="L45" s="104">
        <f>'[1]FOOTBALL all IP TRADES ADJUSTED'!BJ14</f>
        <v>819</v>
      </c>
      <c r="M45" s="105">
        <f>'[1]FOOTBALL all IP TRADES ADJUSTED'!BK14</f>
        <v>24</v>
      </c>
      <c r="N45" s="106">
        <f>'[1]FOOTBALL all IP TRADES ADJUSTED'!BL14</f>
        <v>0</v>
      </c>
      <c r="P45" s="60">
        <v>2700</v>
      </c>
      <c r="Q45" s="61">
        <f>COUNTIF($R2603:$R2702,"WON")</f>
        <v>0</v>
      </c>
      <c r="R45" s="62">
        <f>COUNTIF($R2603:$R2702,"lost")</f>
        <v>0</v>
      </c>
      <c r="S45" s="63"/>
      <c r="T45" s="64">
        <f>'[1]ALL TRADES ADJUSTED'!BD44</f>
        <v>0</v>
      </c>
      <c r="U45" s="98">
        <f>'[1]ALL TRADES ADJUSTED'!BE44</f>
        <v>-45286</v>
      </c>
    </row>
    <row r="46" spans="2:21" ht="15.75" thickBot="1" x14ac:dyDescent="0.3">
      <c r="P46" s="74">
        <v>2800</v>
      </c>
      <c r="Q46" s="75">
        <f>COUNTIF($R2703:$R2802,"WON")</f>
        <v>0</v>
      </c>
      <c r="R46" s="76">
        <f>COUNTIF($R2703:$R2802,"lost")</f>
        <v>0</v>
      </c>
      <c r="S46" s="77"/>
      <c r="T46" s="78">
        <f>'[1]ALL TRADES ADJUSTED'!BD45</f>
        <v>0</v>
      </c>
      <c r="U46" s="100">
        <f>'[1]ALL TRADES ADJUSTED'!BE45</f>
        <v>-45286</v>
      </c>
    </row>
    <row r="47" spans="2:21" ht="15.75" thickBot="1" x14ac:dyDescent="0.3">
      <c r="B47" s="107" t="s">
        <v>32</v>
      </c>
      <c r="C47" s="3" t="s">
        <v>27</v>
      </c>
      <c r="D47" s="3" t="s">
        <v>28</v>
      </c>
      <c r="E47" s="3"/>
      <c r="F47" s="3" t="s">
        <v>29</v>
      </c>
      <c r="G47" s="5" t="s">
        <v>30</v>
      </c>
      <c r="I47" s="107" t="s">
        <v>33</v>
      </c>
      <c r="J47" s="40" t="s">
        <v>27</v>
      </c>
      <c r="K47" s="40" t="s">
        <v>28</v>
      </c>
      <c r="L47" s="40"/>
      <c r="M47" s="40" t="s">
        <v>29</v>
      </c>
      <c r="N47" s="108" t="s">
        <v>30</v>
      </c>
      <c r="P47" s="60">
        <v>2900</v>
      </c>
      <c r="Q47" s="61">
        <f>COUNTIF($R2803:$R2902,"WON")</f>
        <v>0</v>
      </c>
      <c r="R47" s="62">
        <f>COUNTIF($R2803:$R2902,"lost")</f>
        <v>0</v>
      </c>
      <c r="S47" s="63"/>
      <c r="T47" s="64">
        <f>'[1]ALL TRADES ADJUSTED'!BD46</f>
        <v>0</v>
      </c>
      <c r="U47" s="98">
        <f>'[1]ALL TRADES ADJUSTED'!BE46</f>
        <v>-45286</v>
      </c>
    </row>
    <row r="48" spans="2:21" x14ac:dyDescent="0.25">
      <c r="B48" s="109">
        <v>0</v>
      </c>
      <c r="C48" s="110">
        <v>0</v>
      </c>
      <c r="D48" s="110">
        <v>0</v>
      </c>
      <c r="E48" s="110"/>
      <c r="F48" s="111">
        <v>45286</v>
      </c>
      <c r="G48" s="112"/>
      <c r="I48" s="113">
        <f>'[1]FOOTBALL all BFM TRADES ADJUSTE'!AZ17</f>
        <v>0</v>
      </c>
      <c r="J48" s="113">
        <f>'[1]FOOTBALL all BFM TRADES ADJUSTE'!BA17</f>
        <v>0</v>
      </c>
      <c r="K48" s="113">
        <f>'[1]FOOTBALL all BFM TRADES ADJUSTE'!BB17</f>
        <v>0</v>
      </c>
      <c r="L48" s="114"/>
      <c r="M48" s="115">
        <f>'[1]FOOTBALL all BFM TRADES ADJUSTE'!BD17</f>
        <v>45286</v>
      </c>
      <c r="N48" s="116">
        <f>'[1]FOOTBALL all BFM TRADES ADJUSTE'!BE17</f>
        <v>0</v>
      </c>
      <c r="P48" s="68">
        <v>3000</v>
      </c>
      <c r="Q48" s="69">
        <f>COUNTIF($R2903:$R3002,"WON")</f>
        <v>0</v>
      </c>
      <c r="R48" s="70">
        <f>COUNTIF($R2903:$R3002,"lost")</f>
        <v>0</v>
      </c>
      <c r="S48" s="71"/>
      <c r="T48" s="72">
        <f>'[1]ALL TRADES ADJUSTED'!BD47</f>
        <v>0</v>
      </c>
      <c r="U48" s="99">
        <f>'[1]ALL TRADES ADJUSTED'!BE47</f>
        <v>-45286</v>
      </c>
    </row>
    <row r="49" spans="2:14" x14ac:dyDescent="0.25">
      <c r="B49" s="117">
        <v>50</v>
      </c>
      <c r="C49" s="118">
        <f>'[1]FOOTBALL BANG TRADES ADJUSTED'!BA18</f>
        <v>49</v>
      </c>
      <c r="D49" s="118">
        <f>'[1]FOOTBALL BANG TRADES ADJUSTED'!BB18</f>
        <v>1</v>
      </c>
      <c r="E49" s="118"/>
      <c r="F49" s="119">
        <f>'[1]FOOTBALL BANG TRADES ADJUSTED'!BD18</f>
        <v>45325.541666666664</v>
      </c>
      <c r="G49" s="120">
        <f>'[1]FOOTBALL BANG TRADES ADJUSTED'!BE18</f>
        <v>39.541666666664241</v>
      </c>
      <c r="I49" s="113">
        <f>'[1]FOOTBALL all BFM TRADES ADJUSTE'!AZ18</f>
        <v>50</v>
      </c>
      <c r="J49" s="113">
        <f>'[1]FOOTBALL all BFM TRADES ADJUSTE'!BA18</f>
        <v>46</v>
      </c>
      <c r="K49" s="113">
        <f>'[1]FOOTBALL all BFM TRADES ADJUSTE'!BB18</f>
        <v>4</v>
      </c>
      <c r="L49" s="121"/>
      <c r="M49" s="115">
        <f>'[1]FOOTBALL all BFM TRADES ADJUSTE'!BD18</f>
        <v>45325.364583333336</v>
      </c>
      <c r="N49" s="122">
        <f>'[1]FOOTBALL all BFM TRADES ADJUSTE'!BE18</f>
        <v>39.364583333335759</v>
      </c>
    </row>
    <row r="50" spans="2:14" x14ac:dyDescent="0.25">
      <c r="B50" s="117">
        <v>100</v>
      </c>
      <c r="C50" s="118">
        <f>'[1]FOOTBALL BANG TRADES ADJUSTED'!BA19</f>
        <v>49</v>
      </c>
      <c r="D50" s="118">
        <f>'[1]FOOTBALL BANG TRADES ADJUSTED'!BB19</f>
        <v>1</v>
      </c>
      <c r="E50" s="118"/>
      <c r="F50" s="119">
        <f>'[1]FOOTBALL BANG TRADES ADJUSTED'!BD19</f>
        <v>45340.541666666664</v>
      </c>
      <c r="G50" s="120">
        <f>'[1]FOOTBALL BANG TRADES ADJUSTED'!BE19</f>
        <v>54.541666666664241</v>
      </c>
      <c r="I50" s="113">
        <f>'[1]FOOTBALL all BFM TRADES ADJUSTE'!AZ19</f>
        <v>100</v>
      </c>
      <c r="J50" s="113">
        <f>'[1]FOOTBALL all BFM TRADES ADJUSTE'!BA19</f>
        <v>50</v>
      </c>
      <c r="K50" s="113">
        <f>'[1]FOOTBALL all BFM TRADES ADJUSTE'!BB19</f>
        <v>0</v>
      </c>
      <c r="L50" s="121"/>
      <c r="M50" s="115">
        <f>'[1]FOOTBALL all BFM TRADES ADJUSTE'!BD19</f>
        <v>45353.625</v>
      </c>
      <c r="N50" s="122">
        <f>'[1]FOOTBALL all BFM TRADES ADJUSTE'!BE19</f>
        <v>67.625</v>
      </c>
    </row>
    <row r="51" spans="2:14" x14ac:dyDescent="0.25">
      <c r="B51" s="117">
        <v>150</v>
      </c>
      <c r="C51" s="118">
        <f>'[1]FOOTBALL BANG TRADES ADJUSTED'!BA20</f>
        <v>47</v>
      </c>
      <c r="D51" s="118">
        <f>'[1]FOOTBALL BANG TRADES ADJUSTED'!BB20</f>
        <v>3</v>
      </c>
      <c r="E51" s="118"/>
      <c r="F51" s="119">
        <f>'[1]FOOTBALL BANG TRADES ADJUSTED'!BD20</f>
        <v>45362.833333333336</v>
      </c>
      <c r="G51" s="120">
        <f>'[1]FOOTBALL BANG TRADES ADJUSTED'!BE20</f>
        <v>76.833333333335759</v>
      </c>
      <c r="I51" s="113">
        <f>'[1]FOOTBALL all BFM TRADES ADJUSTE'!AZ20</f>
        <v>150</v>
      </c>
      <c r="J51" s="113">
        <f>'[1]FOOTBALL all BFM TRADES ADJUSTE'!BA20</f>
        <v>50</v>
      </c>
      <c r="K51" s="113">
        <f>'[1]FOOTBALL all BFM TRADES ADJUSTE'!BB20</f>
        <v>0</v>
      </c>
      <c r="L51" s="121"/>
      <c r="M51" s="115">
        <f>'[1]FOOTBALL all BFM TRADES ADJUSTE'!BD20</f>
        <v>45362.8125</v>
      </c>
      <c r="N51" s="122">
        <f>'[1]FOOTBALL all BFM TRADES ADJUSTE'!BE20</f>
        <v>76.8125</v>
      </c>
    </row>
    <row r="52" spans="2:14" x14ac:dyDescent="0.25">
      <c r="B52" s="117">
        <v>200</v>
      </c>
      <c r="C52" s="118">
        <f>'[1]FOOTBALL BANG TRADES ADJUSTED'!BA21</f>
        <v>48</v>
      </c>
      <c r="D52" s="118">
        <f>'[1]FOOTBALL BANG TRADES ADJUSTED'!BB21</f>
        <v>2</v>
      </c>
      <c r="E52" s="118"/>
      <c r="F52" s="119">
        <f>'[1]FOOTBALL BANG TRADES ADJUSTED'!BD21</f>
        <v>45395.520833333336</v>
      </c>
      <c r="G52" s="120">
        <f>'[1]FOOTBALL BANG TRADES ADJUSTED'!BE21</f>
        <v>109.52083333333576</v>
      </c>
      <c r="I52" s="113">
        <f>'[1]FOOTBALL all BFM TRADES ADJUSTE'!AZ21</f>
        <v>200</v>
      </c>
      <c r="J52" s="113">
        <f>'[1]FOOTBALL all BFM TRADES ADJUSTE'!BA21</f>
        <v>50</v>
      </c>
      <c r="K52" s="113">
        <f>'[1]FOOTBALL all BFM TRADES ADJUSTE'!BB21</f>
        <v>0</v>
      </c>
      <c r="L52" s="121"/>
      <c r="M52" s="115">
        <f>'[1]FOOTBALL all BFM TRADES ADJUSTE'!BD21</f>
        <v>45381.604166666664</v>
      </c>
      <c r="N52" s="122">
        <f>'[1]FOOTBALL all BFM TRADES ADJUSTE'!BE21</f>
        <v>95.604166666664241</v>
      </c>
    </row>
    <row r="53" spans="2:14" x14ac:dyDescent="0.25">
      <c r="B53" s="117">
        <v>250</v>
      </c>
      <c r="C53" s="118">
        <f>'[1]FOOTBALL BANG TRADES ADJUSTED'!BA22</f>
        <v>48</v>
      </c>
      <c r="D53" s="118">
        <f>'[1]FOOTBALL BANG TRADES ADJUSTED'!BB22</f>
        <v>2</v>
      </c>
      <c r="E53" s="118"/>
      <c r="F53" s="119">
        <f>'[1]FOOTBALL BANG TRADES ADJUSTED'!BD22</f>
        <v>45403.625</v>
      </c>
      <c r="G53" s="120">
        <f>'[1]FOOTBALL BANG TRADES ADJUSTED'!BE22</f>
        <v>117.625</v>
      </c>
      <c r="I53" s="113">
        <f>'[1]FOOTBALL all BFM TRADES ADJUSTE'!AZ22</f>
        <v>250</v>
      </c>
      <c r="J53" s="113">
        <f>'[1]FOOTBALL all BFM TRADES ADJUSTE'!BA22</f>
        <v>46</v>
      </c>
      <c r="K53" s="113">
        <f>'[1]FOOTBALL all BFM TRADES ADJUSTE'!BB22</f>
        <v>4</v>
      </c>
      <c r="L53" s="121"/>
      <c r="M53" s="115">
        <f>'[1]FOOTBALL all BFM TRADES ADJUSTE'!BD22</f>
        <v>45387.75</v>
      </c>
      <c r="N53" s="122">
        <f>'[1]FOOTBALL all BFM TRADES ADJUSTE'!BE22</f>
        <v>101.75</v>
      </c>
    </row>
    <row r="54" spans="2:14" x14ac:dyDescent="0.25">
      <c r="B54" s="117">
        <v>300</v>
      </c>
      <c r="C54" s="118">
        <f>'[1]FOOTBALL BANG TRADES ADJUSTED'!BA23</f>
        <v>50</v>
      </c>
      <c r="D54" s="118">
        <f>'[1]FOOTBALL BANG TRADES ADJUSTED'!BB23</f>
        <v>0</v>
      </c>
      <c r="E54" s="118"/>
      <c r="F54" s="119">
        <f>'[1]FOOTBALL BANG TRADES ADJUSTED'!BD23</f>
        <v>45415.791666666664</v>
      </c>
      <c r="G54" s="120">
        <f>'[1]FOOTBALL BANG TRADES ADJUSTED'!BE23</f>
        <v>129.79166666666424</v>
      </c>
      <c r="I54" s="113">
        <f>'[1]FOOTBALL all BFM TRADES ADJUSTE'!AZ23</f>
        <v>300</v>
      </c>
      <c r="J54" s="113">
        <f>'[1]FOOTBALL all BFM TRADES ADJUSTE'!BA23</f>
        <v>48</v>
      </c>
      <c r="K54" s="113">
        <f>'[1]FOOTBALL all BFM TRADES ADJUSTE'!BB23</f>
        <v>2</v>
      </c>
      <c r="L54" s="121"/>
      <c r="M54" s="115">
        <f>'[1]FOOTBALL all BFM TRADES ADJUSTE'!BD23</f>
        <v>45395.604166666664</v>
      </c>
      <c r="N54" s="122">
        <f>'[1]FOOTBALL all BFM TRADES ADJUSTE'!BE23</f>
        <v>109.60416666666424</v>
      </c>
    </row>
    <row r="55" spans="2:14" x14ac:dyDescent="0.25">
      <c r="B55" s="117">
        <v>350</v>
      </c>
      <c r="C55" s="118">
        <f>'[1]FOOTBALL BANG TRADES ADJUSTED'!BA24</f>
        <v>46</v>
      </c>
      <c r="D55" s="118">
        <f>'[1]FOOTBALL BANG TRADES ADJUSTED'!BB24</f>
        <v>4</v>
      </c>
      <c r="E55" s="118"/>
      <c r="F55" s="119">
        <f>'[1]FOOTBALL BANG TRADES ADJUSTED'!BD24</f>
        <v>45424.5625</v>
      </c>
      <c r="G55" s="120">
        <f>'[1]FOOTBALL BANG TRADES ADJUSTED'!BE24</f>
        <v>138.5625</v>
      </c>
      <c r="I55" s="113">
        <f>'[1]FOOTBALL all BFM TRADES ADJUSTE'!AZ24</f>
        <v>350</v>
      </c>
      <c r="J55" s="113">
        <f>'[1]FOOTBALL all BFM TRADES ADJUSTE'!BA24</f>
        <v>49</v>
      </c>
      <c r="K55" s="113">
        <f>'[1]FOOTBALL all BFM TRADES ADJUSTE'!BB24</f>
        <v>1</v>
      </c>
      <c r="L55" s="121"/>
      <c r="M55" s="115">
        <f>'[1]FOOTBALL all BFM TRADES ADJUSTE'!BD24</f>
        <v>45402.625</v>
      </c>
      <c r="N55" s="122">
        <f>'[1]FOOTBALL all BFM TRADES ADJUSTE'!BE24</f>
        <v>116.625</v>
      </c>
    </row>
    <row r="56" spans="2:14" x14ac:dyDescent="0.25">
      <c r="B56" s="117">
        <v>400</v>
      </c>
      <c r="C56" s="118">
        <f>'[1]FOOTBALL BANG TRADES ADJUSTED'!BA25</f>
        <v>47</v>
      </c>
      <c r="D56" s="118">
        <f>'[1]FOOTBALL BANG TRADES ADJUSTED'!BB25</f>
        <v>3</v>
      </c>
      <c r="E56" s="118"/>
      <c r="F56" s="119">
        <f>'[1]FOOTBALL BANG TRADES ADJUSTED'!BD25</f>
        <v>45433.524305555555</v>
      </c>
      <c r="G56" s="120">
        <f>'[1]FOOTBALL BANG TRADES ADJUSTED'!BE25</f>
        <v>147.52430555555475</v>
      </c>
      <c r="I56" s="113">
        <f>'[1]FOOTBALL all BFM TRADES ADJUSTE'!AZ25</f>
        <v>400</v>
      </c>
      <c r="J56" s="113">
        <f>'[1]FOOTBALL all BFM TRADES ADJUSTE'!BA25</f>
        <v>49</v>
      </c>
      <c r="K56" s="113">
        <f>'[1]FOOTBALL all BFM TRADES ADJUSTE'!BB25</f>
        <v>1</v>
      </c>
      <c r="L56" s="121"/>
      <c r="M56" s="115">
        <f>'[1]FOOTBALL all BFM TRADES ADJUSTE'!BD25</f>
        <v>45409.625</v>
      </c>
      <c r="N56" s="122">
        <f>'[1]FOOTBALL all BFM TRADES ADJUSTE'!BE25</f>
        <v>123.625</v>
      </c>
    </row>
    <row r="57" spans="2:14" x14ac:dyDescent="0.25">
      <c r="B57" s="117">
        <v>450</v>
      </c>
      <c r="C57" s="118">
        <f>'[1]FOOTBALL BANG TRADES ADJUSTED'!BA26</f>
        <v>49</v>
      </c>
      <c r="D57" s="118">
        <f>'[1]FOOTBALL BANG TRADES ADJUSTED'!BB26</f>
        <v>1</v>
      </c>
      <c r="E57" s="118"/>
      <c r="F57" s="119">
        <f>'[1]FOOTBALL BANG TRADES ADJUSTED'!BD26</f>
        <v>45468.5</v>
      </c>
      <c r="G57" s="120">
        <f>'[1]FOOTBALL BANG TRADES ADJUSTED'!BE26</f>
        <v>182.5</v>
      </c>
      <c r="I57" s="113">
        <f>'[1]FOOTBALL all BFM TRADES ADJUSTE'!AZ26</f>
        <v>450</v>
      </c>
      <c r="J57" s="113">
        <f>'[1]FOOTBALL all BFM TRADES ADJUSTE'!BA26</f>
        <v>49</v>
      </c>
      <c r="K57" s="113">
        <f>'[1]FOOTBALL all BFM TRADES ADJUSTE'!BB26</f>
        <v>1</v>
      </c>
      <c r="L57" s="121"/>
      <c r="M57" s="115">
        <f>'[1]FOOTBALL all BFM TRADES ADJUSTE'!BD26</f>
        <v>45416.822916666664</v>
      </c>
      <c r="N57" s="122">
        <f>'[1]FOOTBALL all BFM TRADES ADJUSTE'!BE26</f>
        <v>130.82291666666424</v>
      </c>
    </row>
    <row r="58" spans="2:14" x14ac:dyDescent="0.25">
      <c r="B58" s="117">
        <v>500</v>
      </c>
      <c r="C58" s="118">
        <f>'[1]FOOTBALL BANG TRADES ADJUSTED'!BA27</f>
        <v>46</v>
      </c>
      <c r="D58" s="118">
        <f>'[1]FOOTBALL BANG TRADES ADJUSTED'!BB27</f>
        <v>4</v>
      </c>
      <c r="E58" s="118"/>
      <c r="F58" s="119">
        <f>'[1]FOOTBALL BANG TRADES ADJUSTED'!BD27</f>
        <v>45486.458333333336</v>
      </c>
      <c r="G58" s="120">
        <f>'[1]FOOTBALL BANG TRADES ADJUSTED'!BE27</f>
        <v>200.45833333333576</v>
      </c>
      <c r="I58" s="113">
        <f>'[1]FOOTBALL all BFM TRADES ADJUSTE'!AZ27</f>
        <v>500</v>
      </c>
      <c r="J58" s="113">
        <f>'[1]FOOTBALL all BFM TRADES ADJUSTE'!BA27</f>
        <v>48</v>
      </c>
      <c r="K58" s="113">
        <f>'[1]FOOTBALL all BFM TRADES ADJUSTE'!BB27</f>
        <v>2</v>
      </c>
      <c r="L58" s="121"/>
      <c r="M58" s="115">
        <f>'[1]FOOTBALL all BFM TRADES ADJUSTE'!BD27</f>
        <v>45427.75</v>
      </c>
      <c r="N58" s="122">
        <f>'[1]FOOTBALL all BFM TRADES ADJUSTE'!BE27</f>
        <v>141.75</v>
      </c>
    </row>
    <row r="59" spans="2:14" x14ac:dyDescent="0.25">
      <c r="B59" s="117">
        <v>550</v>
      </c>
      <c r="C59" s="118">
        <f>'[1]FOOTBALL BANG TRADES ADJUSTED'!BA28</f>
        <v>47</v>
      </c>
      <c r="D59" s="118">
        <f>'[1]FOOTBALL BANG TRADES ADJUSTED'!BB28</f>
        <v>3</v>
      </c>
      <c r="E59" s="118"/>
      <c r="F59" s="119">
        <f>'[1]FOOTBALL BANG TRADES ADJUSTED'!BD28</f>
        <v>45499.708333333336</v>
      </c>
      <c r="G59" s="120">
        <f>'[1]FOOTBALL BANG TRADES ADJUSTED'!BE28</f>
        <v>213.70833333333576</v>
      </c>
      <c r="I59" s="113">
        <f>'[1]FOOTBALL all BFM TRADES ADJUSTE'!AZ28</f>
        <v>550</v>
      </c>
      <c r="J59" s="113">
        <f>'[1]FOOTBALL all BFM TRADES ADJUSTE'!BA28</f>
        <v>49</v>
      </c>
      <c r="K59" s="113">
        <f>'[1]FOOTBALL all BFM TRADES ADJUSTE'!BB28</f>
        <v>1</v>
      </c>
      <c r="L59" s="121"/>
      <c r="M59" s="115">
        <f>'[1]FOOTBALL all BFM TRADES ADJUSTE'!BD28</f>
        <v>45431.833333333336</v>
      </c>
      <c r="N59" s="122">
        <f>'[1]FOOTBALL all BFM TRADES ADJUSTE'!BE28</f>
        <v>145.83333333333576</v>
      </c>
    </row>
    <row r="60" spans="2:14" x14ac:dyDescent="0.25">
      <c r="B60" s="117">
        <v>600</v>
      </c>
      <c r="C60" s="118">
        <f>'[1]FOOTBALL BANG TRADES ADJUSTED'!BA29</f>
        <v>46</v>
      </c>
      <c r="D60" s="118">
        <f>'[1]FOOTBALL BANG TRADES ADJUSTED'!BB29</f>
        <v>4</v>
      </c>
      <c r="E60" s="118"/>
      <c r="F60" s="119">
        <f>'[1]FOOTBALL BANG TRADES ADJUSTED'!BD29</f>
        <v>45522.833333333336</v>
      </c>
      <c r="G60" s="120">
        <f>'[1]FOOTBALL BANG TRADES ADJUSTED'!BE29</f>
        <v>236.83333333333576</v>
      </c>
      <c r="I60" s="113">
        <f>'[1]FOOTBALL all BFM TRADES ADJUSTE'!AZ29</f>
        <v>600</v>
      </c>
      <c r="J60" s="113">
        <f>'[1]FOOTBALL all BFM TRADES ADJUSTE'!BA29</f>
        <v>47</v>
      </c>
      <c r="K60" s="113">
        <f>'[1]FOOTBALL all BFM TRADES ADJUSTE'!BB29</f>
        <v>3</v>
      </c>
      <c r="L60" s="121"/>
      <c r="M60" s="115">
        <f>'[1]FOOTBALL all BFM TRADES ADJUSTE'!BD29</f>
        <v>45494.0625</v>
      </c>
      <c r="N60" s="122">
        <f>'[1]FOOTBALL all BFM TRADES ADJUSTE'!BE29</f>
        <v>208.0625</v>
      </c>
    </row>
    <row r="61" spans="2:14" x14ac:dyDescent="0.25">
      <c r="B61" s="117">
        <v>650</v>
      </c>
      <c r="C61" s="118">
        <f>'[1]FOOTBALL BANG TRADES ADJUSTED'!BA30</f>
        <v>50</v>
      </c>
      <c r="D61" s="118">
        <f>'[1]FOOTBALL BANG TRADES ADJUSTED'!BB30</f>
        <v>0</v>
      </c>
      <c r="E61" s="118"/>
      <c r="F61" s="119">
        <f>'[1]FOOTBALL BANG TRADES ADJUSTED'!BD30</f>
        <v>45536.666666666664</v>
      </c>
      <c r="G61" s="120">
        <f>'[1]FOOTBALL BANG TRADES ADJUSTED'!BE30</f>
        <v>250.66666666666424</v>
      </c>
      <c r="I61" s="113">
        <f>'[1]FOOTBALL all BFM TRADES ADJUSTE'!AZ30</f>
        <v>650</v>
      </c>
      <c r="J61" s="113">
        <f>'[1]FOOTBALL all BFM TRADES ADJUSTE'!BA30</f>
        <v>48</v>
      </c>
      <c r="K61" s="113">
        <f>'[1]FOOTBALL all BFM TRADES ADJUSTE'!BB30</f>
        <v>2</v>
      </c>
      <c r="L61" s="121"/>
      <c r="M61" s="115">
        <f>'[1]FOOTBALL all BFM TRADES ADJUSTE'!BD30</f>
        <v>45554.75</v>
      </c>
      <c r="N61" s="122">
        <f>'[1]FOOTBALL all BFM TRADES ADJUSTE'!BE30</f>
        <v>268.75</v>
      </c>
    </row>
    <row r="62" spans="2:14" x14ac:dyDescent="0.25">
      <c r="B62" s="117">
        <v>700</v>
      </c>
      <c r="C62" s="118">
        <f>'[1]FOOTBALL BANG TRADES ADJUSTED'!BA31</f>
        <v>48</v>
      </c>
      <c r="D62" s="118">
        <f>'[1]FOOTBALL BANG TRADES ADJUSTED'!BB31</f>
        <v>2</v>
      </c>
      <c r="E62" s="118"/>
      <c r="F62" s="119">
        <f>'[1]FOOTBALL BANG TRADES ADJUSTED'!BD31</f>
        <v>45560.916666666664</v>
      </c>
      <c r="G62" s="120">
        <f>'[1]FOOTBALL BANG TRADES ADJUSTED'!BE31</f>
        <v>274.91666666666424</v>
      </c>
      <c r="I62" s="113">
        <f>'[1]FOOTBALL all BFM TRADES ADJUSTE'!AZ31</f>
        <v>700</v>
      </c>
      <c r="J62" s="113">
        <f>'[1]FOOTBALL all BFM TRADES ADJUSTE'!BA31</f>
        <v>31</v>
      </c>
      <c r="K62" s="113">
        <f>'[1]FOOTBALL all BFM TRADES ADJUSTE'!BB31</f>
        <v>1</v>
      </c>
      <c r="L62" s="121"/>
      <c r="M62" s="115">
        <f>'[1]FOOTBALL all BFM TRADES ADJUSTE'!BD31</f>
        <v>0</v>
      </c>
      <c r="N62" s="122">
        <f>'[1]FOOTBALL all BFM TRADES ADJUSTE'!BE31</f>
        <v>-45286</v>
      </c>
    </row>
    <row r="63" spans="2:14" x14ac:dyDescent="0.25">
      <c r="B63" s="117">
        <v>750</v>
      </c>
      <c r="C63" s="118">
        <f>'[1]FOOTBALL BANG TRADES ADJUSTED'!BA32</f>
        <v>37</v>
      </c>
      <c r="D63" s="118">
        <f>'[1]FOOTBALL BANG TRADES ADJUSTED'!BB32</f>
        <v>2</v>
      </c>
      <c r="E63" s="118"/>
      <c r="F63" s="119">
        <f>'[1]FOOTBALL BANG TRADES ADJUSTED'!BD32</f>
        <v>0</v>
      </c>
      <c r="G63" s="120">
        <f>'[1]FOOTBALL BANG TRADES ADJUSTED'!BE32</f>
        <v>-45286</v>
      </c>
      <c r="I63" s="113">
        <f>'[1]FOOTBALL all BFM TRADES ADJUSTE'!AZ32</f>
        <v>750</v>
      </c>
      <c r="J63" s="113">
        <f>'[1]FOOTBALL all BFM TRADES ADJUSTE'!BA32</f>
        <v>0</v>
      </c>
      <c r="K63" s="113">
        <f>'[1]FOOTBALL all BFM TRADES ADJUSTE'!BB32</f>
        <v>0</v>
      </c>
      <c r="L63" s="121"/>
      <c r="M63" s="115">
        <f>'[1]FOOTBALL all BFM TRADES ADJUSTE'!BD32</f>
        <v>0</v>
      </c>
      <c r="N63" s="122">
        <f>'[1]FOOTBALL all BFM TRADES ADJUSTE'!BE32</f>
        <v>-45286</v>
      </c>
    </row>
    <row r="64" spans="2:14" x14ac:dyDescent="0.25">
      <c r="B64" s="117">
        <v>800</v>
      </c>
      <c r="C64" s="118">
        <f>COUNTIF($R783:$R832,"WON")</f>
        <v>0</v>
      </c>
      <c r="D64" s="118">
        <f>COUNTIF($R783:$R832,"LOST")</f>
        <v>0</v>
      </c>
      <c r="E64" s="118"/>
      <c r="F64" s="119" t="e">
        <f>SUMIF(#REF!,"800",#REF!)</f>
        <v>#REF!</v>
      </c>
      <c r="G64" s="120" t="e">
        <f t="shared" ref="G64:G68" si="3">F64-$BD$17</f>
        <v>#REF!</v>
      </c>
      <c r="I64" s="113">
        <f>'[1]FOOTBALL all BFM TRADES ADJUSTE'!AZ33</f>
        <v>800</v>
      </c>
      <c r="J64" s="113">
        <f>'[1]FOOTBALL all BFM TRADES ADJUSTE'!BA33</f>
        <v>0</v>
      </c>
      <c r="K64" s="113">
        <f>'[1]FOOTBALL all BFM TRADES ADJUSTE'!BB33</f>
        <v>0</v>
      </c>
      <c r="L64" s="121"/>
      <c r="M64" s="115">
        <f>'[1]FOOTBALL all BFM TRADES ADJUSTE'!BD33</f>
        <v>0</v>
      </c>
      <c r="N64" s="122">
        <f>'[1]FOOTBALL all BFM TRADES ADJUSTE'!BE33</f>
        <v>-45286</v>
      </c>
    </row>
    <row r="65" spans="2:14" x14ac:dyDescent="0.25">
      <c r="B65" s="117">
        <v>850</v>
      </c>
      <c r="C65" s="118">
        <f>COUNTIF($R833:$R882,"WON")</f>
        <v>0</v>
      </c>
      <c r="D65" s="118">
        <f>COUNTIF($R833:$R882,"LOST")</f>
        <v>0</v>
      </c>
      <c r="E65" s="118"/>
      <c r="F65" s="119" t="e">
        <f>SUMIF(#REF!,"850",#REF!)</f>
        <v>#REF!</v>
      </c>
      <c r="G65" s="120" t="e">
        <f t="shared" si="3"/>
        <v>#REF!</v>
      </c>
      <c r="I65" s="113">
        <f>'[1]FOOTBALL all BFM TRADES ADJUSTE'!AZ34</f>
        <v>850</v>
      </c>
      <c r="J65" s="113">
        <f>'[1]FOOTBALL all BFM TRADES ADJUSTE'!BA34</f>
        <v>0</v>
      </c>
      <c r="K65" s="113">
        <f>'[1]FOOTBALL all BFM TRADES ADJUSTE'!BB34</f>
        <v>0</v>
      </c>
      <c r="L65" s="121"/>
      <c r="M65" s="115">
        <f>'[1]FOOTBALL all BFM TRADES ADJUSTE'!BD34</f>
        <v>0</v>
      </c>
      <c r="N65" s="122">
        <f>'[1]FOOTBALL all BFM TRADES ADJUSTE'!BE34</f>
        <v>-45286</v>
      </c>
    </row>
    <row r="66" spans="2:14" x14ac:dyDescent="0.25">
      <c r="B66" s="117">
        <v>900</v>
      </c>
      <c r="C66" s="118">
        <f>COUNTIF($R883:$R932,"WON")</f>
        <v>0</v>
      </c>
      <c r="D66" s="118">
        <f>COUNTIF($R883:$R932,"LOST")</f>
        <v>0</v>
      </c>
      <c r="E66" s="118"/>
      <c r="F66" s="119" t="e">
        <f>SUMIF(#REF!,"900",#REF!)</f>
        <v>#REF!</v>
      </c>
      <c r="G66" s="120" t="e">
        <f t="shared" si="3"/>
        <v>#REF!</v>
      </c>
      <c r="I66" s="113">
        <f>'[1]FOOTBALL all BFM TRADES ADJUSTE'!AZ35</f>
        <v>900</v>
      </c>
      <c r="J66" s="113">
        <f>'[1]FOOTBALL all BFM TRADES ADJUSTE'!BA35</f>
        <v>0</v>
      </c>
      <c r="K66" s="113">
        <f>'[1]FOOTBALL all BFM TRADES ADJUSTE'!BB35</f>
        <v>0</v>
      </c>
      <c r="L66" s="121"/>
      <c r="M66" s="115">
        <f>'[1]FOOTBALL all BFM TRADES ADJUSTE'!BD35</f>
        <v>0</v>
      </c>
      <c r="N66" s="122">
        <f>'[1]FOOTBALL all BFM TRADES ADJUSTE'!BE35</f>
        <v>-45286</v>
      </c>
    </row>
    <row r="67" spans="2:14" x14ac:dyDescent="0.25">
      <c r="B67" s="117">
        <v>950</v>
      </c>
      <c r="C67" s="118">
        <f>COUNTIF($R933:$R982,"WON")</f>
        <v>0</v>
      </c>
      <c r="D67" s="118">
        <f>COUNTIF($R933:$R982,"LOST")</f>
        <v>0</v>
      </c>
      <c r="E67" s="118"/>
      <c r="F67" s="119" t="e">
        <f>SUMIF(#REF!,"950",#REF!)</f>
        <v>#REF!</v>
      </c>
      <c r="G67" s="120" t="e">
        <f t="shared" si="3"/>
        <v>#REF!</v>
      </c>
      <c r="I67" s="113">
        <f>'[1]FOOTBALL all BFM TRADES ADJUSTE'!AZ36</f>
        <v>950</v>
      </c>
      <c r="J67" s="113">
        <f>'[1]FOOTBALL all BFM TRADES ADJUSTE'!BA36</f>
        <v>0</v>
      </c>
      <c r="K67" s="113">
        <f>'[1]FOOTBALL all BFM TRADES ADJUSTE'!BB36</f>
        <v>0</v>
      </c>
      <c r="L67" s="121"/>
      <c r="M67" s="115">
        <f>'[1]FOOTBALL all BFM TRADES ADJUSTE'!BD36</f>
        <v>0</v>
      </c>
      <c r="N67" s="122">
        <f>'[1]FOOTBALL all BFM TRADES ADJUSTE'!BE36</f>
        <v>-45286</v>
      </c>
    </row>
    <row r="68" spans="2:14" ht="15.75" thickBot="1" x14ac:dyDescent="0.3">
      <c r="B68" s="123">
        <v>1000</v>
      </c>
      <c r="C68" s="124">
        <f>COUNTIF($R983:$R1032,"WON")</f>
        <v>0</v>
      </c>
      <c r="D68" s="124">
        <f>COUNTIF($R983:$R1032,"LOST")</f>
        <v>0</v>
      </c>
      <c r="E68" s="124"/>
      <c r="F68" s="125" t="e">
        <f>SUMIF(#REF!,"1000",#REF!)</f>
        <v>#REF!</v>
      </c>
      <c r="G68" s="126" t="e">
        <f t="shared" si="3"/>
        <v>#REF!</v>
      </c>
      <c r="I68" s="127">
        <f>'[1]FOOTBALL all BFM TRADES ADJUSTE'!AZ37</f>
        <v>1000</v>
      </c>
      <c r="J68" s="127">
        <f>'[1]FOOTBALL all BFM TRADES ADJUSTE'!BA37</f>
        <v>0</v>
      </c>
      <c r="K68" s="127">
        <f>'[1]FOOTBALL all BFM TRADES ADJUSTE'!BB37</f>
        <v>0</v>
      </c>
      <c r="L68" s="128"/>
      <c r="M68" s="129">
        <f>'[1]FOOTBALL all BFM TRADES ADJUSTE'!BD37</f>
        <v>0</v>
      </c>
      <c r="N68" s="130">
        <f>'[1]FOOTBALL all BFM TRADES ADJUSTE'!BE37</f>
        <v>-45286</v>
      </c>
    </row>
    <row r="72" spans="2:14" ht="15.75" thickBot="1" x14ac:dyDescent="0.3"/>
    <row r="73" spans="2:14" ht="15.75" thickBot="1" x14ac:dyDescent="0.3">
      <c r="B73" s="91" t="s">
        <v>34</v>
      </c>
      <c r="C73" s="89" t="s">
        <v>27</v>
      </c>
      <c r="D73" s="89" t="s">
        <v>28</v>
      </c>
      <c r="E73" s="89"/>
      <c r="F73" s="89" t="s">
        <v>29</v>
      </c>
      <c r="G73" s="131" t="s">
        <v>30</v>
      </c>
    </row>
    <row r="74" spans="2:14" x14ac:dyDescent="0.25">
      <c r="B74" s="132">
        <f>'[1]FOOTBALL all IP TRADES ADJUSTED'!AZ17</f>
        <v>0</v>
      </c>
      <c r="C74" s="132">
        <f>'[1]FOOTBALL all IP TRADES ADJUSTED'!BA17</f>
        <v>0</v>
      </c>
      <c r="D74" s="132">
        <f>'[1]FOOTBALL all IP TRADES ADJUSTED'!BB17</f>
        <v>0</v>
      </c>
      <c r="E74" s="132">
        <f>'[1]FOOTBALL all IP TRADES ADJUSTED'!BC17</f>
        <v>0</v>
      </c>
      <c r="F74" s="133">
        <f>'[1]FOOTBALL all IP TRADES ADJUSTED'!BD17</f>
        <v>45286</v>
      </c>
      <c r="G74" s="134">
        <f>'[1]FOOTBALL all IP TRADES ADJUSTED'!BE17</f>
        <v>0</v>
      </c>
    </row>
    <row r="75" spans="2:14" x14ac:dyDescent="0.25">
      <c r="B75" s="132">
        <f>'[1]FOOTBALL all IP TRADES ADJUSTED'!AZ18</f>
        <v>50</v>
      </c>
      <c r="C75" s="132">
        <f>'[1]FOOTBALL all IP TRADES ADJUSTED'!BA18</f>
        <v>48</v>
      </c>
      <c r="D75" s="132">
        <f>'[1]FOOTBALL all IP TRADES ADJUSTED'!BB18</f>
        <v>2</v>
      </c>
      <c r="E75" s="132">
        <f>'[1]FOOTBALL all IP TRADES ADJUSTED'!BC18</f>
        <v>0</v>
      </c>
      <c r="F75" s="133">
        <f>'[1]FOOTBALL all IP TRADES ADJUSTED'!BD18</f>
        <v>45311.739583333336</v>
      </c>
      <c r="G75" s="135">
        <f>'[1]FOOTBALL all IP TRADES ADJUSTED'!BE18</f>
        <v>25.739583333335759</v>
      </c>
    </row>
    <row r="76" spans="2:14" x14ac:dyDescent="0.25">
      <c r="B76" s="132">
        <f>'[1]FOOTBALL all IP TRADES ADJUSTED'!AZ19</f>
        <v>100</v>
      </c>
      <c r="C76" s="132">
        <f>'[1]FOOTBALL all IP TRADES ADJUSTED'!BA19</f>
        <v>49</v>
      </c>
      <c r="D76" s="132">
        <f>'[1]FOOTBALL all IP TRADES ADJUSTED'!BB19</f>
        <v>1</v>
      </c>
      <c r="E76" s="132">
        <f>'[1]FOOTBALL all IP TRADES ADJUSTED'!BC19</f>
        <v>0</v>
      </c>
      <c r="F76" s="133">
        <f>'[1]FOOTBALL all IP TRADES ADJUSTED'!BD19</f>
        <v>45326.760416666664</v>
      </c>
      <c r="G76" s="135">
        <f>'[1]FOOTBALL all IP TRADES ADJUSTED'!BE19</f>
        <v>40.760416666664241</v>
      </c>
    </row>
    <row r="77" spans="2:14" x14ac:dyDescent="0.25">
      <c r="B77" s="132">
        <f>'[1]FOOTBALL all IP TRADES ADJUSTED'!AZ20</f>
        <v>150</v>
      </c>
      <c r="C77" s="132">
        <f>'[1]FOOTBALL all IP TRADES ADJUSTED'!BA20</f>
        <v>48</v>
      </c>
      <c r="D77" s="132">
        <f>'[1]FOOTBALL all IP TRADES ADJUSTED'!BB20</f>
        <v>2</v>
      </c>
      <c r="E77" s="132">
        <f>'[1]FOOTBALL all IP TRADES ADJUSTED'!BC20</f>
        <v>0</v>
      </c>
      <c r="F77" s="133">
        <f>'[1]FOOTBALL all IP TRADES ADJUSTED'!BD20</f>
        <v>45340.645833333336</v>
      </c>
      <c r="G77" s="135">
        <f>'[1]FOOTBALL all IP TRADES ADJUSTED'!BE20</f>
        <v>54.645833333335759</v>
      </c>
    </row>
    <row r="78" spans="2:14" x14ac:dyDescent="0.25">
      <c r="B78" s="132">
        <f>'[1]FOOTBALL all IP TRADES ADJUSTED'!AZ21</f>
        <v>200</v>
      </c>
      <c r="C78" s="132">
        <f>'[1]FOOTBALL all IP TRADES ADJUSTED'!BA21</f>
        <v>48</v>
      </c>
      <c r="D78" s="132">
        <f>'[1]FOOTBALL all IP TRADES ADJUSTED'!BB21</f>
        <v>2</v>
      </c>
      <c r="E78" s="132">
        <f>'[1]FOOTBALL all IP TRADES ADJUSTED'!BC21</f>
        <v>0</v>
      </c>
      <c r="F78" s="133">
        <f>'[1]FOOTBALL all IP TRADES ADJUSTED'!BD21</f>
        <v>45353.8125</v>
      </c>
      <c r="G78" s="135">
        <f>'[1]FOOTBALL all IP TRADES ADJUSTED'!BE21</f>
        <v>67.8125</v>
      </c>
    </row>
    <row r="79" spans="2:14" x14ac:dyDescent="0.25">
      <c r="B79" s="132">
        <f>'[1]FOOTBALL all IP TRADES ADJUSTED'!AZ22</f>
        <v>250</v>
      </c>
      <c r="C79" s="132">
        <f>'[1]FOOTBALL all IP TRADES ADJUSTED'!BA22</f>
        <v>47</v>
      </c>
      <c r="D79" s="132">
        <f>'[1]FOOTBALL all IP TRADES ADJUSTED'!BB22</f>
        <v>3</v>
      </c>
      <c r="E79" s="132">
        <f>'[1]FOOTBALL all IP TRADES ADJUSTED'!BC22</f>
        <v>0</v>
      </c>
      <c r="F79" s="133">
        <f>'[1]FOOTBALL all IP TRADES ADJUSTED'!BD22</f>
        <v>45361.729166666664</v>
      </c>
      <c r="G79" s="135">
        <f>'[1]FOOTBALL all IP TRADES ADJUSTED'!BE22</f>
        <v>75.729166666664241</v>
      </c>
    </row>
    <row r="80" spans="2:14" x14ac:dyDescent="0.25">
      <c r="B80" s="132">
        <f>'[1]FOOTBALL all IP TRADES ADJUSTED'!AZ23</f>
        <v>300</v>
      </c>
      <c r="C80" s="132">
        <f>'[1]FOOTBALL all IP TRADES ADJUSTED'!BA23</f>
        <v>48</v>
      </c>
      <c r="D80" s="132">
        <f>'[1]FOOTBALL all IP TRADES ADJUSTED'!BB23</f>
        <v>2</v>
      </c>
      <c r="E80" s="132">
        <f>'[1]FOOTBALL all IP TRADES ADJUSTED'!BC23</f>
        <v>0</v>
      </c>
      <c r="F80" s="133">
        <f>'[1]FOOTBALL all IP TRADES ADJUSTED'!BD23</f>
        <v>45380.791666666664</v>
      </c>
      <c r="G80" s="135">
        <f>'[1]FOOTBALL all IP TRADES ADJUSTED'!BE23</f>
        <v>94.791666666664241</v>
      </c>
    </row>
    <row r="81" spans="2:7" x14ac:dyDescent="0.25">
      <c r="B81" s="132">
        <f>'[1]FOOTBALL all IP TRADES ADJUSTED'!AZ24</f>
        <v>350</v>
      </c>
      <c r="C81" s="132">
        <f>'[1]FOOTBALL all IP TRADES ADJUSTED'!BA24</f>
        <v>48</v>
      </c>
      <c r="D81" s="132">
        <f>'[1]FOOTBALL all IP TRADES ADJUSTED'!BB24</f>
        <v>2</v>
      </c>
      <c r="E81" s="132">
        <f>'[1]FOOTBALL all IP TRADES ADJUSTED'!BC24</f>
        <v>0</v>
      </c>
      <c r="F81" s="133">
        <f>'[1]FOOTBALL all IP TRADES ADJUSTED'!BD24</f>
        <v>45388.625</v>
      </c>
      <c r="G81" s="135">
        <f>'[1]FOOTBALL all IP TRADES ADJUSTED'!BE24</f>
        <v>102.625</v>
      </c>
    </row>
    <row r="82" spans="2:7" x14ac:dyDescent="0.25">
      <c r="B82" s="132">
        <f>'[1]FOOTBALL all IP TRADES ADJUSTED'!AZ25</f>
        <v>400</v>
      </c>
      <c r="C82" s="132">
        <f>'[1]FOOTBALL all IP TRADES ADJUSTED'!BA25</f>
        <v>50</v>
      </c>
      <c r="D82" s="132">
        <f>'[1]FOOTBALL all IP TRADES ADJUSTED'!BB25</f>
        <v>0</v>
      </c>
      <c r="E82" s="132">
        <f>'[1]FOOTBALL all IP TRADES ADJUSTED'!BC25</f>
        <v>0</v>
      </c>
      <c r="F82" s="133">
        <f>'[1]FOOTBALL all IP TRADES ADJUSTED'!BD25</f>
        <v>45395.541666666664</v>
      </c>
      <c r="G82" s="135">
        <f>'[1]FOOTBALL all IP TRADES ADJUSTED'!BE25</f>
        <v>109.54166666666424</v>
      </c>
    </row>
    <row r="83" spans="2:7" x14ac:dyDescent="0.25">
      <c r="B83" s="132">
        <f>'[1]FOOTBALL all IP TRADES ADJUSTED'!AZ26</f>
        <v>450</v>
      </c>
      <c r="C83" s="132">
        <f>'[1]FOOTBALL all IP TRADES ADJUSTED'!BA26</f>
        <v>49</v>
      </c>
      <c r="D83" s="132">
        <f>'[1]FOOTBALL all IP TRADES ADJUSTED'!BB26</f>
        <v>1</v>
      </c>
      <c r="E83" s="132">
        <f>'[1]FOOTBALL all IP TRADES ADJUSTED'!BC26</f>
        <v>0</v>
      </c>
      <c r="F83" s="133">
        <f>'[1]FOOTBALL all IP TRADES ADJUSTED'!BD26</f>
        <v>45402.625</v>
      </c>
      <c r="G83" s="135">
        <f>'[1]FOOTBALL all IP TRADES ADJUSTED'!BE26</f>
        <v>116.625</v>
      </c>
    </row>
    <row r="84" spans="2:7" x14ac:dyDescent="0.25">
      <c r="B84" s="132">
        <f>'[1]FOOTBALL all IP TRADES ADJUSTED'!AZ27</f>
        <v>500</v>
      </c>
      <c r="C84" s="132">
        <f>'[1]FOOTBALL all IP TRADES ADJUSTED'!BA27</f>
        <v>48</v>
      </c>
      <c r="D84" s="132">
        <f>'[1]FOOTBALL all IP TRADES ADJUSTED'!BB27</f>
        <v>2</v>
      </c>
      <c r="E84" s="132">
        <f>'[1]FOOTBALL all IP TRADES ADJUSTED'!BC27</f>
        <v>0</v>
      </c>
      <c r="F84" s="133">
        <f>'[1]FOOTBALL all IP TRADES ADJUSTED'!BD27</f>
        <v>45409.625</v>
      </c>
      <c r="G84" s="135">
        <f>'[1]FOOTBALL all IP TRADES ADJUSTED'!BE27</f>
        <v>123.625</v>
      </c>
    </row>
    <row r="85" spans="2:7" x14ac:dyDescent="0.25">
      <c r="B85" s="132">
        <f>'[1]FOOTBALL all IP TRADES ADJUSTED'!AZ28</f>
        <v>550</v>
      </c>
      <c r="C85" s="132">
        <f>'[1]FOOTBALL all IP TRADES ADJUSTED'!BA28</f>
        <v>49</v>
      </c>
      <c r="D85" s="132">
        <f>'[1]FOOTBALL all IP TRADES ADJUSTED'!BB28</f>
        <v>1</v>
      </c>
      <c r="E85" s="132">
        <f>'[1]FOOTBALL all IP TRADES ADJUSTED'!BC28</f>
        <v>0</v>
      </c>
      <c r="F85" s="133">
        <f>'[1]FOOTBALL all IP TRADES ADJUSTED'!BD28</f>
        <v>45422.8125</v>
      </c>
      <c r="G85" s="135">
        <f>'[1]FOOTBALL all IP TRADES ADJUSTED'!BE28</f>
        <v>136.8125</v>
      </c>
    </row>
    <row r="86" spans="2:7" x14ac:dyDescent="0.25">
      <c r="B86" s="132">
        <f>'[1]FOOTBALL all IP TRADES ADJUSTED'!AZ29</f>
        <v>600</v>
      </c>
      <c r="C86" s="132">
        <f>'[1]FOOTBALL all IP TRADES ADJUSTED'!BA29</f>
        <v>49</v>
      </c>
      <c r="D86" s="132">
        <f>'[1]FOOTBALL all IP TRADES ADJUSTED'!BB29</f>
        <v>1</v>
      </c>
      <c r="E86" s="132">
        <f>'[1]FOOTBALL all IP TRADES ADJUSTED'!BC29</f>
        <v>0</v>
      </c>
      <c r="F86" s="133">
        <f>'[1]FOOTBALL all IP TRADES ADJUSTED'!BD29</f>
        <v>45430.854166666664</v>
      </c>
      <c r="G86" s="135">
        <f>'[1]FOOTBALL all IP TRADES ADJUSTED'!BE29</f>
        <v>144.85416666666424</v>
      </c>
    </row>
    <row r="87" spans="2:7" x14ac:dyDescent="0.25">
      <c r="B87" s="132">
        <f>'[1]FOOTBALL all IP TRADES ADJUSTED'!AZ30</f>
        <v>650</v>
      </c>
      <c r="C87" s="132">
        <f>'[1]FOOTBALL all IP TRADES ADJUSTED'!BA30</f>
        <v>49</v>
      </c>
      <c r="D87" s="132">
        <f>'[1]FOOTBALL all IP TRADES ADJUSTED'!BB30</f>
        <v>1</v>
      </c>
      <c r="E87" s="132">
        <f>'[1]FOOTBALL all IP TRADES ADJUSTED'!BC30</f>
        <v>0</v>
      </c>
      <c r="F87" s="133">
        <f>'[1]FOOTBALL all IP TRADES ADJUSTED'!BD30</f>
        <v>45487.020833333336</v>
      </c>
      <c r="G87" s="135">
        <f>'[1]FOOTBALL all IP TRADES ADJUSTED'!BE30</f>
        <v>201.02083333333576</v>
      </c>
    </row>
    <row r="88" spans="2:7" x14ac:dyDescent="0.25">
      <c r="B88" s="132">
        <f>'[1]FOOTBALL all IP TRADES ADJUSTED'!AZ31</f>
        <v>700</v>
      </c>
      <c r="C88" s="132">
        <f>'[1]FOOTBALL all IP TRADES ADJUSTED'!BA31</f>
        <v>49</v>
      </c>
      <c r="D88" s="132">
        <f>'[1]FOOTBALL all IP TRADES ADJUSTED'!BB31</f>
        <v>1</v>
      </c>
      <c r="E88" s="132">
        <f>'[1]FOOTBALL all IP TRADES ADJUSTED'!BC31</f>
        <v>0</v>
      </c>
      <c r="F88" s="133">
        <f>'[1]FOOTBALL all IP TRADES ADJUSTED'!BD31</f>
        <v>45515.0625</v>
      </c>
      <c r="G88" s="135">
        <f>'[1]FOOTBALL all IP TRADES ADJUSTED'!BE31</f>
        <v>229.0625</v>
      </c>
    </row>
    <row r="89" spans="2:7" x14ac:dyDescent="0.25">
      <c r="B89" s="132">
        <f>'[1]FOOTBALL all IP TRADES ADJUSTED'!AZ32</f>
        <v>750</v>
      </c>
      <c r="C89" s="132">
        <f>'[1]FOOTBALL all IP TRADES ADJUSTED'!BA32</f>
        <v>49</v>
      </c>
      <c r="D89" s="132">
        <f>'[1]FOOTBALL all IP TRADES ADJUSTED'!BB32</f>
        <v>1</v>
      </c>
      <c r="E89" s="132">
        <f>'[1]FOOTBALL all IP TRADES ADJUSTED'!BC32</f>
        <v>0</v>
      </c>
      <c r="F89" s="133">
        <f>'[1]FOOTBALL all IP TRADES ADJUSTED'!BD32</f>
        <v>45548.791666666664</v>
      </c>
      <c r="G89" s="135">
        <f>'[1]FOOTBALL all IP TRADES ADJUSTED'!BE32</f>
        <v>262.79166666666424</v>
      </c>
    </row>
    <row r="90" spans="2:7" x14ac:dyDescent="0.25">
      <c r="B90" s="132">
        <f>'[1]FOOTBALL all IP TRADES ADJUSTED'!AZ33</f>
        <v>800</v>
      </c>
      <c r="C90" s="132">
        <f>'[1]FOOTBALL all IP TRADES ADJUSTED'!BA33</f>
        <v>49</v>
      </c>
      <c r="D90" s="132">
        <f>'[1]FOOTBALL all IP TRADES ADJUSTED'!BB33</f>
        <v>1</v>
      </c>
      <c r="E90" s="132">
        <f>'[1]FOOTBALL all IP TRADES ADJUSTED'!BC33</f>
        <v>0</v>
      </c>
      <c r="F90" s="133">
        <f>'[1]FOOTBALL all IP TRADES ADJUSTED'!BD33</f>
        <v>45564.0625</v>
      </c>
      <c r="G90" s="135">
        <f>'[1]FOOTBALL all IP TRADES ADJUSTED'!BE33</f>
        <v>278.0625</v>
      </c>
    </row>
    <row r="91" spans="2:7" x14ac:dyDescent="0.25">
      <c r="B91" s="132">
        <f>'[1]FOOTBALL all IP TRADES ADJUSTED'!AZ34</f>
        <v>850</v>
      </c>
      <c r="C91" s="132">
        <f>'[1]FOOTBALL all IP TRADES ADJUSTED'!BA34</f>
        <v>43</v>
      </c>
      <c r="D91" s="132">
        <f>'[1]FOOTBALL all IP TRADES ADJUSTED'!BB34</f>
        <v>1</v>
      </c>
      <c r="E91" s="132">
        <f>'[1]FOOTBALL all IP TRADES ADJUSTED'!BC34</f>
        <v>0</v>
      </c>
      <c r="F91" s="133">
        <f>'[1]FOOTBALL all IP TRADES ADJUSTED'!BD34</f>
        <v>0</v>
      </c>
      <c r="G91" s="135">
        <f>'[1]FOOTBALL all IP TRADES ADJUSTED'!BE34</f>
        <v>-45286</v>
      </c>
    </row>
    <row r="92" spans="2:7" x14ac:dyDescent="0.25">
      <c r="B92" s="132">
        <f>'[1]FOOTBALL all IP TRADES ADJUSTED'!AZ35</f>
        <v>900</v>
      </c>
      <c r="C92" s="132">
        <f>'[1]FOOTBALL all IP TRADES ADJUSTED'!BA35</f>
        <v>0</v>
      </c>
      <c r="D92" s="132">
        <f>'[1]FOOTBALL all IP TRADES ADJUSTED'!BB35</f>
        <v>0</v>
      </c>
      <c r="E92" s="132">
        <f>'[1]FOOTBALL all IP TRADES ADJUSTED'!BC35</f>
        <v>0</v>
      </c>
      <c r="F92" s="133">
        <f>'[1]FOOTBALL all IP TRADES ADJUSTED'!BD35</f>
        <v>0</v>
      </c>
      <c r="G92" s="135">
        <f>'[1]FOOTBALL all IP TRADES ADJUSTED'!BE35</f>
        <v>-45286</v>
      </c>
    </row>
    <row r="93" spans="2:7" x14ac:dyDescent="0.25">
      <c r="B93" s="132">
        <f>'[1]FOOTBALL all IP TRADES ADJUSTED'!AZ36</f>
        <v>950</v>
      </c>
      <c r="C93" s="132">
        <f>'[1]FOOTBALL all IP TRADES ADJUSTED'!BA36</f>
        <v>0</v>
      </c>
      <c r="D93" s="132">
        <f>'[1]FOOTBALL all IP TRADES ADJUSTED'!BB36</f>
        <v>0</v>
      </c>
      <c r="E93" s="132">
        <f>'[1]FOOTBALL all IP TRADES ADJUSTED'!BC36</f>
        <v>0</v>
      </c>
      <c r="F93" s="133">
        <f>'[1]FOOTBALL all IP TRADES ADJUSTED'!BD36</f>
        <v>0</v>
      </c>
      <c r="G93" s="135">
        <f>'[1]FOOTBALL all IP TRADES ADJUSTED'!BE36</f>
        <v>-45286</v>
      </c>
    </row>
    <row r="94" spans="2:7" ht="15.75" thickBot="1" x14ac:dyDescent="0.3">
      <c r="B94" s="136">
        <f>'[1]FOOTBALL all IP TRADES ADJUSTED'!AZ37</f>
        <v>1000</v>
      </c>
      <c r="C94" s="136">
        <f>'[1]FOOTBALL all IP TRADES ADJUSTED'!BA37</f>
        <v>0</v>
      </c>
      <c r="D94" s="136">
        <f>'[1]FOOTBALL all IP TRADES ADJUSTED'!BB37</f>
        <v>0</v>
      </c>
      <c r="E94" s="136">
        <f>'[1]FOOTBALL all IP TRADES ADJUSTED'!BC37</f>
        <v>0</v>
      </c>
      <c r="F94" s="137">
        <f>'[1]FOOTBALL all IP TRADES ADJUSTED'!BD37</f>
        <v>0</v>
      </c>
      <c r="G94" s="138">
        <f>'[1]FOOTBALL all IP TRADES ADJUSTED'!BE37</f>
        <v>-45286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STRATEGIES INCIDENCE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2024-10-13T12:35:32Z</dcterms:created>
  <dcterms:modified xsi:type="dcterms:W3CDTF">2024-10-13T12:35:51Z</dcterms:modified>
</cp:coreProperties>
</file>