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80" windowWidth="19140" windowHeight="8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8" i="1" l="1"/>
  <c r="B86" i="1"/>
  <c r="B80" i="1"/>
  <c r="B74" i="1"/>
  <c r="B62" i="1"/>
  <c r="B52" i="1"/>
  <c r="B30" i="1"/>
  <c r="B19" i="1"/>
  <c r="B88" i="1" l="1"/>
  <c r="B31" i="1"/>
  <c r="C86" i="1"/>
  <c r="C80" i="1"/>
  <c r="C74" i="1"/>
  <c r="C52" i="1"/>
  <c r="C30" i="1"/>
  <c r="C19" i="1"/>
  <c r="B91" i="1" l="1"/>
  <c r="C31" i="1"/>
  <c r="C62" i="1"/>
  <c r="C48" i="1"/>
  <c r="C88" i="1" l="1"/>
  <c r="C91" i="1" s="1"/>
</calcChain>
</file>

<file path=xl/sharedStrings.xml><?xml version="1.0" encoding="utf-8"?>
<sst xmlns="http://schemas.openxmlformats.org/spreadsheetml/2006/main" count="94" uniqueCount="74">
  <si>
    <t>Actual</t>
  </si>
  <si>
    <t>Envelopes</t>
  </si>
  <si>
    <t>Pre-Authorized Givings</t>
  </si>
  <si>
    <t>Envelope Purchase</t>
  </si>
  <si>
    <t>Loose Collections</t>
  </si>
  <si>
    <t>Missions</t>
  </si>
  <si>
    <t>Ministerial Fund</t>
  </si>
  <si>
    <t>Flowers</t>
  </si>
  <si>
    <t>Delegates</t>
  </si>
  <si>
    <t>Lent</t>
  </si>
  <si>
    <t>Easter</t>
  </si>
  <si>
    <t>Thanksgiving</t>
  </si>
  <si>
    <t>Advent</t>
  </si>
  <si>
    <t>Christmas</t>
  </si>
  <si>
    <t>Family &amp; Children</t>
  </si>
  <si>
    <t>Total Collections</t>
  </si>
  <si>
    <t>Hall Rentals</t>
  </si>
  <si>
    <t>Interest</t>
  </si>
  <si>
    <t>Fundraising</t>
  </si>
  <si>
    <t>PWRDF</t>
  </si>
  <si>
    <t>Morningstar Mission</t>
  </si>
  <si>
    <t>GIC's</t>
  </si>
  <si>
    <t>HST Rebate</t>
  </si>
  <si>
    <t>Miscellaneous</t>
  </si>
  <si>
    <t>Total Other Income</t>
  </si>
  <si>
    <t>TOTAL RECEIPTS</t>
  </si>
  <si>
    <t>Salaries</t>
  </si>
  <si>
    <t>Rector</t>
  </si>
  <si>
    <t>Rector's Travel</t>
  </si>
  <si>
    <t>Rector's Benefits</t>
  </si>
  <si>
    <t>Supply Clergy</t>
  </si>
  <si>
    <t>Organist</t>
  </si>
  <si>
    <t>Cleaners</t>
  </si>
  <si>
    <t>Treasurer</t>
  </si>
  <si>
    <t>Envelope Secretary</t>
  </si>
  <si>
    <t>Admin Secretary</t>
  </si>
  <si>
    <t>Church CPP &amp; EI</t>
  </si>
  <si>
    <t>Subtotal</t>
  </si>
  <si>
    <t>Synod Expenses</t>
  </si>
  <si>
    <t>Common Ministries</t>
  </si>
  <si>
    <t>Church &amp; Hall</t>
  </si>
  <si>
    <t>Insurance</t>
  </si>
  <si>
    <t>Choir</t>
  </si>
  <si>
    <t>Organ &amp; Piano</t>
  </si>
  <si>
    <t>Altar Supplies</t>
  </si>
  <si>
    <t>Fuel</t>
  </si>
  <si>
    <t>Hydro</t>
  </si>
  <si>
    <t>Water</t>
  </si>
  <si>
    <t>Church Office</t>
  </si>
  <si>
    <t>Office Supplies</t>
  </si>
  <si>
    <t>Ads</t>
  </si>
  <si>
    <t>Photocopier</t>
  </si>
  <si>
    <t>Postage</t>
  </si>
  <si>
    <t>Bank Charges</t>
  </si>
  <si>
    <t>Newsletter</t>
  </si>
  <si>
    <t>Outreach Programs</t>
  </si>
  <si>
    <t>Ministers Fund</t>
  </si>
  <si>
    <t>MorningStar Mission</t>
  </si>
  <si>
    <t>Other Expenses</t>
  </si>
  <si>
    <t>Gifts</t>
  </si>
  <si>
    <t>TOTAL EXPENSES</t>
  </si>
  <si>
    <t>Receipts minus Expenses</t>
  </si>
  <si>
    <t>Proposed Budget</t>
  </si>
  <si>
    <t>Telephone &amp; Internet</t>
  </si>
  <si>
    <t>2022</t>
  </si>
  <si>
    <t>Rector's Housing &amp; Phone</t>
  </si>
  <si>
    <t>Receipts</t>
  </si>
  <si>
    <t>Expenses</t>
  </si>
  <si>
    <t>2022 Actual &amp; 2023 Proposed Budget</t>
  </si>
  <si>
    <t>2023</t>
  </si>
  <si>
    <t>Canada Helps</t>
  </si>
  <si>
    <t>Transfer Funds</t>
  </si>
  <si>
    <t>Insurance cost has not been received as yet for 2023</t>
  </si>
  <si>
    <t>Our assessment for Common Ministry has not been received as yet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</si>
</sst>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\ yyyy"/>
    <numFmt numFmtId="166" formatCode="&quot;$&quot;#,##0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BibleScrT"/>
      <family val="2"/>
    </font>
    <font>
      <b/>
      <u/>
      <sz val="12"/>
      <name val="Arial"/>
      <family val="2"/>
    </font>
    <font>
      <sz val="14"/>
      <name val="BibleScrT"/>
      <family val="2"/>
    </font>
    <font>
      <sz val="12"/>
      <name val="BibleScrT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2"/>
    <xf numFmtId="0" fontId="2" fillId="0" borderId="4" xfId="2" applyBorder="1" applyAlignment="1">
      <alignment horizontal="center" vertical="center" wrapText="1"/>
    </xf>
    <xf numFmtId="2" fontId="4" fillId="0" borderId="6" xfId="2" applyNumberFormat="1" applyFont="1" applyBorder="1"/>
    <xf numFmtId="2" fontId="5" fillId="0" borderId="6" xfId="2" applyNumberFormat="1" applyFont="1" applyBorder="1"/>
    <xf numFmtId="2" fontId="5" fillId="0" borderId="9" xfId="2" applyNumberFormat="1" applyFont="1" applyBorder="1" applyAlignment="1">
      <alignment horizontal="center" vertical="center" wrapText="1"/>
    </xf>
    <xf numFmtId="2" fontId="5" fillId="0" borderId="8" xfId="2" applyNumberFormat="1" applyFont="1" applyBorder="1"/>
    <xf numFmtId="2" fontId="5" fillId="0" borderId="4" xfId="2" applyNumberFormat="1" applyFont="1" applyBorder="1" applyAlignment="1">
      <alignment horizontal="center" vertical="center" wrapText="1"/>
    </xf>
    <xf numFmtId="0" fontId="5" fillId="0" borderId="6" xfId="2" applyFont="1" applyBorder="1"/>
    <xf numFmtId="2" fontId="7" fillId="0" borderId="6" xfId="2" applyNumberFormat="1" applyFont="1" applyBorder="1"/>
    <xf numFmtId="2" fontId="5" fillId="0" borderId="6" xfId="2" applyNumberFormat="1" applyFont="1" applyBorder="1" applyAlignment="1">
      <alignment horizontal="left"/>
    </xf>
    <xf numFmtId="2" fontId="8" fillId="0" borderId="0" xfId="3" applyNumberFormat="1" applyFont="1" applyBorder="1" applyAlignment="1">
      <alignment horizontal="center" vertical="center" wrapText="1"/>
    </xf>
    <xf numFmtId="2" fontId="6" fillId="0" borderId="9" xfId="3" applyNumberFormat="1" applyFont="1" applyBorder="1" applyAlignment="1">
      <alignment horizontal="center" vertical="center" wrapText="1"/>
    </xf>
    <xf numFmtId="2" fontId="8" fillId="0" borderId="20" xfId="3" applyNumberFormat="1" applyFont="1" applyBorder="1" applyAlignment="1">
      <alignment horizontal="center" vertical="center" wrapText="1"/>
    </xf>
    <xf numFmtId="4" fontId="4" fillId="0" borderId="18" xfId="3" applyNumberFormat="1" applyFont="1" applyBorder="1" applyAlignment="1" applyProtection="1">
      <alignment horizontal="right"/>
      <protection locked="0"/>
    </xf>
    <xf numFmtId="4" fontId="4" fillId="0" borderId="17" xfId="2" applyNumberFormat="1" applyFont="1" applyBorder="1" applyAlignment="1" applyProtection="1">
      <alignment horizontal="right"/>
      <protection locked="0"/>
    </xf>
    <xf numFmtId="0" fontId="9" fillId="0" borderId="20" xfId="2" applyFont="1" applyBorder="1" applyAlignment="1">
      <alignment horizontal="center" vertical="center" wrapText="1"/>
    </xf>
    <xf numFmtId="44" fontId="4" fillId="0" borderId="3" xfId="4" applyFont="1" applyBorder="1" applyAlignment="1">
      <alignment horizontal="right"/>
    </xf>
    <xf numFmtId="43" fontId="4" fillId="0" borderId="17" xfId="3" applyFont="1" applyBorder="1" applyAlignment="1" applyProtection="1">
      <alignment horizontal="right"/>
      <protection locked="0"/>
    </xf>
    <xf numFmtId="43" fontId="4" fillId="0" borderId="18" xfId="3" applyFont="1" applyBorder="1" applyAlignment="1" applyProtection="1">
      <alignment horizontal="right"/>
      <protection locked="0"/>
    </xf>
    <xf numFmtId="43" fontId="4" fillId="0" borderId="13" xfId="3" applyFont="1" applyBorder="1"/>
    <xf numFmtId="43" fontId="2" fillId="0" borderId="18" xfId="3" applyFont="1" applyBorder="1" applyAlignment="1" applyProtection="1">
      <alignment horizontal="right"/>
      <protection locked="0"/>
    </xf>
    <xf numFmtId="44" fontId="4" fillId="0" borderId="16" xfId="4" applyFont="1" applyBorder="1" applyAlignment="1">
      <alignment horizontal="right"/>
    </xf>
    <xf numFmtId="44" fontId="4" fillId="0" borderId="15" xfId="4" applyFont="1" applyBorder="1" applyAlignment="1">
      <alignment horizontal="right"/>
    </xf>
    <xf numFmtId="0" fontId="6" fillId="0" borderId="9" xfId="2" applyFont="1" applyBorder="1" applyAlignment="1">
      <alignment horizontal="center" vertical="center" wrapText="1"/>
    </xf>
    <xf numFmtId="164" fontId="4" fillId="0" borderId="19" xfId="2" applyNumberFormat="1" applyFont="1" applyBorder="1" applyAlignment="1">
      <alignment horizontal="right"/>
    </xf>
    <xf numFmtId="0" fontId="9" fillId="0" borderId="22" xfId="2" applyFont="1" applyBorder="1" applyAlignment="1">
      <alignment horizontal="center" vertical="center" wrapText="1"/>
    </xf>
    <xf numFmtId="43" fontId="4" fillId="0" borderId="12" xfId="3" applyFont="1" applyBorder="1"/>
    <xf numFmtId="43" fontId="4" fillId="0" borderId="13" xfId="3" applyFont="1" applyFill="1" applyBorder="1"/>
    <xf numFmtId="0" fontId="5" fillId="0" borderId="8" xfId="2" applyFont="1" applyBorder="1"/>
    <xf numFmtId="44" fontId="4" fillId="0" borderId="14" xfId="4" applyFont="1" applyBorder="1" applyAlignment="1">
      <alignment horizontal="right"/>
    </xf>
    <xf numFmtId="2" fontId="6" fillId="0" borderId="6" xfId="3" applyNumberFormat="1" applyFont="1" applyBorder="1" applyAlignment="1">
      <alignment horizontal="center" vertical="center" wrapText="1"/>
    </xf>
    <xf numFmtId="0" fontId="2" fillId="0" borderId="13" xfId="2" applyBorder="1"/>
    <xf numFmtId="166" fontId="2" fillId="0" borderId="13" xfId="2" applyNumberFormat="1" applyBorder="1"/>
    <xf numFmtId="3" fontId="2" fillId="0" borderId="7" xfId="2" applyNumberFormat="1" applyBorder="1"/>
    <xf numFmtId="43" fontId="4" fillId="0" borderId="7" xfId="3" applyFont="1" applyFill="1" applyBorder="1"/>
    <xf numFmtId="44" fontId="4" fillId="0" borderId="21" xfId="4" applyFont="1" applyBorder="1" applyAlignment="1">
      <alignment horizontal="right"/>
    </xf>
    <xf numFmtId="44" fontId="4" fillId="0" borderId="7" xfId="4" applyFont="1" applyBorder="1" applyAlignment="1">
      <alignment horizontal="right"/>
    </xf>
    <xf numFmtId="44" fontId="2" fillId="0" borderId="7" xfId="2" applyNumberFormat="1" applyBorder="1"/>
    <xf numFmtId="44" fontId="4" fillId="0" borderId="18" xfId="4" applyFont="1" applyBorder="1" applyAlignment="1">
      <alignment horizontal="right"/>
    </xf>
    <xf numFmtId="44" fontId="4" fillId="0" borderId="3" xfId="4" applyFont="1" applyBorder="1"/>
    <xf numFmtId="44" fontId="4" fillId="0" borderId="5" xfId="4" applyFont="1" applyBorder="1"/>
    <xf numFmtId="44" fontId="5" fillId="0" borderId="3" xfId="4" applyFont="1" applyBorder="1" applyAlignment="1">
      <alignment horizontal="right"/>
    </xf>
    <xf numFmtId="43" fontId="2" fillId="0" borderId="23" xfId="3" applyFont="1" applyBorder="1"/>
    <xf numFmtId="44" fontId="4" fillId="0" borderId="0" xfId="2" applyNumberFormat="1" applyFont="1" applyBorder="1" applyAlignment="1" applyProtection="1">
      <alignment horizontal="right"/>
      <protection locked="0"/>
    </xf>
    <xf numFmtId="44" fontId="5" fillId="0" borderId="3" xfId="4" applyNumberFormat="1" applyFont="1" applyBorder="1" applyAlignment="1">
      <alignment horizontal="right"/>
    </xf>
    <xf numFmtId="44" fontId="5" fillId="0" borderId="17" xfId="4" applyFont="1" applyBorder="1" applyAlignment="1">
      <alignment horizontal="right"/>
    </xf>
    <xf numFmtId="44" fontId="5" fillId="0" borderId="24" xfId="4" applyFont="1" applyBorder="1" applyAlignment="1">
      <alignment horizontal="right"/>
    </xf>
    <xf numFmtId="0" fontId="2" fillId="0" borderId="18" xfId="2" applyBorder="1"/>
    <xf numFmtId="44" fontId="5" fillId="0" borderId="2" xfId="4" applyNumberFormat="1" applyFont="1" applyBorder="1" applyAlignment="1">
      <alignment horizontal="right"/>
    </xf>
    <xf numFmtId="165" fontId="5" fillId="0" borderId="3" xfId="2" quotePrefix="1" applyNumberFormat="1" applyFont="1" applyBorder="1" applyAlignment="1">
      <alignment horizontal="center" vertical="center" wrapText="1"/>
    </xf>
    <xf numFmtId="164" fontId="4" fillId="0" borderId="16" xfId="4" applyNumberFormat="1" applyFont="1" applyBorder="1" applyAlignment="1">
      <alignment horizontal="right"/>
    </xf>
    <xf numFmtId="0" fontId="6" fillId="0" borderId="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2" fontId="6" fillId="0" borderId="10" xfId="3" applyNumberFormat="1" applyFont="1" applyBorder="1" applyAlignment="1">
      <alignment horizontal="center" vertical="center" wrapText="1"/>
    </xf>
    <xf numFmtId="2" fontId="6" fillId="0" borderId="11" xfId="3" applyNumberFormat="1" applyFont="1" applyBorder="1" applyAlignment="1">
      <alignment horizontal="center" vertical="center" wrapText="1"/>
    </xf>
  </cellXfs>
  <cellStyles count="5">
    <cellStyle name="Check Cell" xfId="1" builtinId="23" hidden="1"/>
    <cellStyle name="Comma 2" xfId="3"/>
    <cellStyle name="Currency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topLeftCell="A76" workbookViewId="0">
      <selection activeCell="E93" sqref="E93"/>
    </sheetView>
  </sheetViews>
  <sheetFormatPr defaultColWidth="8.81640625" defaultRowHeight="14.5"/>
  <cols>
    <col min="1" max="1" width="37.6328125" bestFit="1" customWidth="1"/>
    <col min="2" max="2" width="15.08984375" bestFit="1" customWidth="1"/>
    <col min="3" max="3" width="14.453125" bestFit="1" customWidth="1"/>
  </cols>
  <sheetData>
    <row r="1" spans="1:3" ht="20">
      <c r="A1" s="52" t="s">
        <v>68</v>
      </c>
      <c r="B1" s="53"/>
      <c r="C1" s="53"/>
    </row>
    <row r="2" spans="1:3" ht="31">
      <c r="A2" s="24" t="s">
        <v>66</v>
      </c>
      <c r="B2" s="16" t="s">
        <v>0</v>
      </c>
      <c r="C2" s="26" t="s">
        <v>62</v>
      </c>
    </row>
    <row r="3" spans="1:3" ht="15.5">
      <c r="A3" s="2"/>
      <c r="B3" s="50" t="s">
        <v>64</v>
      </c>
      <c r="C3" s="50" t="s">
        <v>69</v>
      </c>
    </row>
    <row r="4" spans="1:3" ht="15.5">
      <c r="A4" s="3" t="s">
        <v>1</v>
      </c>
      <c r="B4" s="18">
        <v>39129.300000000003</v>
      </c>
      <c r="C4" s="27">
        <v>40000</v>
      </c>
    </row>
    <row r="5" spans="1:3" ht="15.5">
      <c r="A5" s="3" t="s">
        <v>70</v>
      </c>
      <c r="B5" s="19">
        <v>2047.49</v>
      </c>
      <c r="C5" s="20">
        <v>2200</v>
      </c>
    </row>
    <row r="6" spans="1:3" ht="15.5">
      <c r="A6" s="3" t="s">
        <v>2</v>
      </c>
      <c r="B6" s="19">
        <v>60952.86</v>
      </c>
      <c r="C6" s="20">
        <v>62000</v>
      </c>
    </row>
    <row r="7" spans="1:3" ht="15.5">
      <c r="A7" s="3" t="s">
        <v>3</v>
      </c>
      <c r="B7" s="19">
        <v>130</v>
      </c>
      <c r="C7" s="20">
        <v>130</v>
      </c>
    </row>
    <row r="8" spans="1:3" ht="15.5">
      <c r="A8" s="3" t="s">
        <v>4</v>
      </c>
      <c r="B8" s="19">
        <v>866.25</v>
      </c>
      <c r="C8" s="20">
        <v>1000</v>
      </c>
    </row>
    <row r="9" spans="1:3" ht="15.5">
      <c r="A9" s="3" t="s">
        <v>5</v>
      </c>
      <c r="B9" s="19">
        <v>243</v>
      </c>
      <c r="C9" s="20">
        <v>750</v>
      </c>
    </row>
    <row r="10" spans="1:3" ht="15.5">
      <c r="A10" s="3" t="s">
        <v>6</v>
      </c>
      <c r="B10" s="19">
        <v>610</v>
      </c>
      <c r="C10" s="20">
        <v>600</v>
      </c>
    </row>
    <row r="11" spans="1:3" ht="15.5">
      <c r="A11" s="3" t="s">
        <v>7</v>
      </c>
      <c r="B11" s="19">
        <v>145</v>
      </c>
      <c r="C11" s="20">
        <v>200</v>
      </c>
    </row>
    <row r="12" spans="1:3" ht="15.5">
      <c r="A12" s="3" t="s">
        <v>8</v>
      </c>
      <c r="B12" s="19">
        <v>0</v>
      </c>
      <c r="C12" s="20">
        <v>0</v>
      </c>
    </row>
    <row r="13" spans="1:3" ht="15.5">
      <c r="A13" s="3" t="s">
        <v>9</v>
      </c>
      <c r="B13" s="19">
        <v>1150</v>
      </c>
      <c r="C13" s="20">
        <v>1100</v>
      </c>
    </row>
    <row r="14" spans="1:3" ht="15.5">
      <c r="A14" s="3" t="s">
        <v>10</v>
      </c>
      <c r="B14" s="19">
        <v>4100</v>
      </c>
      <c r="C14" s="20">
        <v>3800</v>
      </c>
    </row>
    <row r="15" spans="1:3" ht="15.5">
      <c r="A15" s="3" t="s">
        <v>11</v>
      </c>
      <c r="B15" s="19">
        <v>2405</v>
      </c>
      <c r="C15" s="20">
        <v>2400</v>
      </c>
    </row>
    <row r="16" spans="1:3" ht="15.5">
      <c r="A16" s="3" t="s">
        <v>12</v>
      </c>
      <c r="B16" s="19">
        <v>2475</v>
      </c>
      <c r="C16" s="20">
        <v>2500</v>
      </c>
    </row>
    <row r="17" spans="1:3" ht="15.5">
      <c r="A17" s="3" t="s">
        <v>13</v>
      </c>
      <c r="B17" s="19">
        <v>4190</v>
      </c>
      <c r="C17" s="28">
        <v>4500</v>
      </c>
    </row>
    <row r="18" spans="1:3" ht="15.5">
      <c r="A18" s="3" t="s">
        <v>14</v>
      </c>
      <c r="B18" s="19">
        <v>1752.12</v>
      </c>
      <c r="C18" s="20">
        <v>1600</v>
      </c>
    </row>
    <row r="19" spans="1:3" ht="16" thickBot="1">
      <c r="A19" s="10" t="s">
        <v>15</v>
      </c>
      <c r="B19" s="25">
        <f>SUM(B4:B18)</f>
        <v>120196.01999999999</v>
      </c>
      <c r="C19" s="23">
        <f>SUM(C4:C18)</f>
        <v>122780</v>
      </c>
    </row>
    <row r="20" spans="1:3" ht="16" thickTop="1">
      <c r="A20" s="4"/>
      <c r="B20" s="19"/>
      <c r="C20" s="43"/>
    </row>
    <row r="21" spans="1:3" ht="15.5">
      <c r="A21" s="3" t="s">
        <v>16</v>
      </c>
      <c r="B21" s="19">
        <v>560</v>
      </c>
      <c r="C21" s="28">
        <v>400</v>
      </c>
    </row>
    <row r="22" spans="1:3" ht="15.5">
      <c r="A22" s="3" t="s">
        <v>17</v>
      </c>
      <c r="B22" s="19">
        <v>6009.64</v>
      </c>
      <c r="C22" s="28">
        <v>5000</v>
      </c>
    </row>
    <row r="23" spans="1:3" ht="15.5">
      <c r="A23" s="3" t="s">
        <v>18</v>
      </c>
      <c r="B23" s="19">
        <v>0</v>
      </c>
      <c r="C23" s="28">
        <v>1000</v>
      </c>
    </row>
    <row r="24" spans="1:3" ht="15.5">
      <c r="A24" s="3" t="s">
        <v>71</v>
      </c>
      <c r="B24" s="19">
        <v>5000</v>
      </c>
      <c r="C24" s="28">
        <v>0</v>
      </c>
    </row>
    <row r="25" spans="1:3" ht="15.5">
      <c r="A25" s="3" t="s">
        <v>19</v>
      </c>
      <c r="B25" s="19">
        <v>275</v>
      </c>
      <c r="C25" s="28">
        <v>300</v>
      </c>
    </row>
    <row r="26" spans="1:3" ht="15.5">
      <c r="A26" s="3" t="s">
        <v>20</v>
      </c>
      <c r="B26" s="19">
        <v>1380</v>
      </c>
      <c r="C26" s="28">
        <v>1400</v>
      </c>
    </row>
    <row r="27" spans="1:3" ht="15.5">
      <c r="A27" s="3" t="s">
        <v>21</v>
      </c>
      <c r="B27" s="19">
        <v>18500</v>
      </c>
      <c r="C27" s="20">
        <v>25000</v>
      </c>
    </row>
    <row r="28" spans="1:3" ht="15.5">
      <c r="A28" s="3" t="s">
        <v>22</v>
      </c>
      <c r="B28" s="19">
        <v>2244.4</v>
      </c>
      <c r="C28" s="20">
        <v>2300</v>
      </c>
    </row>
    <row r="29" spans="1:3" ht="15.5">
      <c r="A29" s="3" t="s">
        <v>23</v>
      </c>
      <c r="B29" s="19">
        <v>2500</v>
      </c>
      <c r="C29" s="28">
        <v>300</v>
      </c>
    </row>
    <row r="30" spans="1:3" ht="15.5">
      <c r="A30" s="3" t="s">
        <v>24</v>
      </c>
      <c r="B30" s="40">
        <f>SUM(B21:B29)</f>
        <v>36469.040000000001</v>
      </c>
      <c r="C30" s="41">
        <f>SUM(C21:C29)</f>
        <v>35700</v>
      </c>
    </row>
    <row r="31" spans="1:3" ht="16" thickBot="1">
      <c r="A31" s="29" t="s">
        <v>25</v>
      </c>
      <c r="B31" s="51">
        <f>B19+B30</f>
        <v>156665.06</v>
      </c>
      <c r="C31" s="30">
        <f>C19+C30</f>
        <v>158480</v>
      </c>
    </row>
    <row r="32" spans="1:3" ht="20">
      <c r="A32" s="54"/>
      <c r="B32" s="55"/>
      <c r="C32" s="55"/>
    </row>
    <row r="33" spans="1:3" ht="31">
      <c r="A33" s="31" t="s">
        <v>67</v>
      </c>
      <c r="B33" s="11" t="s">
        <v>0</v>
      </c>
      <c r="C33" s="26" t="s">
        <v>62</v>
      </c>
    </row>
    <row r="34" spans="1:3" ht="15.5">
      <c r="A34" s="5"/>
      <c r="B34" s="50" t="s">
        <v>64</v>
      </c>
      <c r="C34" s="50" t="s">
        <v>69</v>
      </c>
    </row>
    <row r="35" spans="1:3" ht="15.5">
      <c r="A35" s="9" t="s">
        <v>26</v>
      </c>
      <c r="B35" s="15"/>
      <c r="C35" s="32"/>
    </row>
    <row r="36" spans="1:3" ht="15.5">
      <c r="A36" s="3" t="s">
        <v>27</v>
      </c>
      <c r="B36" s="19">
        <v>49683.12</v>
      </c>
      <c r="C36" s="20">
        <v>52200</v>
      </c>
    </row>
    <row r="37" spans="1:3" ht="15.5">
      <c r="A37" s="3" t="s">
        <v>28</v>
      </c>
      <c r="B37" s="19">
        <v>750.3</v>
      </c>
      <c r="C37" s="20">
        <v>700</v>
      </c>
    </row>
    <row r="38" spans="1:3" ht="15.5">
      <c r="A38" s="3" t="s">
        <v>65</v>
      </c>
      <c r="B38" s="19">
        <v>20100</v>
      </c>
      <c r="C38" s="20">
        <v>20843</v>
      </c>
    </row>
    <row r="39" spans="1:3" ht="15.5">
      <c r="A39" s="3" t="s">
        <v>29</v>
      </c>
      <c r="B39" s="19">
        <v>16832.16</v>
      </c>
      <c r="C39" s="20">
        <v>17100</v>
      </c>
    </row>
    <row r="40" spans="1:3" ht="15.5">
      <c r="A40" s="3" t="s">
        <v>30</v>
      </c>
      <c r="B40" s="19">
        <v>0</v>
      </c>
      <c r="C40" s="20">
        <v>0</v>
      </c>
    </row>
    <row r="41" spans="1:3" ht="15.5">
      <c r="A41" s="3" t="s">
        <v>14</v>
      </c>
      <c r="B41" s="19">
        <v>3861</v>
      </c>
      <c r="C41" s="20">
        <v>600</v>
      </c>
    </row>
    <row r="42" spans="1:3" ht="15.5">
      <c r="A42" s="3" t="s">
        <v>31</v>
      </c>
      <c r="B42" s="21">
        <v>0</v>
      </c>
      <c r="C42" s="20">
        <v>0</v>
      </c>
    </row>
    <row r="43" spans="1:3" ht="15.5">
      <c r="A43" s="3" t="s">
        <v>32</v>
      </c>
      <c r="B43" s="19">
        <v>935.07</v>
      </c>
      <c r="C43" s="20">
        <v>1100</v>
      </c>
    </row>
    <row r="44" spans="1:3" ht="15.5">
      <c r="A44" s="3" t="s">
        <v>33</v>
      </c>
      <c r="B44" s="19">
        <v>2890</v>
      </c>
      <c r="C44" s="20">
        <v>3000</v>
      </c>
    </row>
    <row r="45" spans="1:3" ht="15.5">
      <c r="A45" s="3" t="s">
        <v>34</v>
      </c>
      <c r="B45" s="19">
        <v>778</v>
      </c>
      <c r="C45" s="20">
        <v>809</v>
      </c>
    </row>
    <row r="46" spans="1:3" ht="15.5">
      <c r="A46" s="3" t="s">
        <v>35</v>
      </c>
      <c r="B46" s="19">
        <v>0</v>
      </c>
      <c r="C46" s="20">
        <v>0</v>
      </c>
    </row>
    <row r="47" spans="1:3" ht="15.5">
      <c r="A47" s="3" t="s">
        <v>36</v>
      </c>
      <c r="B47" s="19">
        <v>4272.08</v>
      </c>
      <c r="C47" s="20">
        <v>4700</v>
      </c>
    </row>
    <row r="48" spans="1:3" ht="15.5">
      <c r="A48" s="10" t="s">
        <v>37</v>
      </c>
      <c r="B48" s="17">
        <f>SUM(B36:B47)</f>
        <v>100101.73000000003</v>
      </c>
      <c r="C48" s="17">
        <f>SUM(C36:C47)</f>
        <v>101052</v>
      </c>
    </row>
    <row r="49" spans="1:3" ht="15.5">
      <c r="A49" s="4" t="s">
        <v>38</v>
      </c>
      <c r="B49" s="14"/>
      <c r="C49" s="33"/>
    </row>
    <row r="50" spans="1:3" ht="15.5">
      <c r="A50" s="3" t="s">
        <v>39</v>
      </c>
      <c r="B50" s="19">
        <v>29916</v>
      </c>
      <c r="C50" s="20">
        <v>32000</v>
      </c>
    </row>
    <row r="51" spans="1:3" ht="15.5">
      <c r="A51" s="3" t="s">
        <v>8</v>
      </c>
      <c r="B51" s="19">
        <v>0</v>
      </c>
      <c r="C51" s="20">
        <v>400</v>
      </c>
    </row>
    <row r="52" spans="1:3" ht="15.5">
      <c r="A52" s="10" t="s">
        <v>37</v>
      </c>
      <c r="B52" s="17">
        <f>SUM(B50:B51)</f>
        <v>29916</v>
      </c>
      <c r="C52" s="17">
        <f>SUM(C50:C51)</f>
        <v>32400</v>
      </c>
    </row>
    <row r="53" spans="1:3" ht="15.5">
      <c r="A53" s="4" t="s">
        <v>40</v>
      </c>
      <c r="B53" s="14"/>
      <c r="C53" s="33"/>
    </row>
    <row r="54" spans="1:3" ht="15.5">
      <c r="A54" s="3" t="s">
        <v>41</v>
      </c>
      <c r="B54" s="19">
        <v>5111.25</v>
      </c>
      <c r="C54" s="20">
        <v>10000</v>
      </c>
    </row>
    <row r="55" spans="1:3" ht="15.5">
      <c r="A55" s="3" t="s">
        <v>42</v>
      </c>
      <c r="B55" s="19">
        <v>0</v>
      </c>
      <c r="C55" s="20">
        <v>200</v>
      </c>
    </row>
    <row r="56" spans="1:3" ht="15.5">
      <c r="A56" s="3" t="s">
        <v>43</v>
      </c>
      <c r="B56" s="19">
        <v>125</v>
      </c>
      <c r="C56" s="20">
        <v>125</v>
      </c>
    </row>
    <row r="57" spans="1:3" ht="15.5">
      <c r="A57" s="3" t="s">
        <v>44</v>
      </c>
      <c r="B57" s="19">
        <v>300.22000000000003</v>
      </c>
      <c r="C57" s="20">
        <v>200</v>
      </c>
    </row>
    <row r="58" spans="1:3" ht="15.5">
      <c r="A58" s="3" t="s">
        <v>45</v>
      </c>
      <c r="B58" s="19">
        <v>14312.73</v>
      </c>
      <c r="C58" s="20">
        <v>16000</v>
      </c>
    </row>
    <row r="59" spans="1:3" ht="15.5">
      <c r="A59" s="3" t="s">
        <v>46</v>
      </c>
      <c r="B59" s="19">
        <v>2489.44</v>
      </c>
      <c r="C59" s="20">
        <v>2800</v>
      </c>
    </row>
    <row r="60" spans="1:3" ht="15.5">
      <c r="A60" s="3" t="s">
        <v>47</v>
      </c>
      <c r="B60" s="19">
        <v>1260.33</v>
      </c>
      <c r="C60" s="20">
        <v>1400</v>
      </c>
    </row>
    <row r="61" spans="1:3" ht="15.5">
      <c r="A61" s="3" t="s">
        <v>7</v>
      </c>
      <c r="B61" s="19">
        <v>0</v>
      </c>
      <c r="C61" s="20">
        <v>100</v>
      </c>
    </row>
    <row r="62" spans="1:3" ht="16" thickBot="1">
      <c r="A62" s="6" t="s">
        <v>37</v>
      </c>
      <c r="B62" s="22">
        <f>SUM(B54:B61)</f>
        <v>23598.97</v>
      </c>
      <c r="C62" s="22">
        <f>SUM(C54:C61)</f>
        <v>30825</v>
      </c>
    </row>
    <row r="63" spans="1:3" ht="20">
      <c r="A63" s="54"/>
      <c r="B63" s="55"/>
      <c r="C63" s="55"/>
    </row>
    <row r="64" spans="1:3" ht="31">
      <c r="A64" s="12"/>
      <c r="B64" s="13" t="s">
        <v>0</v>
      </c>
      <c r="C64" s="26" t="s">
        <v>62</v>
      </c>
    </row>
    <row r="65" spans="1:3" ht="15.5">
      <c r="A65" s="7"/>
      <c r="B65" s="50" t="s">
        <v>64</v>
      </c>
      <c r="C65" s="50" t="s">
        <v>69</v>
      </c>
    </row>
    <row r="66" spans="1:3" ht="15.5">
      <c r="A66" s="4" t="s">
        <v>48</v>
      </c>
      <c r="B66" s="14"/>
      <c r="C66" s="34"/>
    </row>
    <row r="67" spans="1:3" ht="15.5">
      <c r="A67" s="3" t="s">
        <v>63</v>
      </c>
      <c r="B67" s="19">
        <v>1205.3699999999999</v>
      </c>
      <c r="C67" s="35">
        <v>1300</v>
      </c>
    </row>
    <row r="68" spans="1:3" ht="15.5">
      <c r="A68" s="3" t="s">
        <v>49</v>
      </c>
      <c r="B68" s="19">
        <v>701.4</v>
      </c>
      <c r="C68" s="35">
        <v>700</v>
      </c>
    </row>
    <row r="69" spans="1:3" ht="15.5">
      <c r="A69" s="3" t="s">
        <v>50</v>
      </c>
      <c r="B69" s="19">
        <v>298.8</v>
      </c>
      <c r="C69" s="35">
        <v>300</v>
      </c>
    </row>
    <row r="70" spans="1:3" ht="15.5">
      <c r="A70" s="3" t="s">
        <v>51</v>
      </c>
      <c r="B70" s="19">
        <v>1931.87</v>
      </c>
      <c r="C70" s="35">
        <v>2100</v>
      </c>
    </row>
    <row r="71" spans="1:3" ht="15.5">
      <c r="A71" s="3" t="s">
        <v>52</v>
      </c>
      <c r="B71" s="19">
        <v>262.08999999999997</v>
      </c>
      <c r="C71" s="35">
        <v>300</v>
      </c>
    </row>
    <row r="72" spans="1:3" ht="15.5">
      <c r="A72" s="3" t="s">
        <v>53</v>
      </c>
      <c r="B72" s="19">
        <v>130.6</v>
      </c>
      <c r="C72" s="35">
        <v>135</v>
      </c>
    </row>
    <row r="73" spans="1:3" ht="15.5">
      <c r="A73" s="3" t="s">
        <v>54</v>
      </c>
      <c r="B73" s="19">
        <v>0</v>
      </c>
      <c r="C73" s="35">
        <v>50</v>
      </c>
    </row>
    <row r="74" spans="1:3" ht="15.5">
      <c r="A74" s="4" t="s">
        <v>37</v>
      </c>
      <c r="B74" s="17">
        <f>SUM(B67:B73)</f>
        <v>4530.130000000001</v>
      </c>
      <c r="C74" s="17">
        <f>SUM(C67:C73)</f>
        <v>4885</v>
      </c>
    </row>
    <row r="75" spans="1:3" ht="15.5">
      <c r="A75" s="4" t="s">
        <v>55</v>
      </c>
      <c r="B75" s="14"/>
      <c r="C75" s="34"/>
    </row>
    <row r="76" spans="1:3" ht="15.5">
      <c r="A76" s="3" t="s">
        <v>14</v>
      </c>
      <c r="B76" s="19">
        <v>1807.68</v>
      </c>
      <c r="C76" s="35">
        <v>1600</v>
      </c>
    </row>
    <row r="77" spans="1:3" ht="15.5">
      <c r="A77" s="3" t="s">
        <v>56</v>
      </c>
      <c r="B77" s="19">
        <v>0</v>
      </c>
      <c r="C77" s="35">
        <v>600</v>
      </c>
    </row>
    <row r="78" spans="1:3" ht="15.5">
      <c r="A78" s="3" t="s">
        <v>5</v>
      </c>
      <c r="B78" s="19">
        <v>606.07000000000005</v>
      </c>
      <c r="C78" s="35">
        <v>600</v>
      </c>
    </row>
    <row r="79" spans="1:3" ht="15.5">
      <c r="A79" s="3" t="s">
        <v>57</v>
      </c>
      <c r="B79" s="19">
        <v>1380</v>
      </c>
      <c r="C79" s="35">
        <v>1200</v>
      </c>
    </row>
    <row r="80" spans="1:3" ht="15.5">
      <c r="A80" s="4" t="s">
        <v>37</v>
      </c>
      <c r="B80" s="17">
        <f>SUM(B76:B79)</f>
        <v>3793.75</v>
      </c>
      <c r="C80" s="17">
        <f>SUM(C76:C79)</f>
        <v>4000</v>
      </c>
    </row>
    <row r="81" spans="1:3" ht="15.5">
      <c r="A81" s="4"/>
      <c r="B81" s="39"/>
      <c r="C81" s="37"/>
    </row>
    <row r="82" spans="1:3" ht="15.5">
      <c r="A82" s="4" t="s">
        <v>58</v>
      </c>
      <c r="B82" s="14"/>
      <c r="C82" s="34"/>
    </row>
    <row r="83" spans="1:3" ht="15.5">
      <c r="A83" s="3" t="s">
        <v>59</v>
      </c>
      <c r="B83" s="19">
        <v>299.61</v>
      </c>
      <c r="C83" s="35">
        <v>250</v>
      </c>
    </row>
    <row r="84" spans="1:3" ht="15.5">
      <c r="A84" s="3" t="s">
        <v>23</v>
      </c>
      <c r="B84" s="19"/>
      <c r="C84" s="35">
        <v>100</v>
      </c>
    </row>
    <row r="85" spans="1:3" ht="15.5">
      <c r="A85" s="3" t="s">
        <v>19</v>
      </c>
      <c r="B85" s="19"/>
      <c r="C85" s="35">
        <v>300</v>
      </c>
    </row>
    <row r="86" spans="1:3" ht="15.5">
      <c r="A86" s="4" t="s">
        <v>37</v>
      </c>
      <c r="B86" s="17">
        <f>SUM(B83:B85)</f>
        <v>299.61</v>
      </c>
      <c r="C86" s="36">
        <f>SUM(C83:C85)</f>
        <v>650</v>
      </c>
    </row>
    <row r="87" spans="1:3" ht="15.5">
      <c r="A87" s="3"/>
      <c r="B87" s="17"/>
      <c r="C87" s="36"/>
    </row>
    <row r="88" spans="1:3" ht="15.5">
      <c r="A88" s="8" t="s">
        <v>60</v>
      </c>
      <c r="B88" s="42">
        <f>B48+B52+B62+B74+B80+B86</f>
        <v>162240.19</v>
      </c>
      <c r="C88" s="42">
        <f>C48+C52+C62+C74+C80+C86</f>
        <v>173812</v>
      </c>
    </row>
    <row r="89" spans="1:3" ht="7.5" customHeight="1">
      <c r="A89" s="8"/>
      <c r="B89" s="46"/>
      <c r="C89" s="47"/>
    </row>
    <row r="90" spans="1:3" ht="8" customHeight="1">
      <c r="A90" s="1"/>
      <c r="B90" s="48"/>
      <c r="C90" s="1"/>
    </row>
    <row r="91" spans="1:3" ht="15.5">
      <c r="A91" s="4" t="s">
        <v>61</v>
      </c>
      <c r="B91" s="45">
        <f>B31-B88</f>
        <v>-5575.1300000000047</v>
      </c>
      <c r="C91" s="49">
        <f>C31-C88</f>
        <v>-15332</v>
      </c>
    </row>
    <row r="92" spans="1:3" ht="15.5">
      <c r="A92" s="8"/>
      <c r="B92" s="44"/>
      <c r="C92" s="38"/>
    </row>
    <row r="93" spans="1:3">
      <c r="A93" t="s">
        <v>72</v>
      </c>
    </row>
    <row r="94" spans="1:3">
      <c r="A94" t="s">
        <v>73</v>
      </c>
    </row>
  </sheetData>
  <mergeCells count="3">
    <mergeCell ref="A1:C1"/>
    <mergeCell ref="A32:C32"/>
    <mergeCell ref="A63:C63"/>
  </mergeCells>
  <pageMargins left="0.7" right="0.7" top="0.75" bottom="0.75" header="0.3" footer="0.3"/>
  <pageSetup orientation="portrait" r:id="rId1"/>
  <rowBreaks count="2" manualBreakCount="2">
    <brk id="31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Deacon</dc:creator>
  <cp:lastModifiedBy>Deacon</cp:lastModifiedBy>
  <cp:lastPrinted>2023-01-12T00:27:17Z</cp:lastPrinted>
  <dcterms:created xsi:type="dcterms:W3CDTF">2021-02-15T18:52:15Z</dcterms:created>
  <dcterms:modified xsi:type="dcterms:W3CDTF">2023-01-12T00:27:22Z</dcterms:modified>
</cp:coreProperties>
</file>