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3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18A54BF3-1FF9-4822-BABB-ABA253CF98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ofit and Loss - Details" sheetId="4" r:id="rId1"/>
    <sheet name="BS - Details" sheetId="5" r:id="rId2"/>
    <sheet name="CF - Summary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2">
      <go:sheetsCustomData xmlns:go="http://customooxmlschemas.google.com/" r:id="rId11" roundtripDataChecksum="vRZDhWbtp/+Ew0WpRKGivCrsnAgxqypwoU3TJiH3Bu0="/>
    </ext>
  </extLst>
</workbook>
</file>

<file path=xl/calcChain.xml><?xml version="1.0" encoding="utf-8"?>
<calcChain xmlns="http://schemas.openxmlformats.org/spreadsheetml/2006/main">
  <c r="A1" i="5" l="1"/>
  <c r="M49" i="5" l="1"/>
  <c r="M30" i="5"/>
  <c r="M22" i="5"/>
  <c r="N40" i="6"/>
  <c r="K40" i="6"/>
  <c r="J40" i="6"/>
  <c r="I40" i="6"/>
  <c r="H40" i="6"/>
  <c r="G40" i="6"/>
  <c r="F40" i="6"/>
  <c r="E40" i="6"/>
  <c r="B37" i="6"/>
  <c r="M32" i="6"/>
  <c r="L32" i="6"/>
  <c r="K32" i="6"/>
  <c r="I32" i="6"/>
  <c r="H32" i="6"/>
  <c r="G32" i="6"/>
  <c r="D32" i="6"/>
  <c r="C32" i="6"/>
  <c r="C38" i="6" s="1"/>
  <c r="B32" i="6"/>
  <c r="B38" i="6" s="1"/>
  <c r="N29" i="6"/>
  <c r="F28" i="6"/>
  <c r="F32" i="6" s="1"/>
  <c r="E28" i="6"/>
  <c r="E27" i="6"/>
  <c r="E32" i="6" s="1"/>
  <c r="N26" i="6"/>
  <c r="N25" i="6"/>
  <c r="J25" i="6"/>
  <c r="J32" i="6" s="1"/>
  <c r="N24" i="6"/>
  <c r="M19" i="6"/>
  <c r="M21" i="6" s="1"/>
  <c r="L19" i="6"/>
  <c r="K19" i="6"/>
  <c r="J19" i="6"/>
  <c r="I19" i="6"/>
  <c r="H19" i="6"/>
  <c r="G19" i="6"/>
  <c r="F19" i="6"/>
  <c r="E19" i="6"/>
  <c r="D19" i="6"/>
  <c r="C19" i="6"/>
  <c r="B19" i="6"/>
  <c r="N18" i="6"/>
  <c r="N17" i="6"/>
  <c r="N16" i="6"/>
  <c r="N15" i="6"/>
  <c r="N14" i="6"/>
  <c r="N13" i="6"/>
  <c r="N12" i="6"/>
  <c r="N19" i="6" s="1"/>
  <c r="M9" i="6"/>
  <c r="N7" i="6"/>
  <c r="B6" i="6"/>
  <c r="M47" i="5"/>
  <c r="L47" i="5"/>
  <c r="K47" i="5"/>
  <c r="J47" i="5"/>
  <c r="I47" i="5"/>
  <c r="H47" i="5"/>
  <c r="G47" i="5"/>
  <c r="F47" i="5"/>
  <c r="E47" i="5"/>
  <c r="M41" i="5"/>
  <c r="L41" i="5"/>
  <c r="K41" i="5"/>
  <c r="J41" i="5"/>
  <c r="I41" i="5"/>
  <c r="H41" i="5"/>
  <c r="G41" i="5"/>
  <c r="F41" i="5"/>
  <c r="E41" i="5"/>
  <c r="D41" i="5"/>
  <c r="C41" i="5"/>
  <c r="B41" i="5"/>
  <c r="I33" i="5"/>
  <c r="H33" i="5"/>
  <c r="G33" i="5"/>
  <c r="F33" i="5"/>
  <c r="E33" i="5"/>
  <c r="D33" i="5"/>
  <c r="C33" i="5"/>
  <c r="B33" i="5"/>
  <c r="L30" i="5"/>
  <c r="L33" i="5" s="1"/>
  <c r="K30" i="5"/>
  <c r="K33" i="5" s="1"/>
  <c r="J30" i="5"/>
  <c r="J33" i="5" s="1"/>
  <c r="H27" i="5"/>
  <c r="H35" i="5" s="1"/>
  <c r="G27" i="5"/>
  <c r="G35" i="5" s="1"/>
  <c r="F27" i="5"/>
  <c r="F35" i="5" s="1"/>
  <c r="E27" i="5"/>
  <c r="E35" i="5" s="1"/>
  <c r="D27" i="5"/>
  <c r="D35" i="5" s="1"/>
  <c r="C27" i="5"/>
  <c r="C35" i="5" s="1"/>
  <c r="B27" i="5"/>
  <c r="B35" i="5" s="1"/>
  <c r="M24" i="5"/>
  <c r="L24" i="5"/>
  <c r="K24" i="5"/>
  <c r="K27" i="5" s="1"/>
  <c r="K35" i="5" s="1"/>
  <c r="J24" i="5"/>
  <c r="J27" i="5" s="1"/>
  <c r="I24" i="5"/>
  <c r="I27" i="5" s="1"/>
  <c r="I35" i="5" s="1"/>
  <c r="M27" i="5"/>
  <c r="L22" i="5"/>
  <c r="L40" i="6" s="1"/>
  <c r="B17" i="5"/>
  <c r="B19" i="5" s="1"/>
  <c r="I15" i="5"/>
  <c r="H15" i="5"/>
  <c r="G15" i="5"/>
  <c r="F15" i="5"/>
  <c r="B13" i="5"/>
  <c r="E12" i="5"/>
  <c r="E13" i="5" s="1"/>
  <c r="D12" i="5"/>
  <c r="D13" i="5" s="1"/>
  <c r="C12" i="5"/>
  <c r="C13" i="5" s="1"/>
  <c r="J11" i="5"/>
  <c r="A1" i="6"/>
  <c r="C21" i="4"/>
  <c r="B49" i="5" s="1"/>
  <c r="B50" i="5" s="1"/>
  <c r="Y19" i="4"/>
  <c r="W19" i="4"/>
  <c r="U19" i="4"/>
  <c r="S19" i="4"/>
  <c r="Q19" i="4"/>
  <c r="O19" i="4"/>
  <c r="M19" i="4"/>
  <c r="K19" i="4"/>
  <c r="I19" i="4"/>
  <c r="G19" i="4"/>
  <c r="E19" i="4"/>
  <c r="C19" i="4"/>
  <c r="AC17" i="4"/>
  <c r="AC16" i="4"/>
  <c r="AC15" i="4"/>
  <c r="AC14" i="4"/>
  <c r="AC19" i="4" s="1"/>
  <c r="Y12" i="4"/>
  <c r="Y21" i="4" s="1"/>
  <c r="C12" i="4"/>
  <c r="B8" i="6" s="1"/>
  <c r="AC10" i="4"/>
  <c r="L12" i="5"/>
  <c r="L13" i="5" s="1"/>
  <c r="K12" i="5"/>
  <c r="K13" i="5" s="1"/>
  <c r="W12" i="4"/>
  <c r="U12" i="4"/>
  <c r="S12" i="4"/>
  <c r="Q12" i="4"/>
  <c r="O12" i="4"/>
  <c r="M12" i="4"/>
  <c r="K12" i="4"/>
  <c r="I12" i="4"/>
  <c r="M16" i="5"/>
  <c r="M17" i="5" s="1"/>
  <c r="L16" i="5"/>
  <c r="L17" i="5" s="1"/>
  <c r="O21" i="4" l="1"/>
  <c r="H8" i="6"/>
  <c r="W21" i="4"/>
  <c r="L8" i="6"/>
  <c r="B9" i="6"/>
  <c r="B21" i="6" s="1"/>
  <c r="B35" i="6" s="1"/>
  <c r="B39" i="6" s="1"/>
  <c r="C37" i="6" s="1"/>
  <c r="I21" i="4"/>
  <c r="E8" i="6"/>
  <c r="Q21" i="4"/>
  <c r="I8" i="6"/>
  <c r="J35" i="5"/>
  <c r="B43" i="5"/>
  <c r="B52" i="5" s="1"/>
  <c r="K21" i="4"/>
  <c r="F8" i="6"/>
  <c r="S21" i="4"/>
  <c r="J8" i="6"/>
  <c r="G8" i="6"/>
  <c r="M21" i="4"/>
  <c r="K8" i="6"/>
  <c r="U21" i="4"/>
  <c r="L19" i="5"/>
  <c r="AC9" i="4"/>
  <c r="AC12" i="4" s="1"/>
  <c r="AC21" i="4" s="1"/>
  <c r="I12" i="5"/>
  <c r="I13" i="5" s="1"/>
  <c r="M12" i="5"/>
  <c r="M13" i="5" s="1"/>
  <c r="M19" i="5" s="1"/>
  <c r="F16" i="5"/>
  <c r="F17" i="5" s="1"/>
  <c r="J16" i="5"/>
  <c r="J17" i="5" s="1"/>
  <c r="N28" i="6"/>
  <c r="F12" i="5"/>
  <c r="F13" i="5" s="1"/>
  <c r="J12" i="5"/>
  <c r="J13" i="5" s="1"/>
  <c r="C16" i="5"/>
  <c r="G16" i="5"/>
  <c r="G17" i="5" s="1"/>
  <c r="K16" i="5"/>
  <c r="K17" i="5" s="1"/>
  <c r="K19" i="5" s="1"/>
  <c r="K43" i="5" s="1"/>
  <c r="L27" i="5"/>
  <c r="L35" i="5" s="1"/>
  <c r="N27" i="6"/>
  <c r="N32" i="6" s="1"/>
  <c r="E12" i="4"/>
  <c r="G12" i="5"/>
  <c r="G13" i="5" s="1"/>
  <c r="D16" i="5"/>
  <c r="H16" i="5"/>
  <c r="H17" i="5" s="1"/>
  <c r="M33" i="5"/>
  <c r="M35" i="5" s="1"/>
  <c r="G12" i="4"/>
  <c r="H12" i="5"/>
  <c r="H13" i="5" s="1"/>
  <c r="E16" i="5"/>
  <c r="E17" i="5" s="1"/>
  <c r="E19" i="5" s="1"/>
  <c r="E43" i="5" s="1"/>
  <c r="I16" i="5"/>
  <c r="I17" i="5" s="1"/>
  <c r="J19" i="5" l="1"/>
  <c r="J43" i="5" s="1"/>
  <c r="F19" i="5"/>
  <c r="F43" i="5" s="1"/>
  <c r="I19" i="5"/>
  <c r="I43" i="5" s="1"/>
  <c r="L43" i="5"/>
  <c r="M43" i="5"/>
  <c r="G19" i="5"/>
  <c r="G43" i="5" s="1"/>
  <c r="F6" i="6"/>
  <c r="F9" i="6" s="1"/>
  <c r="F21" i="6" s="1"/>
  <c r="F35" i="6" s="1"/>
  <c r="F38" i="6" s="1"/>
  <c r="I6" i="6"/>
  <c r="L6" i="6"/>
  <c r="L9" i="6" s="1"/>
  <c r="L21" i="6" s="1"/>
  <c r="L35" i="6" s="1"/>
  <c r="L38" i="6" s="1"/>
  <c r="C8" i="6"/>
  <c r="E21" i="4"/>
  <c r="G6" i="6"/>
  <c r="G9" i="6" s="1"/>
  <c r="G21" i="6" s="1"/>
  <c r="G35" i="6" s="1"/>
  <c r="G38" i="6" s="1"/>
  <c r="H19" i="5"/>
  <c r="H43" i="5" s="1"/>
  <c r="C17" i="5"/>
  <c r="C19" i="5" s="1"/>
  <c r="C43" i="5" s="1"/>
  <c r="J6" i="6"/>
  <c r="J9" i="6" s="1"/>
  <c r="J21" i="6" s="1"/>
  <c r="J35" i="6" s="1"/>
  <c r="J38" i="6" s="1"/>
  <c r="E6" i="6"/>
  <c r="E9" i="6" s="1"/>
  <c r="E21" i="6" s="1"/>
  <c r="E35" i="6" s="1"/>
  <c r="E38" i="6" s="1"/>
  <c r="H6" i="6"/>
  <c r="H9" i="6" s="1"/>
  <c r="H21" i="6" s="1"/>
  <c r="H35" i="6" s="1"/>
  <c r="H38" i="6" s="1"/>
  <c r="G21" i="4"/>
  <c r="D8" i="6"/>
  <c r="D17" i="5"/>
  <c r="K6" i="6"/>
  <c r="I9" i="6"/>
  <c r="I21" i="6" s="1"/>
  <c r="I35" i="6" s="1"/>
  <c r="I38" i="6" s="1"/>
  <c r="D6" i="6" l="1"/>
  <c r="D9" i="6" s="1"/>
  <c r="D21" i="6" s="1"/>
  <c r="D35" i="6" s="1"/>
  <c r="D38" i="6" s="1"/>
  <c r="C6" i="6"/>
  <c r="C49" i="5"/>
  <c r="D49" i="5" s="1"/>
  <c r="K9" i="6"/>
  <c r="K21" i="6" s="1"/>
  <c r="K35" i="6" s="1"/>
  <c r="K38" i="6" s="1"/>
  <c r="D19" i="5"/>
  <c r="D43" i="5" s="1"/>
  <c r="C9" i="6"/>
  <c r="C21" i="6" s="1"/>
  <c r="C35" i="6" s="1"/>
  <c r="C39" i="6" s="1"/>
  <c r="D37" i="6" s="1"/>
  <c r="N8" i="6"/>
  <c r="D39" i="6" l="1"/>
  <c r="E37" i="6" s="1"/>
  <c r="E39" i="6" s="1"/>
  <c r="D50" i="5"/>
  <c r="D52" i="5" s="1"/>
  <c r="E49" i="5"/>
  <c r="C50" i="5"/>
  <c r="C52" i="5" s="1"/>
  <c r="N6" i="6"/>
  <c r="N9" i="6" s="1"/>
  <c r="N21" i="6" s="1"/>
  <c r="N35" i="6" s="1"/>
  <c r="N38" i="6" s="1"/>
  <c r="N39" i="6" s="1"/>
  <c r="N41" i="6" s="1"/>
  <c r="E41" i="6" l="1"/>
  <c r="F37" i="6"/>
  <c r="F39" i="6" s="1"/>
  <c r="E50" i="5"/>
  <c r="E52" i="5" s="1"/>
  <c r="F49" i="5"/>
  <c r="F50" i="5" l="1"/>
  <c r="F52" i="5" s="1"/>
  <c r="G49" i="5"/>
  <c r="F41" i="6"/>
  <c r="G37" i="6"/>
  <c r="G39" i="6" s="1"/>
  <c r="G50" i="5" l="1"/>
  <c r="G52" i="5" s="1"/>
  <c r="H49" i="5"/>
  <c r="G41" i="6"/>
  <c r="H37" i="6"/>
  <c r="H39" i="6" s="1"/>
  <c r="H50" i="5" l="1"/>
  <c r="H52" i="5" s="1"/>
  <c r="I49" i="5"/>
  <c r="H41" i="6"/>
  <c r="I37" i="6"/>
  <c r="I39" i="6" s="1"/>
  <c r="I41" i="6" l="1"/>
  <c r="J37" i="6"/>
  <c r="J39" i="6" s="1"/>
  <c r="I50" i="5"/>
  <c r="I52" i="5" s="1"/>
  <c r="J49" i="5"/>
  <c r="J50" i="5" l="1"/>
  <c r="J52" i="5" s="1"/>
  <c r="K49" i="5"/>
  <c r="J41" i="6"/>
  <c r="K37" i="6"/>
  <c r="K50" i="5" l="1"/>
  <c r="K52" i="5" s="1"/>
  <c r="L49" i="5"/>
  <c r="K39" i="6"/>
  <c r="M50" i="5" l="1"/>
  <c r="M52" i="5" s="1"/>
  <c r="L50" i="5"/>
  <c r="L52" i="5" s="1"/>
  <c r="K41" i="6"/>
  <c r="L37" i="6"/>
  <c r="L39" i="6" l="1"/>
  <c r="L4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500-000001000000}">
      <text>
        <r>
          <rPr>
            <sz val="11"/>
            <color rgb="FF000000"/>
            <rFont val="Calibri"/>
            <scheme val="minor"/>
          </rPr>
          <t>======
ID#AAAA3LYqfAY
Zubair Sobani    (2023-08-14 13:26:42)
@sohail.wahid@thinkventures.co Cash Flow is wrong
_Assigned to sohail.wahid@thinkventures.co_</t>
        </r>
      </text>
    </comment>
    <comment ref="N26" authorId="0" shapeId="0" xr:uid="{00000000-0006-0000-0500-000002000000}">
      <text>
        <r>
          <rPr>
            <sz val="11"/>
            <color rgb="FF000000"/>
            <rFont val="Calibri"/>
            <scheme val="minor"/>
          </rPr>
          <t>======
ID#AAAA2fKrxL8
Zubair Sobani    (2023-08-10 19:41:38)
@sohail.wahid@thinkventures.co Incorrect. It should only be investment / Long term loan to the business. not the P&amp;L recorded daily
_Assigned to sohail.wahid@thinkventures.co_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kMSBcctzjkAsCfZ03pyL3tQ3ajg=="/>
    </ext>
  </extLst>
</comments>
</file>

<file path=xl/sharedStrings.xml><?xml version="1.0" encoding="utf-8"?>
<sst xmlns="http://schemas.openxmlformats.org/spreadsheetml/2006/main" count="103" uniqueCount="73">
  <si>
    <t>Profit and Loss</t>
  </si>
  <si>
    <t>YTD</t>
  </si>
  <si>
    <t>EXPENSES</t>
  </si>
  <si>
    <t>Bank charges</t>
  </si>
  <si>
    <t>Office/General Administrative Expenses</t>
  </si>
  <si>
    <t>Depreciation Expense</t>
  </si>
  <si>
    <t>Total Expenses</t>
  </si>
  <si>
    <t>PROFIT</t>
  </si>
  <si>
    <t>Q1-2023</t>
  </si>
  <si>
    <t>Q2-2023</t>
  </si>
  <si>
    <t>Q3-2023</t>
  </si>
  <si>
    <t>Q4-2023</t>
  </si>
  <si>
    <t xml:space="preserve">Balance Sheet </t>
  </si>
  <si>
    <t>Fixed Assets (net of Depreciation)</t>
  </si>
  <si>
    <t>Non Current Assets</t>
  </si>
  <si>
    <t>Accumulated Depreciation</t>
  </si>
  <si>
    <t>Subtotal - Non-Current Assets</t>
  </si>
  <si>
    <t>Current Assets</t>
  </si>
  <si>
    <t>Scotia Bank</t>
  </si>
  <si>
    <t>Short term Loan</t>
  </si>
  <si>
    <t>Accounts Receivable (A/R)</t>
  </si>
  <si>
    <t>Prepaid</t>
  </si>
  <si>
    <t>Subtotal - Current Assets</t>
  </si>
  <si>
    <t>Current Liabilities</t>
  </si>
  <si>
    <t>Short Term loan</t>
  </si>
  <si>
    <t>Accounts Payable</t>
  </si>
  <si>
    <t>GST/HST Payable</t>
  </si>
  <si>
    <t>Subtotal - Current Liabilities</t>
  </si>
  <si>
    <t>Net Working Capital</t>
  </si>
  <si>
    <t>Long-term Liabilities</t>
  </si>
  <si>
    <t>Loans</t>
  </si>
  <si>
    <t>Subtotal - Long-term Liabilities</t>
  </si>
  <si>
    <t>Net Assets</t>
  </si>
  <si>
    <t>Equity</t>
  </si>
  <si>
    <t>Share Capital</t>
  </si>
  <si>
    <t>Retained Earnings</t>
  </si>
  <si>
    <t>Profit for the year</t>
  </si>
  <si>
    <t>Net Equity</t>
  </si>
  <si>
    <t>Check</t>
  </si>
  <si>
    <t>Cash Flow</t>
  </si>
  <si>
    <t>Net Operating Profit</t>
  </si>
  <si>
    <t>Depreciation</t>
  </si>
  <si>
    <t>Increase / Decrease in book value of Investment</t>
  </si>
  <si>
    <t>Net Cash from Operations</t>
  </si>
  <si>
    <t>Changes in Cash Flow</t>
  </si>
  <si>
    <t xml:space="preserve"> Accounts Receivable (A/R)</t>
  </si>
  <si>
    <t xml:space="preserve"> Other Receivables</t>
  </si>
  <si>
    <t>Prepaid Expenses</t>
  </si>
  <si>
    <t>Accounts Payable (A/P)</t>
  </si>
  <si>
    <t>Shareholder short term payable</t>
  </si>
  <si>
    <t>Short term Liability</t>
  </si>
  <si>
    <t>Operating Cash Flow</t>
  </si>
  <si>
    <t>Financing Activities</t>
  </si>
  <si>
    <t>Total Investing activities</t>
  </si>
  <si>
    <t>Net Cash Flow</t>
  </si>
  <si>
    <t>Opening Cash</t>
  </si>
  <si>
    <t>Closing Cash</t>
  </si>
  <si>
    <t>Sales Income</t>
  </si>
  <si>
    <t xml:space="preserve">   Total Income</t>
  </si>
  <si>
    <t>Branding / Brand Registration</t>
  </si>
  <si>
    <t>Sample Corporation</t>
  </si>
  <si>
    <t>Investments:Investor Corp 1 (Share Capital)</t>
  </si>
  <si>
    <t>Long Term Loans:Investor Corp 1</t>
  </si>
  <si>
    <t>Investor Corp 1</t>
  </si>
  <si>
    <t>Total Investment in Investor Corp 1</t>
  </si>
  <si>
    <t>Investments:Investor Corp 2(Share Capital)</t>
  </si>
  <si>
    <t xml:space="preserve">WISE CAD </t>
  </si>
  <si>
    <t>Investor Corp 3</t>
  </si>
  <si>
    <t>Investments:Investor Corp 2 (Share Capital)</t>
  </si>
  <si>
    <t>Investments:Investor Corp 1(Share Capital)</t>
  </si>
  <si>
    <t xml:space="preserve">Long Term Loans:Investor Corp </t>
  </si>
  <si>
    <t>Shareholder liability:Investor Corp 3</t>
  </si>
  <si>
    <t>Investor Corp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</si>
</sst>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mm\ yyyy"/>
    <numFmt numFmtId="165" formatCode="mmm\ yyyy"/>
    <numFmt numFmtId="166" formatCode="#,##0.00\ _€"/>
    <numFmt numFmtId="167" formatCode="&quot;$&quot;* #,##0.00\ _€"/>
  </numFmts>
  <fonts count="19">
    <font>
      <sz val="11"/>
      <color rgb="FF000000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sz val="8"/>
      <color rgb="FF000000"/>
      <name val="Calibri"/>
    </font>
    <font>
      <b/>
      <sz val="12"/>
      <color theme="1"/>
      <name val="Calibri"/>
    </font>
    <font>
      <sz val="12"/>
      <color theme="1"/>
      <name val="Calibri"/>
    </font>
    <font>
      <sz val="11"/>
      <color theme="1"/>
      <name val="Calibri"/>
      <scheme val="minor"/>
    </font>
    <font>
      <b/>
      <i/>
      <sz val="12"/>
      <color theme="1"/>
      <name val="Calibri"/>
    </font>
    <font>
      <sz val="10"/>
      <color rgb="FF000000"/>
      <name val="Calibri"/>
    </font>
    <font>
      <b/>
      <sz val="16"/>
      <color theme="1"/>
      <name val="Calibri"/>
    </font>
    <font>
      <sz val="11"/>
      <color rgb="FF000000"/>
      <name val="Calibri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b/>
      <sz val="9"/>
      <color theme="1"/>
      <name val="Calibri"/>
    </font>
    <font>
      <b/>
      <sz val="9"/>
      <color rgb="FF000000"/>
      <name val="Calibri"/>
    </font>
    <font>
      <b/>
      <sz val="8"/>
      <color rgb="FF000000"/>
      <name val="Calibri"/>
    </font>
    <font>
      <sz val="8"/>
      <color rgb="FF000000"/>
      <name val="Arial"/>
    </font>
    <font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FBE4D5"/>
        <bgColor rgb="FFFBE4D5"/>
      </patternFill>
    </fill>
    <fill>
      <patternFill patternType="solid">
        <fgColor rgb="FFF2F2F2"/>
        <bgColor rgb="FFF2F2F2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95">
    <xf numFmtId="0" fontId="0" fillId="0" borderId="0" xfId="0" applyFont="1" applyAlignment="1"/>
    <xf numFmtId="0" fontId="3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left"/>
    </xf>
    <xf numFmtId="0" fontId="5" fillId="0" borderId="3" xfId="0" applyFont="1" applyBorder="1"/>
    <xf numFmtId="0" fontId="5" fillId="0" borderId="0" xfId="0" applyFont="1" applyAlignment="1">
      <alignment wrapText="1"/>
    </xf>
    <xf numFmtId="0" fontId="5" fillId="0" borderId="0" xfId="0" applyFont="1" applyAlignment="1"/>
    <xf numFmtId="0" fontId="7" fillId="0" borderId="0" xfId="0" applyFont="1"/>
    <xf numFmtId="0" fontId="7" fillId="0" borderId="4" xfId="0" applyFont="1" applyBorder="1"/>
    <xf numFmtId="0" fontId="8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5" fillId="0" borderId="0" xfId="0" applyFont="1" applyAlignment="1">
      <alignment horizontal="left" wrapText="1"/>
    </xf>
    <xf numFmtId="165" fontId="4" fillId="0" borderId="0" xfId="0" applyNumberFormat="1" applyFont="1" applyAlignment="1">
      <alignment horizontal="center"/>
    </xf>
    <xf numFmtId="0" fontId="10" fillId="0" borderId="0" xfId="0" applyFont="1"/>
    <xf numFmtId="0" fontId="13" fillId="3" borderId="8" xfId="0" applyFont="1" applyFill="1" applyBorder="1"/>
    <xf numFmtId="0" fontId="2" fillId="0" borderId="0" xfId="0" applyFont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3" xfId="0" applyFont="1" applyBorder="1" applyAlignment="1"/>
    <xf numFmtId="0" fontId="10" fillId="0" borderId="0" xfId="0" applyFont="1" applyAlignment="1">
      <alignment wrapText="1"/>
    </xf>
    <xf numFmtId="17" fontId="14" fillId="0" borderId="0" xfId="0" applyNumberFormat="1" applyFont="1"/>
    <xf numFmtId="17" fontId="1" fillId="0" borderId="9" xfId="0" applyNumberFormat="1" applyFont="1" applyBorder="1" applyAlignment="1">
      <alignment horizontal="center" wrapText="1"/>
    </xf>
    <xf numFmtId="17" fontId="1" fillId="0" borderId="9" xfId="0" applyNumberFormat="1" applyFont="1" applyBorder="1" applyAlignment="1">
      <alignment horizontal="center" wrapText="1"/>
    </xf>
    <xf numFmtId="17" fontId="2" fillId="0" borderId="2" xfId="0" applyNumberFormat="1" applyFont="1" applyBorder="1" applyAlignment="1"/>
    <xf numFmtId="17" fontId="1" fillId="0" borderId="10" xfId="0" applyNumberFormat="1" applyFont="1" applyBorder="1" applyAlignment="1">
      <alignment horizontal="center" wrapText="1"/>
    </xf>
    <xf numFmtId="17" fontId="2" fillId="0" borderId="1" xfId="0" applyNumberFormat="1" applyFont="1" applyBorder="1" applyAlignment="1"/>
    <xf numFmtId="17" fontId="1" fillId="0" borderId="11" xfId="0" applyNumberFormat="1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0" fillId="0" borderId="0" xfId="0" applyFont="1" applyAlignment="1"/>
    <xf numFmtId="0" fontId="15" fillId="0" borderId="0" xfId="0" applyFont="1" applyAlignment="1">
      <alignment horizontal="center" wrapText="1"/>
    </xf>
    <xf numFmtId="166" fontId="3" fillId="0" borderId="0" xfId="0" applyNumberFormat="1" applyFont="1" applyAlignment="1">
      <alignment horizontal="right" wrapText="1"/>
    </xf>
    <xf numFmtId="4" fontId="3" fillId="0" borderId="12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4" fontId="3" fillId="0" borderId="13" xfId="0" applyNumberFormat="1" applyFont="1" applyBorder="1" applyAlignment="1">
      <alignment horizontal="right" wrapText="1"/>
    </xf>
    <xf numFmtId="166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167" fontId="16" fillId="0" borderId="0" xfId="0" applyNumberFormat="1" applyFont="1" applyAlignment="1">
      <alignment horizontal="right" wrapText="1"/>
    </xf>
    <xf numFmtId="4" fontId="16" fillId="0" borderId="14" xfId="0" applyNumberFormat="1" applyFont="1" applyBorder="1" applyAlignment="1">
      <alignment horizontal="right" wrapText="1"/>
    </xf>
    <xf numFmtId="4" fontId="16" fillId="0" borderId="0" xfId="0" applyNumberFormat="1" applyFont="1" applyAlignment="1">
      <alignment horizontal="right" wrapText="1"/>
    </xf>
    <xf numFmtId="0" fontId="16" fillId="0" borderId="0" xfId="0" applyFont="1" applyAlignment="1">
      <alignment horizontal="left" wrapText="1"/>
    </xf>
    <xf numFmtId="4" fontId="3" fillId="0" borderId="15" xfId="0" applyNumberFormat="1" applyFont="1" applyBorder="1" applyAlignment="1">
      <alignment horizontal="right" wrapText="1"/>
    </xf>
    <xf numFmtId="4" fontId="3" fillId="0" borderId="16" xfId="0" applyNumberFormat="1" applyFont="1" applyBorder="1" applyAlignment="1">
      <alignment horizontal="right" wrapText="1"/>
    </xf>
    <xf numFmtId="4" fontId="3" fillId="0" borderId="16" xfId="0" applyNumberFormat="1" applyFont="1" applyBorder="1" applyAlignment="1">
      <alignment horizontal="right" wrapText="1"/>
    </xf>
    <xf numFmtId="4" fontId="3" fillId="0" borderId="16" xfId="0" applyNumberFormat="1" applyFont="1" applyBorder="1" applyAlignment="1">
      <alignment wrapText="1"/>
    </xf>
    <xf numFmtId="4" fontId="17" fillId="0" borderId="17" xfId="0" applyNumberFormat="1" applyFont="1" applyBorder="1" applyAlignment="1">
      <alignment horizontal="right"/>
    </xf>
    <xf numFmtId="4" fontId="3" fillId="0" borderId="17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/>
    </xf>
    <xf numFmtId="4" fontId="3" fillId="0" borderId="18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horizontal="right" wrapText="1"/>
    </xf>
    <xf numFmtId="4" fontId="3" fillId="0" borderId="19" xfId="0" applyNumberFormat="1" applyFont="1" applyBorder="1" applyAlignment="1">
      <alignment horizontal="right" wrapText="1"/>
    </xf>
    <xf numFmtId="4" fontId="3" fillId="0" borderId="19" xfId="0" applyNumberFormat="1" applyFont="1" applyBorder="1" applyAlignment="1">
      <alignment wrapText="1"/>
    </xf>
    <xf numFmtId="4" fontId="3" fillId="0" borderId="20" xfId="0" applyNumberFormat="1" applyFont="1" applyBorder="1" applyAlignment="1">
      <alignment wrapText="1"/>
    </xf>
    <xf numFmtId="0" fontId="16" fillId="3" borderId="8" xfId="0" applyFont="1" applyFill="1" applyBorder="1" applyAlignment="1">
      <alignment horizontal="right" wrapText="1"/>
    </xf>
    <xf numFmtId="4" fontId="16" fillId="3" borderId="21" xfId="0" applyNumberFormat="1" applyFont="1" applyFill="1" applyBorder="1" applyAlignment="1">
      <alignment horizontal="right" wrapText="1"/>
    </xf>
    <xf numFmtId="0" fontId="16" fillId="0" borderId="0" xfId="0" applyFont="1" applyAlignment="1">
      <alignment horizontal="right" wrapText="1"/>
    </xf>
    <xf numFmtId="4" fontId="16" fillId="0" borderId="22" xfId="0" applyNumberFormat="1" applyFont="1" applyBorder="1" applyAlignment="1">
      <alignment horizontal="right" wrapText="1"/>
    </xf>
    <xf numFmtId="0" fontId="16" fillId="4" borderId="8" xfId="0" applyFont="1" applyFill="1" applyBorder="1" applyAlignment="1">
      <alignment horizontal="right" wrapText="1"/>
    </xf>
    <xf numFmtId="4" fontId="16" fillId="4" borderId="23" xfId="0" applyNumberFormat="1" applyFont="1" applyFill="1" applyBorder="1" applyAlignment="1">
      <alignment horizontal="right" wrapText="1"/>
    </xf>
    <xf numFmtId="165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5" fillId="0" borderId="0" xfId="0" applyNumberFormat="1" applyFont="1"/>
    <xf numFmtId="0" fontId="7" fillId="0" borderId="3" xfId="0" applyFont="1" applyBorder="1"/>
    <xf numFmtId="4" fontId="5" fillId="0" borderId="3" xfId="0" applyNumberFormat="1" applyFont="1" applyBorder="1"/>
    <xf numFmtId="0" fontId="4" fillId="0" borderId="4" xfId="0" applyFont="1" applyBorder="1"/>
    <xf numFmtId="4" fontId="4" fillId="0" borderId="4" xfId="0" applyNumberFormat="1" applyFont="1" applyBorder="1"/>
    <xf numFmtId="3" fontId="5" fillId="0" borderId="0" xfId="0" applyNumberFormat="1" applyFont="1"/>
    <xf numFmtId="0" fontId="2" fillId="0" borderId="0" xfId="0" applyFont="1" applyAlignme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right"/>
    </xf>
    <xf numFmtId="43" fontId="4" fillId="0" borderId="4" xfId="0" applyNumberFormat="1" applyFont="1" applyBorder="1" applyAlignment="1">
      <alignment horizontal="right"/>
    </xf>
    <xf numFmtId="43" fontId="4" fillId="0" borderId="22" xfId="0" applyNumberFormat="1" applyFont="1" applyBorder="1" applyAlignment="1">
      <alignment horizontal="right"/>
    </xf>
    <xf numFmtId="43" fontId="4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right"/>
    </xf>
    <xf numFmtId="43" fontId="4" fillId="0" borderId="4" xfId="0" applyNumberFormat="1" applyFont="1" applyBorder="1" applyAlignment="1">
      <alignment horizontal="center"/>
    </xf>
    <xf numFmtId="43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3" fontId="5" fillId="0" borderId="0" xfId="1" applyFont="1"/>
    <xf numFmtId="43" fontId="5" fillId="0" borderId="0" xfId="1" applyFont="1" applyAlignment="1"/>
    <xf numFmtId="43" fontId="17" fillId="0" borderId="0" xfId="1" applyFont="1" applyAlignment="1">
      <alignment horizontal="right"/>
    </xf>
    <xf numFmtId="43" fontId="4" fillId="0" borderId="3" xfId="1" applyFont="1" applyBorder="1"/>
    <xf numFmtId="43" fontId="4" fillId="0" borderId="4" xfId="1" applyFont="1" applyBorder="1"/>
    <xf numFmtId="43" fontId="8" fillId="0" borderId="0" xfId="1" applyFont="1"/>
    <xf numFmtId="43" fontId="4" fillId="0" borderId="0" xfId="1" applyFont="1"/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2" fillId="0" borderId="6" xfId="0" applyFont="1" applyBorder="1"/>
    <xf numFmtId="0" fontId="12" fillId="0" borderId="7" xfId="0" applyFont="1" applyBorder="1"/>
  </cellXfs>
  <cellStyles count="2">
    <cellStyle name="Comma" xfId="1" builtinId="3"/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3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005"/>
  <sheetViews>
    <sheetView tabSelected="1" workbookViewId="0">
      <selection activeCell="F22" sqref="F22"/>
    </sheetView>
  </sheetViews>
  <sheetFormatPr defaultColWidth="14.42578125" defaultRowHeight="15" customHeight="1"/>
  <cols>
    <col min="1" max="1" width="36.140625" customWidth="1"/>
    <col min="2" max="2" width="2.28515625" customWidth="1"/>
    <col min="3" max="3" width="10.28515625" customWidth="1"/>
    <col min="4" max="4" width="2.28515625" customWidth="1"/>
    <col min="5" max="5" width="10.28515625" customWidth="1"/>
    <col min="6" max="6" width="2.28515625" customWidth="1"/>
    <col min="7" max="7" width="10.28515625" customWidth="1"/>
    <col min="8" max="8" width="2.28515625" customWidth="1"/>
    <col min="9" max="9" width="10.28515625" customWidth="1"/>
    <col min="10" max="10" width="2.28515625" customWidth="1"/>
    <col min="11" max="11" width="10.28515625" customWidth="1"/>
    <col min="12" max="12" width="2.28515625" customWidth="1"/>
    <col min="13" max="13" width="10.28515625" customWidth="1"/>
    <col min="14" max="14" width="2.28515625" customWidth="1"/>
    <col min="15" max="15" width="10.28515625" customWidth="1"/>
    <col min="16" max="16" width="2.28515625" customWidth="1"/>
    <col min="17" max="17" width="10.28515625" customWidth="1"/>
    <col min="18" max="18" width="2.28515625" customWidth="1"/>
    <col min="19" max="19" width="10.28515625" customWidth="1"/>
    <col min="20" max="20" width="2.28515625" customWidth="1"/>
    <col min="21" max="21" width="10.28515625" customWidth="1"/>
    <col min="22" max="22" width="2.28515625" customWidth="1"/>
    <col min="23" max="23" width="10.28515625" customWidth="1"/>
    <col min="24" max="24" width="2.28515625" customWidth="1"/>
    <col min="25" max="25" width="10.28515625" customWidth="1"/>
    <col min="26" max="28" width="2.28515625" customWidth="1"/>
    <col min="29" max="29" width="9.28515625" customWidth="1"/>
    <col min="30" max="44" width="8.7109375" customWidth="1"/>
  </cols>
  <sheetData>
    <row r="1" spans="1:44" ht="21">
      <c r="A1" s="89" t="s">
        <v>60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</row>
    <row r="2" spans="1:44" ht="15.75">
      <c r="A2" s="91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</row>
    <row r="3" spans="1:44" ht="8.25" customHeight="1">
      <c r="A3" s="12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</row>
    <row r="4" spans="1:44" ht="15" customHeight="1">
      <c r="A4" s="92" t="s">
        <v>57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4"/>
      <c r="AC4" s="17"/>
      <c r="AD4" s="18"/>
      <c r="AE4" s="18"/>
      <c r="AF4" s="18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</row>
    <row r="5" spans="1:44" ht="15" customHeight="1">
      <c r="A5" s="19"/>
      <c r="B5" s="19"/>
      <c r="C5" s="20">
        <v>2023</v>
      </c>
      <c r="D5" s="19"/>
      <c r="E5" s="20">
        <v>2023</v>
      </c>
      <c r="F5" s="21"/>
      <c r="G5" s="20">
        <v>2023</v>
      </c>
      <c r="H5" s="21"/>
      <c r="I5" s="20">
        <v>2023</v>
      </c>
      <c r="J5" s="21"/>
      <c r="K5" s="20">
        <v>2023</v>
      </c>
      <c r="L5" s="21"/>
      <c r="M5" s="20">
        <v>2023</v>
      </c>
      <c r="N5" s="21"/>
      <c r="O5" s="20">
        <v>2023</v>
      </c>
      <c r="P5" s="21"/>
      <c r="Q5" s="20">
        <v>2023</v>
      </c>
      <c r="R5" s="21"/>
      <c r="S5" s="20">
        <v>2023</v>
      </c>
      <c r="T5" s="21"/>
      <c r="U5" s="20">
        <v>2023</v>
      </c>
      <c r="V5" s="21"/>
      <c r="W5" s="20">
        <v>2023</v>
      </c>
      <c r="X5" s="21"/>
      <c r="Y5" s="20">
        <v>2023</v>
      </c>
      <c r="Z5" s="18"/>
      <c r="AA5" s="18"/>
      <c r="AB5" s="18"/>
      <c r="AC5" s="18"/>
      <c r="AD5" s="18"/>
      <c r="AE5" s="18"/>
      <c r="AF5" s="18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44" ht="15" customHeight="1">
      <c r="A6" s="19"/>
      <c r="B6" s="19"/>
      <c r="C6" s="22" t="s">
        <v>8</v>
      </c>
      <c r="D6" s="19"/>
      <c r="E6" s="22" t="s">
        <v>8</v>
      </c>
      <c r="F6" s="21"/>
      <c r="G6" s="22" t="s">
        <v>8</v>
      </c>
      <c r="H6" s="21"/>
      <c r="I6" s="22" t="s">
        <v>9</v>
      </c>
      <c r="J6" s="21"/>
      <c r="K6" s="22" t="s">
        <v>9</v>
      </c>
      <c r="L6" s="21"/>
      <c r="M6" s="22" t="s">
        <v>9</v>
      </c>
      <c r="N6" s="21"/>
      <c r="O6" s="22" t="s">
        <v>10</v>
      </c>
      <c r="P6" s="21"/>
      <c r="Q6" s="22" t="s">
        <v>10</v>
      </c>
      <c r="R6" s="21"/>
      <c r="S6" s="22" t="s">
        <v>10</v>
      </c>
      <c r="T6" s="21"/>
      <c r="U6" s="22" t="s">
        <v>11</v>
      </c>
      <c r="V6" s="21"/>
      <c r="W6" s="22" t="s">
        <v>11</v>
      </c>
      <c r="X6" s="21"/>
      <c r="Y6" s="22" t="s">
        <v>11</v>
      </c>
      <c r="Z6" s="18"/>
      <c r="AA6" s="18"/>
      <c r="AB6" s="18"/>
      <c r="AC6" s="18"/>
      <c r="AD6" s="18"/>
      <c r="AE6" s="18"/>
      <c r="AF6" s="18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</row>
    <row r="7" spans="1:44" ht="18.75">
      <c r="A7" s="23"/>
      <c r="B7" s="24"/>
      <c r="C7" s="25">
        <v>44927</v>
      </c>
      <c r="D7" s="24"/>
      <c r="E7" s="26">
        <v>44958</v>
      </c>
      <c r="F7" s="27"/>
      <c r="G7" s="28">
        <v>44986</v>
      </c>
      <c r="H7" s="27"/>
      <c r="I7" s="28">
        <v>45017</v>
      </c>
      <c r="J7" s="27"/>
      <c r="K7" s="28">
        <v>45047</v>
      </c>
      <c r="L7" s="27"/>
      <c r="M7" s="28">
        <v>45078</v>
      </c>
      <c r="N7" s="27"/>
      <c r="O7" s="28">
        <v>45108</v>
      </c>
      <c r="P7" s="29"/>
      <c r="Q7" s="30">
        <v>45139</v>
      </c>
      <c r="R7" s="27"/>
      <c r="S7" s="30">
        <v>45170</v>
      </c>
      <c r="T7" s="27"/>
      <c r="U7" s="30">
        <v>45200</v>
      </c>
      <c r="V7" s="27"/>
      <c r="W7" s="30">
        <v>45231</v>
      </c>
      <c r="X7" s="27"/>
      <c r="Y7" s="30">
        <v>45261</v>
      </c>
      <c r="Z7" s="24"/>
      <c r="AA7" s="24"/>
      <c r="AB7" s="24"/>
      <c r="AC7" s="31" t="s">
        <v>1</v>
      </c>
      <c r="AD7" s="32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</row>
    <row r="8" spans="1:44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33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>
      <c r="A9" s="1" t="s">
        <v>63</v>
      </c>
      <c r="B9" s="34"/>
      <c r="C9" s="35">
        <v>0</v>
      </c>
      <c r="D9" s="34"/>
      <c r="E9" s="35">
        <v>0</v>
      </c>
      <c r="F9" s="36"/>
      <c r="G9" s="35">
        <v>0</v>
      </c>
      <c r="H9" s="36"/>
      <c r="I9" s="35">
        <v>0</v>
      </c>
      <c r="J9" s="36"/>
      <c r="K9" s="35">
        <v>0</v>
      </c>
      <c r="L9" s="36"/>
      <c r="M9" s="35">
        <v>0</v>
      </c>
      <c r="N9" s="36"/>
      <c r="O9" s="35">
        <v>0</v>
      </c>
      <c r="P9" s="36"/>
      <c r="Q9" s="35">
        <v>0</v>
      </c>
      <c r="R9" s="36"/>
      <c r="S9" s="35">
        <v>0</v>
      </c>
      <c r="T9" s="36"/>
      <c r="U9" s="35">
        <v>0</v>
      </c>
      <c r="V9" s="36"/>
      <c r="W9" s="35">
        <v>0</v>
      </c>
      <c r="X9" s="36"/>
      <c r="Y9" s="35">
        <v>0</v>
      </c>
      <c r="Z9" s="36"/>
      <c r="AA9" s="36"/>
      <c r="AB9" s="36"/>
      <c r="AC9" s="35">
        <f t="shared" ref="AC9:AC10" si="0">SUM(C9:AB9)</f>
        <v>0</v>
      </c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>
      <c r="A10" s="1" t="s">
        <v>72</v>
      </c>
      <c r="B10" s="34"/>
      <c r="C10" s="37">
        <v>0</v>
      </c>
      <c r="D10" s="34"/>
      <c r="E10" s="37">
        <v>0</v>
      </c>
      <c r="F10" s="36"/>
      <c r="G10" s="37">
        <v>0</v>
      </c>
      <c r="H10" s="36"/>
      <c r="I10" s="37">
        <v>0</v>
      </c>
      <c r="J10" s="36"/>
      <c r="K10" s="37">
        <v>0</v>
      </c>
      <c r="L10" s="36"/>
      <c r="M10" s="37">
        <v>0</v>
      </c>
      <c r="N10" s="36"/>
      <c r="O10" s="37">
        <v>0</v>
      </c>
      <c r="P10" s="36"/>
      <c r="Q10" s="37">
        <v>0</v>
      </c>
      <c r="R10" s="36"/>
      <c r="S10" s="37">
        <v>0</v>
      </c>
      <c r="T10" s="36"/>
      <c r="U10" s="37">
        <v>0</v>
      </c>
      <c r="V10" s="36"/>
      <c r="W10" s="37">
        <v>0</v>
      </c>
      <c r="X10" s="36"/>
      <c r="Y10" s="37">
        <v>0</v>
      </c>
      <c r="Z10" s="36"/>
      <c r="AA10" s="36"/>
      <c r="AB10" s="36"/>
      <c r="AC10" s="37">
        <f t="shared" si="0"/>
        <v>0</v>
      </c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>
      <c r="A11" s="1"/>
      <c r="B11" s="38"/>
      <c r="C11" s="39"/>
      <c r="D11" s="38"/>
      <c r="E11" s="39"/>
      <c r="F11" s="39"/>
      <c r="G11" s="39"/>
      <c r="H11" s="39"/>
      <c r="I11" s="39"/>
      <c r="J11" s="39"/>
      <c r="K11" s="39"/>
      <c r="L11" s="39"/>
      <c r="M11" s="36"/>
      <c r="N11" s="39"/>
      <c r="O11" s="36"/>
      <c r="P11" s="39"/>
      <c r="Q11" s="36"/>
      <c r="R11" s="39"/>
      <c r="S11" s="36"/>
      <c r="T11" s="39"/>
      <c r="U11" s="36"/>
      <c r="V11" s="39"/>
      <c r="W11" s="36"/>
      <c r="X11" s="39"/>
      <c r="Y11" s="36"/>
      <c r="Z11" s="39"/>
      <c r="AA11" s="39"/>
      <c r="AB11" s="39"/>
      <c r="AC11" s="3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</row>
    <row r="12" spans="1:44">
      <c r="A12" s="1" t="s">
        <v>58</v>
      </c>
      <c r="B12" s="40"/>
      <c r="C12" s="41">
        <f>SUM(C9:C10)</f>
        <v>0</v>
      </c>
      <c r="D12" s="40"/>
      <c r="E12" s="41">
        <f>SUM(E9:E10)</f>
        <v>0</v>
      </c>
      <c r="F12" s="42"/>
      <c r="G12" s="41">
        <f>SUM(G9:G10)</f>
        <v>0</v>
      </c>
      <c r="H12" s="42"/>
      <c r="I12" s="41">
        <f>SUM(I9:I10)</f>
        <v>0</v>
      </c>
      <c r="J12" s="42"/>
      <c r="K12" s="41">
        <f>SUM(K9:K10)</f>
        <v>0</v>
      </c>
      <c r="L12" s="42"/>
      <c r="M12" s="41">
        <f>SUM(M9:M10)</f>
        <v>0</v>
      </c>
      <c r="N12" s="42"/>
      <c r="O12" s="41">
        <f>SUM(O9:O10)</f>
        <v>0</v>
      </c>
      <c r="P12" s="42"/>
      <c r="Q12" s="41">
        <f>SUM(Q9:Q10)</f>
        <v>0</v>
      </c>
      <c r="R12" s="42"/>
      <c r="S12" s="41">
        <f>SUM(S9:S10)</f>
        <v>0</v>
      </c>
      <c r="T12" s="42"/>
      <c r="U12" s="41">
        <f>SUM(U9:U10)</f>
        <v>0</v>
      </c>
      <c r="V12" s="42"/>
      <c r="W12" s="41">
        <f>SUM(W9:W10)</f>
        <v>0</v>
      </c>
      <c r="X12" s="42"/>
      <c r="Y12" s="41">
        <f>SUM(Y9:Y10)</f>
        <v>0</v>
      </c>
      <c r="Z12" s="42"/>
      <c r="AA12" s="42"/>
      <c r="AB12" s="42"/>
      <c r="AC12" s="41">
        <f>SUM(AC9:AC10)</f>
        <v>0</v>
      </c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</row>
    <row r="13" spans="1:44">
      <c r="A13" s="43" t="s">
        <v>2</v>
      </c>
      <c r="B13" s="38"/>
      <c r="C13" s="39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</row>
    <row r="14" spans="1:44">
      <c r="A14" s="1" t="s">
        <v>3</v>
      </c>
      <c r="B14" s="34"/>
      <c r="C14" s="44"/>
      <c r="D14" s="34"/>
      <c r="E14" s="44"/>
      <c r="F14" s="36"/>
      <c r="G14" s="44">
        <v>42</v>
      </c>
      <c r="H14" s="36"/>
      <c r="I14" s="44"/>
      <c r="J14" s="36"/>
      <c r="K14" s="44"/>
      <c r="L14" s="36"/>
      <c r="M14" s="45"/>
      <c r="N14" s="36"/>
      <c r="O14" s="45"/>
      <c r="P14" s="36"/>
      <c r="Q14" s="46">
        <v>12.66</v>
      </c>
      <c r="R14" s="36"/>
      <c r="S14" s="46">
        <v>6</v>
      </c>
      <c r="T14" s="36"/>
      <c r="U14" s="46">
        <v>6</v>
      </c>
      <c r="V14" s="36"/>
      <c r="W14" s="46">
        <v>6</v>
      </c>
      <c r="X14" s="36"/>
      <c r="Y14" s="45">
        <v>6</v>
      </c>
      <c r="Z14" s="36"/>
      <c r="AA14" s="36"/>
      <c r="AB14" s="36"/>
      <c r="AC14" s="47">
        <f t="shared" ref="AC14:AC16" si="1">SUM(D14:AB14)</f>
        <v>78.66</v>
      </c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</row>
    <row r="15" spans="1:44">
      <c r="A15" s="1" t="s">
        <v>59</v>
      </c>
      <c r="B15" s="38"/>
      <c r="C15" s="48"/>
      <c r="D15" s="38"/>
      <c r="E15" s="48"/>
      <c r="F15" s="39"/>
      <c r="G15" s="48"/>
      <c r="H15" s="39"/>
      <c r="I15" s="49"/>
      <c r="J15" s="39"/>
      <c r="K15" s="48"/>
      <c r="L15" s="39"/>
      <c r="M15" s="50"/>
      <c r="N15" s="39"/>
      <c r="O15" s="50"/>
      <c r="P15" s="39"/>
      <c r="Q15" s="50"/>
      <c r="R15" s="39"/>
      <c r="S15" s="50"/>
      <c r="T15" s="39"/>
      <c r="U15" s="50"/>
      <c r="V15" s="39"/>
      <c r="W15" s="50"/>
      <c r="X15" s="39"/>
      <c r="Y15" s="50"/>
      <c r="Z15" s="39"/>
      <c r="AA15" s="39"/>
      <c r="AB15" s="39"/>
      <c r="AC15" s="51">
        <f t="shared" si="1"/>
        <v>0</v>
      </c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</row>
    <row r="16" spans="1:44">
      <c r="A16" s="1" t="s">
        <v>4</v>
      </c>
      <c r="B16" s="38"/>
      <c r="C16" s="49"/>
      <c r="D16" s="38"/>
      <c r="E16" s="49"/>
      <c r="F16" s="39"/>
      <c r="G16" s="48"/>
      <c r="H16" s="39"/>
      <c r="I16" s="52"/>
      <c r="J16" s="39"/>
      <c r="K16" s="48"/>
      <c r="L16" s="39"/>
      <c r="M16" s="51"/>
      <c r="N16" s="39"/>
      <c r="O16" s="51"/>
      <c r="P16" s="39"/>
      <c r="Q16" s="51"/>
      <c r="R16" s="39"/>
      <c r="S16" s="51"/>
      <c r="T16" s="39"/>
      <c r="U16" s="51"/>
      <c r="V16" s="39"/>
      <c r="W16" s="51"/>
      <c r="X16" s="39"/>
      <c r="Y16" s="51"/>
      <c r="Z16" s="39"/>
      <c r="AA16" s="39"/>
      <c r="AB16" s="39"/>
      <c r="AC16" s="51">
        <f t="shared" si="1"/>
        <v>0</v>
      </c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</row>
    <row r="17" spans="1:44">
      <c r="A17" s="1" t="s">
        <v>5</v>
      </c>
      <c r="B17" s="34"/>
      <c r="C17" s="53"/>
      <c r="D17" s="34"/>
      <c r="E17" s="53"/>
      <c r="F17" s="36"/>
      <c r="G17" s="53"/>
      <c r="H17" s="36"/>
      <c r="I17" s="54"/>
      <c r="J17" s="36"/>
      <c r="K17" s="54"/>
      <c r="L17" s="36"/>
      <c r="M17" s="55"/>
      <c r="N17" s="36"/>
      <c r="O17" s="55"/>
      <c r="P17" s="36"/>
      <c r="Q17" s="55"/>
      <c r="R17" s="36"/>
      <c r="S17" s="55"/>
      <c r="T17" s="36"/>
      <c r="U17" s="55"/>
      <c r="V17" s="36"/>
      <c r="W17" s="55"/>
      <c r="X17" s="36"/>
      <c r="Y17" s="55"/>
      <c r="Z17" s="36"/>
      <c r="AA17" s="36"/>
      <c r="AB17" s="36"/>
      <c r="AC17" s="55">
        <f>SUM(D17:M17)</f>
        <v>0</v>
      </c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</row>
    <row r="18" spans="1:44">
      <c r="A18" s="1"/>
      <c r="B18" s="34"/>
      <c r="C18" s="36"/>
      <c r="D18" s="34"/>
      <c r="E18" s="36"/>
      <c r="F18" s="36"/>
      <c r="G18" s="36"/>
      <c r="H18" s="36"/>
      <c r="I18" s="39"/>
      <c r="J18" s="36"/>
      <c r="K18" s="39"/>
      <c r="L18" s="36"/>
      <c r="M18" s="39"/>
      <c r="N18" s="36"/>
      <c r="O18" s="39"/>
      <c r="P18" s="36"/>
      <c r="Q18" s="39"/>
      <c r="R18" s="36"/>
      <c r="S18" s="39"/>
      <c r="T18" s="36"/>
      <c r="U18" s="39"/>
      <c r="V18" s="36"/>
      <c r="W18" s="39"/>
      <c r="X18" s="36"/>
      <c r="Y18" s="39"/>
      <c r="Z18" s="36"/>
      <c r="AA18" s="36"/>
      <c r="AB18" s="36"/>
      <c r="AC18" s="39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</row>
    <row r="19" spans="1:44" ht="15.75" customHeight="1">
      <c r="A19" s="56" t="s">
        <v>6</v>
      </c>
      <c r="B19" s="40"/>
      <c r="C19" s="57">
        <f>SUM(C14:C17)</f>
        <v>0</v>
      </c>
      <c r="D19" s="40"/>
      <c r="E19" s="57">
        <f>SUM(E14:E17)</f>
        <v>0</v>
      </c>
      <c r="F19" s="42"/>
      <c r="G19" s="57">
        <f>SUM(G14:G17)</f>
        <v>42</v>
      </c>
      <c r="H19" s="42"/>
      <c r="I19" s="57">
        <f>SUM(I14:I17)</f>
        <v>0</v>
      </c>
      <c r="J19" s="42"/>
      <c r="K19" s="57">
        <f>SUM(K14:K17)</f>
        <v>0</v>
      </c>
      <c r="L19" s="42"/>
      <c r="M19" s="57">
        <f>SUM(M14:M17)</f>
        <v>0</v>
      </c>
      <c r="N19" s="42"/>
      <c r="O19" s="57">
        <f>SUM(O14:O17)</f>
        <v>0</v>
      </c>
      <c r="P19" s="42"/>
      <c r="Q19" s="57">
        <f>SUM(Q14:Q17)</f>
        <v>12.66</v>
      </c>
      <c r="R19" s="42"/>
      <c r="S19" s="57">
        <f>SUM(S14:S17)</f>
        <v>6</v>
      </c>
      <c r="T19" s="42"/>
      <c r="U19" s="57">
        <f>SUM(U14:U17)</f>
        <v>6</v>
      </c>
      <c r="V19" s="42"/>
      <c r="W19" s="57">
        <f>SUM(W14:W17)</f>
        <v>6</v>
      </c>
      <c r="X19" s="42"/>
      <c r="Y19" s="57">
        <f>SUM(Y14:Y17)</f>
        <v>6</v>
      </c>
      <c r="Z19" s="42"/>
      <c r="AA19" s="42"/>
      <c r="AB19" s="42"/>
      <c r="AC19" s="57">
        <f>SUM(AC14:AC17)</f>
        <v>78.66</v>
      </c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0" spans="1:44" ht="15.75" customHeight="1">
      <c r="A20" s="58"/>
      <c r="B20" s="40"/>
      <c r="C20" s="59"/>
      <c r="D20" s="40"/>
      <c r="E20" s="59"/>
      <c r="F20" s="42"/>
      <c r="G20" s="59"/>
      <c r="H20" s="42"/>
      <c r="I20" s="59"/>
      <c r="J20" s="42"/>
      <c r="K20" s="59"/>
      <c r="L20" s="42"/>
      <c r="M20" s="59"/>
      <c r="N20" s="42"/>
      <c r="O20" s="59"/>
      <c r="P20" s="42"/>
      <c r="Q20" s="59"/>
      <c r="R20" s="42"/>
      <c r="S20" s="59"/>
      <c r="T20" s="42"/>
      <c r="U20" s="59"/>
      <c r="V20" s="42"/>
      <c r="W20" s="59"/>
      <c r="X20" s="42"/>
      <c r="Y20" s="59"/>
      <c r="Z20" s="42"/>
      <c r="AA20" s="42"/>
      <c r="AB20" s="42"/>
      <c r="AC20" s="59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</row>
    <row r="21" spans="1:44" ht="15.75" customHeight="1">
      <c r="A21" s="60" t="s">
        <v>7</v>
      </c>
      <c r="B21" s="40"/>
      <c r="C21" s="61">
        <f>+C12-C19</f>
        <v>0</v>
      </c>
      <c r="D21" s="40"/>
      <c r="E21" s="61">
        <f>+E12-E19</f>
        <v>0</v>
      </c>
      <c r="F21" s="42"/>
      <c r="G21" s="61">
        <f>+G12-G19</f>
        <v>-42</v>
      </c>
      <c r="H21" s="42"/>
      <c r="I21" s="61">
        <f>+I12-I19</f>
        <v>0</v>
      </c>
      <c r="J21" s="42"/>
      <c r="K21" s="61">
        <f>+K12-K19</f>
        <v>0</v>
      </c>
      <c r="L21" s="42"/>
      <c r="M21" s="61">
        <f>+M12-M19</f>
        <v>0</v>
      </c>
      <c r="N21" s="42"/>
      <c r="O21" s="61">
        <f>+O12-O19</f>
        <v>0</v>
      </c>
      <c r="P21" s="42"/>
      <c r="Q21" s="61">
        <f>+Q12-Q19</f>
        <v>-12.66</v>
      </c>
      <c r="R21" s="42"/>
      <c r="S21" s="61">
        <f>+S12-S19</f>
        <v>-6</v>
      </c>
      <c r="T21" s="42"/>
      <c r="U21" s="61">
        <f>+U12-U19</f>
        <v>-6</v>
      </c>
      <c r="V21" s="42"/>
      <c r="W21" s="61">
        <f>+W12-W19</f>
        <v>-6</v>
      </c>
      <c r="X21" s="42"/>
      <c r="Y21" s="61">
        <f>+Y12-Y19</f>
        <v>-6</v>
      </c>
      <c r="Z21" s="42"/>
      <c r="AA21" s="42"/>
      <c r="AB21" s="42"/>
      <c r="AC21" s="61">
        <f>+AC12-AC19</f>
        <v>-78.66</v>
      </c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</row>
    <row r="22" spans="1:44" ht="15.75" customHeight="1">
      <c r="A22" s="43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</row>
    <row r="23" spans="1:44" ht="15.7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</row>
    <row r="24" spans="1:44" ht="15.7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</row>
    <row r="25" spans="1:44" ht="15.7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1:44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1:44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1:44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1:44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  <row r="30" spans="1:44" ht="15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</row>
    <row r="31" spans="1:44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</row>
    <row r="32" spans="1:44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</row>
    <row r="33" spans="1:44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</row>
    <row r="34" spans="1:44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</row>
    <row r="35" spans="1:44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</row>
    <row r="36" spans="1:44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</row>
    <row r="37" spans="1:44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</row>
    <row r="38" spans="1:44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</row>
    <row r="39" spans="1:44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</row>
    <row r="40" spans="1:44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</row>
    <row r="41" spans="1:44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</row>
    <row r="42" spans="1:44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</row>
    <row r="43" spans="1:44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</row>
    <row r="44" spans="1:44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</row>
    <row r="45" spans="1:44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</row>
    <row r="46" spans="1:44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</row>
    <row r="47" spans="1:44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</row>
    <row r="48" spans="1:44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</row>
    <row r="49" spans="1:44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</row>
    <row r="50" spans="1:44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</row>
    <row r="51" spans="1:44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</row>
    <row r="52" spans="1:44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</row>
    <row r="53" spans="1:44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</row>
    <row r="54" spans="1:44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</row>
    <row r="55" spans="1:44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</row>
    <row r="56" spans="1:44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</row>
    <row r="57" spans="1:44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</row>
    <row r="58" spans="1:44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</row>
    <row r="59" spans="1:44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</row>
    <row r="60" spans="1:44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</row>
    <row r="61" spans="1:44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</row>
    <row r="62" spans="1:44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</row>
    <row r="63" spans="1:44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</row>
    <row r="64" spans="1:44" ht="15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</row>
    <row r="65" spans="1:44" ht="15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</row>
    <row r="66" spans="1:44" ht="15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</row>
    <row r="67" spans="1:44" ht="15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</row>
    <row r="68" spans="1:44" ht="15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</row>
    <row r="69" spans="1:44" ht="15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</row>
    <row r="70" spans="1:44" ht="15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</row>
    <row r="71" spans="1:44" ht="15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</row>
    <row r="72" spans="1:44" ht="15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</row>
    <row r="73" spans="1:44" ht="15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</row>
    <row r="74" spans="1:44" ht="15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</row>
    <row r="75" spans="1:44" ht="15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</row>
    <row r="76" spans="1:44" ht="15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</row>
    <row r="77" spans="1:44" ht="15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</row>
    <row r="78" spans="1:44" ht="15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</row>
    <row r="79" spans="1:44" ht="15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</row>
    <row r="80" spans="1:44" ht="15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</row>
    <row r="81" spans="1:44" ht="15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</row>
    <row r="82" spans="1:44" ht="15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</row>
    <row r="83" spans="1:44" ht="15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</row>
    <row r="84" spans="1:44" ht="15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</row>
    <row r="85" spans="1:44" ht="15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</row>
    <row r="86" spans="1:44" ht="15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</row>
    <row r="87" spans="1:44" ht="15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</row>
    <row r="88" spans="1:44" ht="15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</row>
    <row r="89" spans="1:44" ht="15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</row>
    <row r="90" spans="1:44" ht="15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</row>
    <row r="91" spans="1:44" ht="15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</row>
    <row r="92" spans="1:44" ht="15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</row>
    <row r="93" spans="1:44" ht="15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</row>
    <row r="94" spans="1:44" ht="15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</row>
    <row r="95" spans="1:44" ht="15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</row>
    <row r="96" spans="1:44" ht="15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</row>
    <row r="97" spans="1:44" ht="15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</row>
    <row r="98" spans="1:44" ht="15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</row>
    <row r="99" spans="1:44" ht="15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</row>
    <row r="100" spans="1:44" ht="15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</row>
    <row r="101" spans="1:44" ht="15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</row>
    <row r="102" spans="1:44" ht="15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</row>
    <row r="103" spans="1:44" ht="15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</row>
    <row r="104" spans="1:44" ht="15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</row>
    <row r="105" spans="1:44" ht="15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</row>
    <row r="106" spans="1:44" ht="15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</row>
    <row r="107" spans="1:44" ht="15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</row>
    <row r="108" spans="1:44" ht="15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</row>
    <row r="109" spans="1:44" ht="15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</row>
    <row r="110" spans="1:44" ht="15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</row>
    <row r="111" spans="1:44" ht="15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</row>
    <row r="112" spans="1:44" ht="15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</row>
    <row r="113" spans="1:44" ht="15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</row>
    <row r="114" spans="1:44" ht="15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</row>
    <row r="115" spans="1:44" ht="15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</row>
    <row r="116" spans="1:44" ht="15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</row>
    <row r="117" spans="1:44" ht="15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</row>
    <row r="118" spans="1:44" ht="15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</row>
    <row r="119" spans="1:44" ht="15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</row>
    <row r="120" spans="1:44" ht="15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</row>
    <row r="121" spans="1:44" ht="15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</row>
    <row r="122" spans="1:44" ht="15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</row>
    <row r="123" spans="1:44" ht="15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</row>
    <row r="124" spans="1:44" ht="15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</row>
    <row r="125" spans="1:44" ht="15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</row>
    <row r="126" spans="1:44" ht="15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</row>
    <row r="127" spans="1:44" ht="15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</row>
    <row r="128" spans="1:44" ht="15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</row>
    <row r="129" spans="1:44" ht="15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</row>
    <row r="130" spans="1:44" ht="15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</row>
    <row r="131" spans="1:44" ht="15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</row>
    <row r="132" spans="1:44" ht="15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</row>
    <row r="133" spans="1:44" ht="15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</row>
    <row r="134" spans="1:44" ht="15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</row>
    <row r="135" spans="1:44" ht="15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</row>
    <row r="136" spans="1:44" ht="15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</row>
    <row r="137" spans="1:44" ht="15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</row>
    <row r="138" spans="1:44" ht="15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</row>
    <row r="139" spans="1:44" ht="15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</row>
    <row r="140" spans="1:44" ht="15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</row>
    <row r="141" spans="1:44" ht="15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</row>
    <row r="142" spans="1:44" ht="15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</row>
    <row r="143" spans="1:44" ht="15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</row>
    <row r="144" spans="1:44" ht="15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</row>
    <row r="145" spans="1:44" ht="15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</row>
    <row r="146" spans="1:44" ht="15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</row>
    <row r="147" spans="1:44" ht="15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</row>
    <row r="148" spans="1:44" ht="15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</row>
    <row r="149" spans="1:44" ht="15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</row>
    <row r="150" spans="1:44" ht="15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</row>
    <row r="151" spans="1:44" ht="15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</row>
    <row r="152" spans="1:44" ht="15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</row>
    <row r="153" spans="1:44" ht="15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</row>
    <row r="154" spans="1:44" ht="15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</row>
    <row r="155" spans="1:44" ht="15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</row>
    <row r="156" spans="1:44" ht="15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</row>
    <row r="157" spans="1:44" ht="15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</row>
    <row r="158" spans="1:44" ht="15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</row>
    <row r="159" spans="1:44" ht="15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</row>
    <row r="160" spans="1:44" ht="15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</row>
    <row r="161" spans="1:44" ht="15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</row>
    <row r="162" spans="1:44" ht="15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</row>
    <row r="163" spans="1:44" ht="15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</row>
    <row r="164" spans="1:44" ht="15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</row>
    <row r="165" spans="1:44" ht="15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</row>
    <row r="166" spans="1:44" ht="15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</row>
    <row r="167" spans="1:44" ht="15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</row>
    <row r="168" spans="1:44" ht="15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</row>
    <row r="169" spans="1:44" ht="15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</row>
    <row r="170" spans="1:44" ht="15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</row>
    <row r="171" spans="1:44" ht="15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</row>
    <row r="172" spans="1:44" ht="15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</row>
    <row r="173" spans="1:44" ht="15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</row>
    <row r="174" spans="1:44" ht="15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</row>
    <row r="175" spans="1:44" ht="15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</row>
    <row r="176" spans="1:44" ht="15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</row>
    <row r="177" spans="1:44" ht="15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</row>
    <row r="178" spans="1:44" ht="15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</row>
    <row r="179" spans="1:44" ht="15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</row>
    <row r="180" spans="1:44" ht="15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</row>
    <row r="181" spans="1:44" ht="15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</row>
    <row r="182" spans="1:44" ht="15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</row>
    <row r="183" spans="1:44" ht="15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</row>
    <row r="184" spans="1:44" ht="15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</row>
    <row r="185" spans="1:44" ht="15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</row>
    <row r="186" spans="1:44" ht="15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</row>
    <row r="187" spans="1:44" ht="15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</row>
    <row r="188" spans="1:44" ht="15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</row>
    <row r="189" spans="1:44" ht="15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</row>
    <row r="190" spans="1:44" ht="15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</row>
    <row r="191" spans="1:44" ht="15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</row>
    <row r="192" spans="1:44" ht="15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</row>
    <row r="193" spans="1:44" ht="15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</row>
    <row r="194" spans="1:44" ht="15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</row>
    <row r="195" spans="1:44" ht="15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</row>
    <row r="196" spans="1:44" ht="15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</row>
    <row r="197" spans="1:44" ht="15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</row>
    <row r="198" spans="1:44" ht="15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</row>
    <row r="199" spans="1:44" ht="15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</row>
    <row r="200" spans="1:44" ht="15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</row>
    <row r="201" spans="1:44" ht="15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</row>
    <row r="202" spans="1:44" ht="15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</row>
    <row r="203" spans="1:44" ht="15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</row>
    <row r="204" spans="1:44" ht="15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</row>
    <row r="205" spans="1:44" ht="15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</row>
    <row r="206" spans="1:44" ht="15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</row>
    <row r="207" spans="1:44" ht="15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</row>
    <row r="208" spans="1:44" ht="15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</row>
    <row r="209" spans="1:44" ht="15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</row>
    <row r="210" spans="1:44" ht="15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</row>
    <row r="211" spans="1:44" ht="15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</row>
    <row r="212" spans="1:44" ht="15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</row>
    <row r="213" spans="1:44" ht="15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</row>
    <row r="214" spans="1:44" ht="15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</row>
    <row r="215" spans="1:44" ht="15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</row>
    <row r="216" spans="1:44" ht="15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</row>
    <row r="217" spans="1:44" ht="15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</row>
    <row r="218" spans="1:44" ht="15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</row>
    <row r="219" spans="1:44" ht="15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</row>
    <row r="220" spans="1:44" ht="15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</row>
    <row r="221" spans="1:44" ht="15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</row>
    <row r="222" spans="1:44" ht="15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</row>
    <row r="223" spans="1:44" ht="15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</row>
    <row r="224" spans="1:44" ht="15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</row>
    <row r="225" spans="1:44" ht="15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</row>
    <row r="226" spans="1:44" ht="15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</row>
    <row r="227" spans="1:44" ht="15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</row>
    <row r="228" spans="1:44" ht="15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</row>
    <row r="229" spans="1:44" ht="15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</row>
    <row r="230" spans="1:44" ht="15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</row>
    <row r="231" spans="1:44" ht="15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</row>
    <row r="232" spans="1:44" ht="15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</row>
    <row r="233" spans="1:44" ht="15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</row>
    <row r="234" spans="1:44" ht="15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</row>
    <row r="235" spans="1:44" ht="15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</row>
    <row r="236" spans="1:44" ht="15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</row>
    <row r="237" spans="1:44" ht="15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</row>
    <row r="238" spans="1:44" ht="15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</row>
    <row r="239" spans="1:44" ht="15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</row>
    <row r="240" spans="1:44" ht="15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</row>
    <row r="241" spans="1:44" ht="15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</row>
    <row r="242" spans="1:44" ht="15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</row>
    <row r="243" spans="1:44" ht="15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</row>
    <row r="244" spans="1:44" ht="15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</row>
    <row r="245" spans="1:44" ht="15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</row>
    <row r="246" spans="1:44" ht="15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</row>
    <row r="247" spans="1:44" ht="15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</row>
    <row r="248" spans="1:44" ht="15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</row>
    <row r="249" spans="1:44" ht="15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</row>
    <row r="250" spans="1:44" ht="15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</row>
    <row r="251" spans="1:44" ht="15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</row>
    <row r="252" spans="1:44" ht="15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</row>
    <row r="253" spans="1:44" ht="15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</row>
    <row r="254" spans="1:44" ht="15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</row>
    <row r="255" spans="1:44" ht="15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</row>
    <row r="256" spans="1:44" ht="15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</row>
    <row r="257" spans="1:44" ht="15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</row>
    <row r="258" spans="1:44" ht="15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</row>
    <row r="259" spans="1:44" ht="15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</row>
    <row r="260" spans="1:44" ht="15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</row>
    <row r="261" spans="1:44" ht="15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</row>
    <row r="262" spans="1:44" ht="15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</row>
    <row r="263" spans="1:44" ht="15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</row>
    <row r="264" spans="1:44" ht="15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</row>
    <row r="265" spans="1:44" ht="15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</row>
    <row r="266" spans="1:44" ht="15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</row>
    <row r="267" spans="1:44" ht="15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</row>
    <row r="268" spans="1:44" ht="15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</row>
    <row r="269" spans="1:44" ht="15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</row>
    <row r="270" spans="1:44" ht="15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</row>
    <row r="271" spans="1:44" ht="15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</row>
    <row r="272" spans="1:44" ht="15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</row>
    <row r="273" spans="1:44" ht="15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</row>
    <row r="274" spans="1:44" ht="15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</row>
    <row r="275" spans="1:44" ht="15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</row>
    <row r="276" spans="1:44" ht="15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</row>
    <row r="277" spans="1:44" ht="15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</row>
    <row r="278" spans="1:44" ht="15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</row>
    <row r="279" spans="1:44" ht="15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</row>
    <row r="280" spans="1:44" ht="15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</row>
    <row r="281" spans="1:44" ht="15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</row>
    <row r="282" spans="1:44" ht="15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</row>
    <row r="283" spans="1:44" ht="15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</row>
    <row r="284" spans="1:44" ht="15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</row>
    <row r="285" spans="1:44" ht="15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</row>
    <row r="286" spans="1:44" ht="15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</row>
    <row r="287" spans="1:44" ht="15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</row>
    <row r="288" spans="1:44" ht="15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</row>
    <row r="289" spans="1:44" ht="15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</row>
    <row r="290" spans="1:44" ht="15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</row>
    <row r="291" spans="1:44" ht="15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</row>
    <row r="292" spans="1:44" ht="15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</row>
    <row r="293" spans="1:44" ht="15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</row>
    <row r="294" spans="1:44" ht="15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</row>
    <row r="295" spans="1:44" ht="15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</row>
    <row r="296" spans="1:44" ht="15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</row>
    <row r="297" spans="1:44" ht="15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</row>
    <row r="298" spans="1:44" ht="15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</row>
    <row r="299" spans="1:44" ht="15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</row>
    <row r="300" spans="1:44" ht="15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</row>
    <row r="301" spans="1:44" ht="15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</row>
    <row r="302" spans="1:44" ht="15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</row>
    <row r="303" spans="1:44" ht="15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</row>
    <row r="304" spans="1:44" ht="15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</row>
    <row r="305" spans="1:44" ht="15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</row>
    <row r="306" spans="1:44" ht="15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</row>
    <row r="307" spans="1:44" ht="15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</row>
    <row r="308" spans="1:44" ht="15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</row>
    <row r="309" spans="1:44" ht="15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</row>
    <row r="310" spans="1:44" ht="15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</row>
    <row r="311" spans="1:44" ht="15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</row>
    <row r="312" spans="1:44" ht="15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</row>
    <row r="313" spans="1:44" ht="15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</row>
    <row r="314" spans="1:44" ht="15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</row>
    <row r="315" spans="1:44" ht="15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</row>
    <row r="316" spans="1:44" ht="15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</row>
    <row r="317" spans="1:44" ht="15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</row>
    <row r="318" spans="1:44" ht="15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</row>
    <row r="319" spans="1:44" ht="15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</row>
    <row r="320" spans="1:44" ht="15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</row>
    <row r="321" spans="1:44" ht="15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</row>
    <row r="322" spans="1:44" ht="15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</row>
    <row r="323" spans="1:44" ht="15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</row>
    <row r="324" spans="1:44" ht="15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</row>
    <row r="325" spans="1:44" ht="15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</row>
    <row r="326" spans="1:44" ht="15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</row>
    <row r="327" spans="1:44" ht="15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</row>
    <row r="328" spans="1:44" ht="15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</row>
    <row r="329" spans="1:44" ht="15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</row>
    <row r="330" spans="1:44" ht="15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</row>
    <row r="331" spans="1:44" ht="15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</row>
    <row r="332" spans="1:44" ht="15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</row>
    <row r="333" spans="1:44" ht="15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</row>
    <row r="334" spans="1:44" ht="15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</row>
    <row r="335" spans="1:44" ht="15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</row>
    <row r="336" spans="1:44" ht="15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</row>
    <row r="337" spans="1:44" ht="15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</row>
    <row r="338" spans="1:44" ht="15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</row>
    <row r="339" spans="1:44" ht="15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</row>
    <row r="340" spans="1:44" ht="15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</row>
    <row r="341" spans="1:44" ht="15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</row>
    <row r="342" spans="1:44" ht="15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</row>
    <row r="343" spans="1:44" ht="15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</row>
    <row r="344" spans="1:44" ht="15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</row>
    <row r="345" spans="1:44" ht="15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</row>
    <row r="346" spans="1:44" ht="15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</row>
    <row r="347" spans="1:44" ht="15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</row>
    <row r="348" spans="1:44" ht="15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</row>
    <row r="349" spans="1:44" ht="15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</row>
    <row r="350" spans="1:44" ht="15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</row>
    <row r="351" spans="1:44" ht="15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</row>
    <row r="352" spans="1:44" ht="15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</row>
    <row r="353" spans="1:44" ht="15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</row>
    <row r="354" spans="1:44" ht="15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</row>
    <row r="355" spans="1:44" ht="15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</row>
    <row r="356" spans="1:44" ht="15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</row>
    <row r="357" spans="1:44" ht="15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</row>
    <row r="358" spans="1:44" ht="15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</row>
    <row r="359" spans="1:44" ht="15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</row>
    <row r="360" spans="1:44" ht="15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</row>
    <row r="361" spans="1:44" ht="15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</row>
    <row r="362" spans="1:44" ht="15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</row>
    <row r="363" spans="1:44" ht="15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</row>
    <row r="364" spans="1:44" ht="15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</row>
    <row r="365" spans="1:44" ht="15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</row>
    <row r="366" spans="1:44" ht="15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</row>
    <row r="367" spans="1:44" ht="15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</row>
    <row r="368" spans="1:44" ht="15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</row>
    <row r="369" spans="1:44" ht="15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</row>
    <row r="370" spans="1:44" ht="15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</row>
    <row r="371" spans="1:44" ht="15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</row>
    <row r="372" spans="1:44" ht="15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</row>
    <row r="373" spans="1:44" ht="15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</row>
    <row r="374" spans="1:44" ht="15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</row>
    <row r="375" spans="1:44" ht="15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</row>
    <row r="376" spans="1:44" ht="15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</row>
    <row r="377" spans="1:44" ht="15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</row>
    <row r="378" spans="1:44" ht="15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</row>
    <row r="379" spans="1:44" ht="15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</row>
    <row r="380" spans="1:44" ht="15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</row>
    <row r="381" spans="1:44" ht="15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</row>
    <row r="382" spans="1:44" ht="15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</row>
    <row r="383" spans="1:44" ht="15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</row>
    <row r="384" spans="1:44" ht="15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</row>
    <row r="385" spans="1:44" ht="15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</row>
    <row r="386" spans="1:44" ht="15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</row>
    <row r="387" spans="1:44" ht="15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</row>
    <row r="388" spans="1:44" ht="15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</row>
    <row r="389" spans="1:44" ht="15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</row>
    <row r="390" spans="1:44" ht="15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</row>
    <row r="391" spans="1:44" ht="15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</row>
    <row r="392" spans="1:44" ht="15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</row>
    <row r="393" spans="1:44" ht="15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</row>
    <row r="394" spans="1:44" ht="15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</row>
    <row r="395" spans="1:44" ht="15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</row>
    <row r="396" spans="1:44" ht="15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</row>
    <row r="397" spans="1:44" ht="15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</row>
    <row r="398" spans="1:44" ht="15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</row>
    <row r="399" spans="1:44" ht="15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</row>
    <row r="400" spans="1:44" ht="15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</row>
    <row r="401" spans="1:44" ht="15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</row>
    <row r="402" spans="1:44" ht="15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</row>
    <row r="403" spans="1:44" ht="15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</row>
    <row r="404" spans="1:44" ht="15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</row>
    <row r="405" spans="1:44" ht="15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</row>
    <row r="406" spans="1:44" ht="15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</row>
    <row r="407" spans="1:44" ht="15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</row>
    <row r="408" spans="1:44" ht="15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</row>
    <row r="409" spans="1:44" ht="15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</row>
    <row r="410" spans="1:44" ht="15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</row>
    <row r="411" spans="1:44" ht="15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</row>
    <row r="412" spans="1:44" ht="15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</row>
    <row r="413" spans="1:44" ht="15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</row>
    <row r="414" spans="1:44" ht="15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</row>
    <row r="415" spans="1:44" ht="15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</row>
    <row r="416" spans="1:44" ht="15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</row>
    <row r="417" spans="1:44" ht="15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</row>
    <row r="418" spans="1:44" ht="15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</row>
    <row r="419" spans="1:44" ht="15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</row>
    <row r="420" spans="1:44" ht="15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</row>
    <row r="421" spans="1:44" ht="15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</row>
    <row r="422" spans="1:44" ht="15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</row>
    <row r="423" spans="1:44" ht="15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</row>
    <row r="424" spans="1:44" ht="15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</row>
    <row r="425" spans="1:44" ht="15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</row>
    <row r="426" spans="1:44" ht="15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</row>
    <row r="427" spans="1:44" ht="15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</row>
    <row r="428" spans="1:44" ht="15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</row>
    <row r="429" spans="1:44" ht="15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</row>
    <row r="430" spans="1:44" ht="15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</row>
    <row r="431" spans="1:44" ht="15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</row>
    <row r="432" spans="1:44" ht="15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</row>
    <row r="433" spans="1:44" ht="15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</row>
    <row r="434" spans="1:44" ht="15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</row>
    <row r="435" spans="1:44" ht="15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</row>
    <row r="436" spans="1:44" ht="15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</row>
    <row r="437" spans="1:44" ht="15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</row>
    <row r="438" spans="1:44" ht="15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</row>
    <row r="439" spans="1:44" ht="15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</row>
    <row r="440" spans="1:44" ht="15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</row>
    <row r="441" spans="1:44" ht="15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</row>
    <row r="442" spans="1:44" ht="15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</row>
    <row r="443" spans="1:44" ht="15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</row>
    <row r="444" spans="1:44" ht="15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</row>
    <row r="445" spans="1:44" ht="15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</row>
    <row r="446" spans="1:44" ht="15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</row>
    <row r="447" spans="1:44" ht="15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</row>
    <row r="448" spans="1:44" ht="15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</row>
    <row r="449" spans="1:44" ht="15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</row>
    <row r="450" spans="1:44" ht="15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</row>
    <row r="451" spans="1:44" ht="15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</row>
    <row r="452" spans="1:44" ht="15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</row>
    <row r="453" spans="1:44" ht="15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</row>
    <row r="454" spans="1:44" ht="15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</row>
    <row r="455" spans="1:44" ht="15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</row>
    <row r="456" spans="1:44" ht="15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</row>
    <row r="457" spans="1:44" ht="15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</row>
    <row r="458" spans="1:44" ht="15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</row>
    <row r="459" spans="1:44" ht="15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</row>
    <row r="460" spans="1:44" ht="15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</row>
    <row r="461" spans="1:44" ht="15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</row>
    <row r="462" spans="1:44" ht="15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</row>
    <row r="463" spans="1:44" ht="15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</row>
    <row r="464" spans="1:44" ht="15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</row>
    <row r="465" spans="1:44" ht="15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</row>
    <row r="466" spans="1:44" ht="15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</row>
    <row r="467" spans="1:44" ht="15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</row>
    <row r="468" spans="1:44" ht="15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</row>
    <row r="469" spans="1:44" ht="15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</row>
    <row r="470" spans="1:44" ht="15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</row>
    <row r="471" spans="1:44" ht="15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</row>
    <row r="472" spans="1:44" ht="15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</row>
    <row r="473" spans="1:44" ht="15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</row>
    <row r="474" spans="1:44" ht="15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</row>
    <row r="475" spans="1:44" ht="15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</row>
    <row r="476" spans="1:44" ht="15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</row>
    <row r="477" spans="1:44" ht="15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</row>
    <row r="478" spans="1:44" ht="15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</row>
    <row r="479" spans="1:44" ht="15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</row>
    <row r="480" spans="1:44" ht="15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</row>
    <row r="481" spans="1:44" ht="15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</row>
    <row r="482" spans="1:44" ht="15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</row>
    <row r="483" spans="1:44" ht="15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</row>
    <row r="484" spans="1:44" ht="15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</row>
    <row r="485" spans="1:44" ht="15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</row>
    <row r="486" spans="1:44" ht="15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</row>
    <row r="487" spans="1:44" ht="15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</row>
    <row r="488" spans="1:44" ht="15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</row>
    <row r="489" spans="1:44" ht="15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</row>
    <row r="490" spans="1:44" ht="15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</row>
    <row r="491" spans="1:44" ht="15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</row>
    <row r="492" spans="1:44" ht="15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</row>
    <row r="493" spans="1:44" ht="15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</row>
    <row r="494" spans="1:44" ht="15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</row>
    <row r="495" spans="1:44" ht="15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</row>
    <row r="496" spans="1:44" ht="15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</row>
    <row r="497" spans="1:44" ht="15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</row>
    <row r="498" spans="1:44" ht="15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</row>
    <row r="499" spans="1:44" ht="15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</row>
    <row r="500" spans="1:44" ht="15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</row>
    <row r="501" spans="1:44" ht="15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</row>
    <row r="502" spans="1:44" ht="15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</row>
    <row r="503" spans="1:44" ht="15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</row>
    <row r="504" spans="1:44" ht="15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</row>
    <row r="505" spans="1:44" ht="15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</row>
    <row r="506" spans="1:44" ht="15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</row>
    <row r="507" spans="1:44" ht="15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</row>
    <row r="508" spans="1:44" ht="15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</row>
    <row r="509" spans="1:44" ht="15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</row>
    <row r="510" spans="1:44" ht="15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</row>
    <row r="511" spans="1:44" ht="15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</row>
    <row r="512" spans="1:44" ht="15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</row>
    <row r="513" spans="1:44" ht="15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</row>
    <row r="514" spans="1:44" ht="15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</row>
    <row r="515" spans="1:44" ht="15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</row>
    <row r="516" spans="1:44" ht="15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</row>
    <row r="517" spans="1:44" ht="15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</row>
    <row r="518" spans="1:44" ht="15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</row>
    <row r="519" spans="1:44" ht="15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</row>
    <row r="520" spans="1:44" ht="15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</row>
    <row r="521" spans="1:44" ht="15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</row>
    <row r="522" spans="1:44" ht="15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</row>
    <row r="523" spans="1:44" ht="15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</row>
    <row r="524" spans="1:44" ht="15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</row>
    <row r="525" spans="1:44" ht="15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</row>
    <row r="526" spans="1:44" ht="15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</row>
    <row r="527" spans="1:44" ht="15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</row>
    <row r="528" spans="1:44" ht="15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</row>
    <row r="529" spans="1:44" ht="15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</row>
    <row r="530" spans="1:44" ht="15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</row>
    <row r="531" spans="1:44" ht="15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</row>
    <row r="532" spans="1:44" ht="15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</row>
    <row r="533" spans="1:44" ht="15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</row>
    <row r="534" spans="1:44" ht="15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</row>
    <row r="535" spans="1:44" ht="15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</row>
    <row r="536" spans="1:44" ht="15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</row>
    <row r="537" spans="1:44" ht="15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</row>
    <row r="538" spans="1:44" ht="15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</row>
    <row r="539" spans="1:44" ht="15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</row>
    <row r="540" spans="1:44" ht="15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</row>
    <row r="541" spans="1:44" ht="15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</row>
    <row r="542" spans="1:44" ht="15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</row>
    <row r="543" spans="1:44" ht="15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</row>
    <row r="544" spans="1:44" ht="15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</row>
    <row r="545" spans="1:44" ht="15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</row>
    <row r="546" spans="1:44" ht="15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</row>
    <row r="547" spans="1:44" ht="15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</row>
    <row r="548" spans="1:44" ht="15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</row>
    <row r="549" spans="1:44" ht="15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</row>
    <row r="550" spans="1:44" ht="15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</row>
    <row r="551" spans="1:44" ht="15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</row>
    <row r="552" spans="1:44" ht="15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</row>
    <row r="553" spans="1:44" ht="15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</row>
    <row r="554" spans="1:44" ht="15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</row>
    <row r="555" spans="1:44" ht="15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</row>
    <row r="556" spans="1:44" ht="15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</row>
    <row r="557" spans="1:44" ht="15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</row>
    <row r="558" spans="1:44" ht="15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</row>
    <row r="559" spans="1:44" ht="15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</row>
    <row r="560" spans="1:44" ht="15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</row>
    <row r="561" spans="1:44" ht="15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</row>
    <row r="562" spans="1:44" ht="15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</row>
    <row r="563" spans="1:44" ht="15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</row>
    <row r="564" spans="1:44" ht="15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</row>
    <row r="565" spans="1:44" ht="15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</row>
    <row r="566" spans="1:44" ht="15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</row>
    <row r="567" spans="1:44" ht="15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</row>
    <row r="568" spans="1:44" ht="15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</row>
    <row r="569" spans="1:44" ht="15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</row>
    <row r="570" spans="1:44" ht="15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</row>
    <row r="571" spans="1:44" ht="15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</row>
    <row r="572" spans="1:44" ht="15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</row>
    <row r="573" spans="1:44" ht="15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</row>
    <row r="574" spans="1:44" ht="15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</row>
    <row r="575" spans="1:44" ht="15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</row>
    <row r="576" spans="1:44" ht="15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</row>
    <row r="577" spans="1:44" ht="15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</row>
    <row r="578" spans="1:44" ht="15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</row>
    <row r="579" spans="1:44" ht="15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</row>
    <row r="580" spans="1:44" ht="15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16"/>
    </row>
    <row r="581" spans="1:44" ht="15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</row>
    <row r="582" spans="1:44" ht="15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</row>
    <row r="583" spans="1:44" ht="15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</row>
    <row r="584" spans="1:44" ht="15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</row>
    <row r="585" spans="1:44" ht="15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</row>
    <row r="586" spans="1:44" ht="15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</row>
    <row r="587" spans="1:44" ht="15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</row>
    <row r="588" spans="1:44" ht="15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</row>
    <row r="589" spans="1:44" ht="15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</row>
    <row r="590" spans="1:44" ht="15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</row>
    <row r="591" spans="1:44" ht="15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</row>
    <row r="592" spans="1:44" ht="15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</row>
    <row r="593" spans="1:44" ht="15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</row>
    <row r="594" spans="1:44" ht="15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</row>
    <row r="595" spans="1:44" ht="15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</row>
    <row r="596" spans="1:44" ht="15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</row>
    <row r="597" spans="1:44" ht="15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</row>
    <row r="598" spans="1:44" ht="15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  <c r="AR598" s="16"/>
    </row>
    <row r="599" spans="1:44" ht="15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</row>
    <row r="600" spans="1:44" ht="15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</row>
    <row r="601" spans="1:44" ht="15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</row>
    <row r="602" spans="1:44" ht="15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</row>
    <row r="603" spans="1:44" ht="15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</row>
    <row r="604" spans="1:44" ht="15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</row>
    <row r="605" spans="1:44" ht="15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</row>
    <row r="606" spans="1:44" ht="15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</row>
    <row r="607" spans="1:44" ht="15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</row>
    <row r="608" spans="1:44" ht="15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</row>
    <row r="609" spans="1:44" ht="15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</row>
    <row r="610" spans="1:44" ht="15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</row>
    <row r="611" spans="1:44" ht="15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</row>
    <row r="612" spans="1:44" ht="15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</row>
    <row r="613" spans="1:44" ht="15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</row>
    <row r="614" spans="1:44" ht="15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</row>
    <row r="615" spans="1:44" ht="15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</row>
    <row r="616" spans="1:44" ht="15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</row>
    <row r="617" spans="1:44" ht="15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</row>
    <row r="618" spans="1:44" ht="15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</row>
    <row r="619" spans="1:44" ht="15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</row>
    <row r="620" spans="1:44" ht="15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</row>
    <row r="621" spans="1:44" ht="15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</row>
    <row r="622" spans="1:44" ht="15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</row>
    <row r="623" spans="1:44" ht="15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</row>
    <row r="624" spans="1:44" ht="15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</row>
    <row r="625" spans="1:44" ht="15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</row>
    <row r="626" spans="1:44" ht="15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</row>
    <row r="627" spans="1:44" ht="15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</row>
    <row r="628" spans="1:44" ht="15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</row>
    <row r="629" spans="1:44" ht="15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</row>
    <row r="630" spans="1:44" ht="15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</row>
    <row r="631" spans="1:44" ht="15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</row>
    <row r="632" spans="1:44" ht="15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</row>
    <row r="633" spans="1:44" ht="15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</row>
    <row r="634" spans="1:44" ht="15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</row>
    <row r="635" spans="1:44" ht="15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</row>
    <row r="636" spans="1:44" ht="15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</row>
    <row r="637" spans="1:44" ht="15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</row>
    <row r="638" spans="1:44" ht="15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</row>
    <row r="639" spans="1:44" ht="15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</row>
    <row r="640" spans="1:44" ht="15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</row>
    <row r="641" spans="1:44" ht="15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</row>
    <row r="642" spans="1:44" ht="15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</row>
    <row r="643" spans="1:44" ht="15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</row>
    <row r="644" spans="1:44" ht="15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</row>
    <row r="645" spans="1:44" ht="15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</row>
    <row r="646" spans="1:44" ht="15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</row>
    <row r="647" spans="1:44" ht="15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</row>
    <row r="648" spans="1:44" ht="15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</row>
    <row r="649" spans="1:44" ht="15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</row>
    <row r="650" spans="1:44" ht="15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</row>
    <row r="651" spans="1:44" ht="15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</row>
    <row r="652" spans="1:44" ht="15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</row>
    <row r="653" spans="1:44" ht="15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</row>
    <row r="654" spans="1:44" ht="15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</row>
    <row r="655" spans="1:44" ht="15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</row>
    <row r="656" spans="1:44" ht="15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</row>
    <row r="657" spans="1:44" ht="15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</row>
    <row r="658" spans="1:44" ht="15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</row>
    <row r="659" spans="1:44" ht="15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</row>
    <row r="660" spans="1:44" ht="15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</row>
    <row r="661" spans="1:44" ht="15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</row>
    <row r="662" spans="1:44" ht="15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</row>
    <row r="663" spans="1:44" ht="15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</row>
    <row r="664" spans="1:44" ht="15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</row>
    <row r="665" spans="1:44" ht="15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</row>
    <row r="666" spans="1:44" ht="15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</row>
    <row r="667" spans="1:44" ht="15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</row>
    <row r="668" spans="1:44" ht="15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</row>
    <row r="669" spans="1:44" ht="15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  <c r="AR669" s="16"/>
    </row>
    <row r="670" spans="1:44" ht="15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  <c r="AR670" s="16"/>
    </row>
    <row r="671" spans="1:44" ht="15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  <c r="AR671" s="16"/>
    </row>
    <row r="672" spans="1:44" ht="15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  <c r="AR672" s="16"/>
    </row>
    <row r="673" spans="1:44" ht="15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  <c r="AP673" s="16"/>
      <c r="AQ673" s="16"/>
      <c r="AR673" s="16"/>
    </row>
    <row r="674" spans="1:44" ht="15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  <c r="AR674" s="16"/>
    </row>
    <row r="675" spans="1:44" ht="15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  <c r="AP675" s="16"/>
      <c r="AQ675" s="16"/>
      <c r="AR675" s="16"/>
    </row>
    <row r="676" spans="1:44" ht="15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  <c r="AP676" s="16"/>
      <c r="AQ676" s="16"/>
      <c r="AR676" s="16"/>
    </row>
    <row r="677" spans="1:44" ht="15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  <c r="AP677" s="16"/>
      <c r="AQ677" s="16"/>
      <c r="AR677" s="16"/>
    </row>
    <row r="678" spans="1:44" ht="15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  <c r="AP678" s="16"/>
      <c r="AQ678" s="16"/>
      <c r="AR678" s="16"/>
    </row>
    <row r="679" spans="1:44" ht="15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  <c r="AP679" s="16"/>
      <c r="AQ679" s="16"/>
      <c r="AR679" s="16"/>
    </row>
    <row r="680" spans="1:44" ht="15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</row>
    <row r="681" spans="1:44" ht="15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  <c r="AR681" s="16"/>
    </row>
    <row r="682" spans="1:44" ht="15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  <c r="AR682" s="16"/>
    </row>
    <row r="683" spans="1:44" ht="15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  <c r="AR683" s="16"/>
    </row>
    <row r="684" spans="1:44" ht="15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  <c r="AR684" s="16"/>
    </row>
    <row r="685" spans="1:44" ht="15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</row>
    <row r="686" spans="1:44" ht="15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  <c r="AR686" s="16"/>
    </row>
    <row r="687" spans="1:44" ht="15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  <c r="AR687" s="16"/>
    </row>
    <row r="688" spans="1:44" ht="15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  <c r="AR688" s="16"/>
    </row>
    <row r="689" spans="1:44" ht="15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  <c r="AR689" s="16"/>
    </row>
    <row r="690" spans="1:44" ht="15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  <c r="AR690" s="16"/>
    </row>
    <row r="691" spans="1:44" ht="15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</row>
    <row r="692" spans="1:44" ht="15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  <c r="AR692" s="16"/>
    </row>
    <row r="693" spans="1:44" ht="15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  <c r="AP693" s="16"/>
      <c r="AQ693" s="16"/>
      <c r="AR693" s="16"/>
    </row>
    <row r="694" spans="1:44" ht="15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  <c r="AP694" s="16"/>
      <c r="AQ694" s="16"/>
      <c r="AR694" s="16"/>
    </row>
    <row r="695" spans="1:44" ht="15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  <c r="AP695" s="16"/>
      <c r="AQ695" s="16"/>
      <c r="AR695" s="16"/>
    </row>
    <row r="696" spans="1:44" ht="15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  <c r="AR696" s="16"/>
    </row>
    <row r="697" spans="1:44" ht="15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  <c r="AP697" s="16"/>
      <c r="AQ697" s="16"/>
      <c r="AR697" s="16"/>
    </row>
    <row r="698" spans="1:44" ht="15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  <c r="AP698" s="16"/>
      <c r="AQ698" s="16"/>
      <c r="AR698" s="16"/>
    </row>
    <row r="699" spans="1:44" ht="15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  <c r="AP699" s="16"/>
      <c r="AQ699" s="16"/>
      <c r="AR699" s="16"/>
    </row>
    <row r="700" spans="1:44" ht="15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  <c r="AP700" s="16"/>
      <c r="AQ700" s="16"/>
      <c r="AR700" s="16"/>
    </row>
    <row r="701" spans="1:44" ht="15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  <c r="AR701" s="16"/>
    </row>
    <row r="702" spans="1:44" ht="15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  <c r="AP702" s="16"/>
      <c r="AQ702" s="16"/>
      <c r="AR702" s="16"/>
    </row>
    <row r="703" spans="1:44" ht="15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</row>
    <row r="704" spans="1:44" ht="15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  <c r="AP704" s="16"/>
      <c r="AQ704" s="16"/>
      <c r="AR704" s="16"/>
    </row>
    <row r="705" spans="1:44" ht="15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  <c r="AP705" s="16"/>
      <c r="AQ705" s="16"/>
      <c r="AR705" s="16"/>
    </row>
    <row r="706" spans="1:44" ht="15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  <c r="AR706" s="16"/>
    </row>
    <row r="707" spans="1:44" ht="15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  <c r="AP707" s="16"/>
      <c r="AQ707" s="16"/>
      <c r="AR707" s="16"/>
    </row>
    <row r="708" spans="1:44" ht="15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  <c r="AP708" s="16"/>
      <c r="AQ708" s="16"/>
      <c r="AR708" s="16"/>
    </row>
    <row r="709" spans="1:44" ht="15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  <c r="AP709" s="16"/>
      <c r="AQ709" s="16"/>
      <c r="AR709" s="16"/>
    </row>
    <row r="710" spans="1:44" ht="15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  <c r="AP710" s="16"/>
      <c r="AQ710" s="16"/>
      <c r="AR710" s="16"/>
    </row>
    <row r="711" spans="1:44" ht="15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  <c r="AR711" s="16"/>
    </row>
    <row r="712" spans="1:44" ht="15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  <c r="AP712" s="16"/>
      <c r="AQ712" s="16"/>
      <c r="AR712" s="16"/>
    </row>
    <row r="713" spans="1:44" ht="15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  <c r="AP713" s="16"/>
      <c r="AQ713" s="16"/>
      <c r="AR713" s="16"/>
    </row>
    <row r="714" spans="1:44" ht="15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  <c r="AP714" s="16"/>
      <c r="AQ714" s="16"/>
      <c r="AR714" s="16"/>
    </row>
    <row r="715" spans="1:44" ht="15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  <c r="AP715" s="16"/>
      <c r="AQ715" s="16"/>
      <c r="AR715" s="16"/>
    </row>
    <row r="716" spans="1:44" ht="15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  <c r="AR716" s="16"/>
    </row>
    <row r="717" spans="1:44" ht="15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  <c r="AP717" s="16"/>
      <c r="AQ717" s="16"/>
      <c r="AR717" s="16"/>
    </row>
    <row r="718" spans="1:44" ht="15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  <c r="AP718" s="16"/>
      <c r="AQ718" s="16"/>
      <c r="AR718" s="16"/>
    </row>
    <row r="719" spans="1:44" ht="15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  <c r="AP719" s="16"/>
      <c r="AQ719" s="16"/>
      <c r="AR719" s="16"/>
    </row>
    <row r="720" spans="1:44" ht="15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  <c r="AP720" s="16"/>
      <c r="AQ720" s="16"/>
      <c r="AR720" s="16"/>
    </row>
    <row r="721" spans="1:44" ht="15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  <c r="AP721" s="16"/>
      <c r="AQ721" s="16"/>
      <c r="AR721" s="16"/>
    </row>
    <row r="722" spans="1:44" ht="15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  <c r="AP722" s="16"/>
      <c r="AQ722" s="16"/>
      <c r="AR722" s="16"/>
    </row>
    <row r="723" spans="1:44" ht="15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  <c r="AP723" s="16"/>
      <c r="AQ723" s="16"/>
      <c r="AR723" s="16"/>
    </row>
    <row r="724" spans="1:44" ht="15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  <c r="AP724" s="16"/>
      <c r="AQ724" s="16"/>
      <c r="AR724" s="16"/>
    </row>
    <row r="725" spans="1:44" ht="15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  <c r="AP725" s="16"/>
      <c r="AQ725" s="16"/>
      <c r="AR725" s="16"/>
    </row>
    <row r="726" spans="1:44" ht="15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  <c r="AP726" s="16"/>
      <c r="AQ726" s="16"/>
      <c r="AR726" s="16"/>
    </row>
    <row r="727" spans="1:44" ht="15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  <c r="AP727" s="16"/>
      <c r="AQ727" s="16"/>
      <c r="AR727" s="16"/>
    </row>
    <row r="728" spans="1:44" ht="15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  <c r="AR728" s="16"/>
    </row>
    <row r="729" spans="1:44" ht="15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  <c r="AP729" s="16"/>
      <c r="AQ729" s="16"/>
      <c r="AR729" s="16"/>
    </row>
    <row r="730" spans="1:44" ht="15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  <c r="AP730" s="16"/>
      <c r="AQ730" s="16"/>
      <c r="AR730" s="16"/>
    </row>
    <row r="731" spans="1:44" ht="15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  <c r="AP731" s="16"/>
      <c r="AQ731" s="16"/>
      <c r="AR731" s="16"/>
    </row>
    <row r="732" spans="1:44" ht="15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  <c r="AP732" s="16"/>
      <c r="AQ732" s="16"/>
      <c r="AR732" s="16"/>
    </row>
    <row r="733" spans="1:44" ht="15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  <c r="AR733" s="16"/>
    </row>
    <row r="734" spans="1:44" ht="15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  <c r="AP734" s="16"/>
      <c r="AQ734" s="16"/>
      <c r="AR734" s="16"/>
    </row>
    <row r="735" spans="1:44" ht="15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  <c r="AP735" s="16"/>
      <c r="AQ735" s="16"/>
      <c r="AR735" s="16"/>
    </row>
    <row r="736" spans="1:44" ht="15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  <c r="AP736" s="16"/>
      <c r="AQ736" s="16"/>
      <c r="AR736" s="16"/>
    </row>
    <row r="737" spans="1:44" ht="15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  <c r="AR737" s="16"/>
    </row>
    <row r="738" spans="1:44" ht="15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  <c r="AP738" s="16"/>
      <c r="AQ738" s="16"/>
      <c r="AR738" s="16"/>
    </row>
    <row r="739" spans="1:44" ht="15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  <c r="AP739" s="16"/>
      <c r="AQ739" s="16"/>
      <c r="AR739" s="16"/>
    </row>
    <row r="740" spans="1:44" ht="15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  <c r="AR740" s="16"/>
    </row>
    <row r="741" spans="1:44" ht="15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  <c r="AP741" s="16"/>
      <c r="AQ741" s="16"/>
      <c r="AR741" s="16"/>
    </row>
    <row r="742" spans="1:44" ht="15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  <c r="AP742" s="16"/>
      <c r="AQ742" s="16"/>
      <c r="AR742" s="16"/>
    </row>
    <row r="743" spans="1:44" ht="15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  <c r="AP743" s="16"/>
      <c r="AQ743" s="16"/>
      <c r="AR743" s="16"/>
    </row>
    <row r="744" spans="1:44" ht="15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  <c r="AR744" s="16"/>
    </row>
    <row r="745" spans="1:44" ht="15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  <c r="AP745" s="16"/>
      <c r="AQ745" s="16"/>
      <c r="AR745" s="16"/>
    </row>
    <row r="746" spans="1:44" ht="15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  <c r="AP746" s="16"/>
      <c r="AQ746" s="16"/>
      <c r="AR746" s="16"/>
    </row>
    <row r="747" spans="1:44" ht="15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  <c r="AP747" s="16"/>
      <c r="AQ747" s="16"/>
      <c r="AR747" s="16"/>
    </row>
    <row r="748" spans="1:44" ht="15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  <c r="AP748" s="16"/>
      <c r="AQ748" s="16"/>
      <c r="AR748" s="16"/>
    </row>
    <row r="749" spans="1:44" ht="15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  <c r="AP749" s="16"/>
      <c r="AQ749" s="16"/>
      <c r="AR749" s="16"/>
    </row>
    <row r="750" spans="1:44" ht="15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  <c r="AP750" s="16"/>
      <c r="AQ750" s="16"/>
      <c r="AR750" s="16"/>
    </row>
    <row r="751" spans="1:44" ht="15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  <c r="AR751" s="16"/>
    </row>
    <row r="752" spans="1:44" ht="15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  <c r="AP752" s="16"/>
      <c r="AQ752" s="16"/>
      <c r="AR752" s="16"/>
    </row>
    <row r="753" spans="1:44" ht="15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  <c r="AP753" s="16"/>
      <c r="AQ753" s="16"/>
      <c r="AR753" s="16"/>
    </row>
    <row r="754" spans="1:44" ht="15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  <c r="AP754" s="16"/>
      <c r="AQ754" s="16"/>
      <c r="AR754" s="16"/>
    </row>
    <row r="755" spans="1:44" ht="15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  <c r="AP755" s="16"/>
      <c r="AQ755" s="16"/>
      <c r="AR755" s="16"/>
    </row>
    <row r="756" spans="1:44" ht="15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  <c r="AP756" s="16"/>
      <c r="AQ756" s="16"/>
      <c r="AR756" s="16"/>
    </row>
    <row r="757" spans="1:44" ht="15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  <c r="AR757" s="16"/>
    </row>
    <row r="758" spans="1:44" ht="15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  <c r="AP758" s="16"/>
      <c r="AQ758" s="16"/>
      <c r="AR758" s="16"/>
    </row>
    <row r="759" spans="1:44" ht="15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</row>
    <row r="760" spans="1:44" ht="15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</row>
    <row r="761" spans="1:44" ht="15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</row>
    <row r="762" spans="1:44" ht="15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</row>
    <row r="763" spans="1:44" ht="15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</row>
    <row r="764" spans="1:44" ht="15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</row>
    <row r="765" spans="1:44" ht="15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</row>
    <row r="766" spans="1:44" ht="15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</row>
    <row r="767" spans="1:44" ht="15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</row>
    <row r="768" spans="1:44" ht="15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</row>
    <row r="769" spans="1:44" ht="15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</row>
    <row r="770" spans="1:44" ht="15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</row>
    <row r="771" spans="1:44" ht="15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</row>
    <row r="772" spans="1:44" ht="15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</row>
    <row r="773" spans="1:44" ht="15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</row>
    <row r="774" spans="1:44" ht="15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</row>
    <row r="775" spans="1:44" ht="15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</row>
    <row r="776" spans="1:44" ht="15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</row>
    <row r="777" spans="1:44" ht="15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</row>
    <row r="778" spans="1:44" ht="15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</row>
    <row r="779" spans="1:44" ht="15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</row>
    <row r="780" spans="1:44" ht="15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</row>
    <row r="781" spans="1:44" ht="15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</row>
    <row r="782" spans="1:44" ht="15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</row>
    <row r="783" spans="1:44" ht="15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</row>
    <row r="784" spans="1:44" ht="15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</row>
    <row r="785" spans="1:44" ht="15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</row>
    <row r="786" spans="1:44" ht="15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</row>
    <row r="787" spans="1:44" ht="15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</row>
    <row r="788" spans="1:44" ht="15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</row>
    <row r="789" spans="1:44" ht="15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</row>
    <row r="790" spans="1:44" ht="15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</row>
    <row r="791" spans="1:44" ht="15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</row>
    <row r="792" spans="1:44" ht="15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  <c r="AP792" s="16"/>
      <c r="AQ792" s="16"/>
      <c r="AR792" s="16"/>
    </row>
    <row r="793" spans="1:44" ht="15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  <c r="AP793" s="16"/>
      <c r="AQ793" s="16"/>
      <c r="AR793" s="16"/>
    </row>
    <row r="794" spans="1:44" ht="15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  <c r="AR794" s="16"/>
    </row>
    <row r="795" spans="1:44" ht="15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  <c r="AR795" s="16"/>
    </row>
    <row r="796" spans="1:44" ht="15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  <c r="AP796" s="16"/>
      <c r="AQ796" s="16"/>
      <c r="AR796" s="16"/>
    </row>
    <row r="797" spans="1:44" ht="15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  <c r="AP797" s="16"/>
      <c r="AQ797" s="16"/>
      <c r="AR797" s="16"/>
    </row>
    <row r="798" spans="1:44" ht="15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  <c r="AP798" s="16"/>
      <c r="AQ798" s="16"/>
      <c r="AR798" s="16"/>
    </row>
    <row r="799" spans="1:44" ht="15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  <c r="AP799" s="16"/>
      <c r="AQ799" s="16"/>
      <c r="AR799" s="16"/>
    </row>
    <row r="800" spans="1:44" ht="15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  <c r="AR800" s="16"/>
    </row>
    <row r="801" spans="1:44" ht="15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  <c r="AP801" s="16"/>
      <c r="AQ801" s="16"/>
      <c r="AR801" s="16"/>
    </row>
    <row r="802" spans="1:44" ht="15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  <c r="AP802" s="16"/>
      <c r="AQ802" s="16"/>
      <c r="AR802" s="16"/>
    </row>
    <row r="803" spans="1:44" ht="15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  <c r="AP803" s="16"/>
      <c r="AQ803" s="16"/>
      <c r="AR803" s="16"/>
    </row>
    <row r="804" spans="1:44" ht="15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  <c r="AP804" s="16"/>
      <c r="AQ804" s="16"/>
      <c r="AR804" s="16"/>
    </row>
    <row r="805" spans="1:44" ht="15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  <c r="AP805" s="16"/>
      <c r="AQ805" s="16"/>
      <c r="AR805" s="16"/>
    </row>
    <row r="806" spans="1:44" ht="15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  <c r="AR806" s="16"/>
    </row>
    <row r="807" spans="1:44" ht="15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  <c r="AP807" s="16"/>
      <c r="AQ807" s="16"/>
      <c r="AR807" s="16"/>
    </row>
    <row r="808" spans="1:44" ht="15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  <c r="AR808" s="16"/>
    </row>
    <row r="809" spans="1:44" ht="15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</row>
    <row r="810" spans="1:44" ht="15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  <c r="AP810" s="16"/>
      <c r="AQ810" s="16"/>
      <c r="AR810" s="16"/>
    </row>
    <row r="811" spans="1:44" ht="15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  <c r="AP811" s="16"/>
      <c r="AQ811" s="16"/>
      <c r="AR811" s="16"/>
    </row>
    <row r="812" spans="1:44" ht="15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  <c r="AP812" s="16"/>
      <c r="AQ812" s="16"/>
      <c r="AR812" s="16"/>
    </row>
    <row r="813" spans="1:44" ht="15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  <c r="AP813" s="16"/>
      <c r="AQ813" s="16"/>
      <c r="AR813" s="16"/>
    </row>
    <row r="814" spans="1:44" ht="15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  <c r="AP814" s="16"/>
      <c r="AQ814" s="16"/>
      <c r="AR814" s="16"/>
    </row>
    <row r="815" spans="1:44" ht="15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  <c r="AP815" s="16"/>
      <c r="AQ815" s="16"/>
      <c r="AR815" s="16"/>
    </row>
    <row r="816" spans="1:44" ht="15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  <c r="AR816" s="16"/>
    </row>
    <row r="817" spans="1:44" ht="15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</row>
    <row r="818" spans="1:44" ht="15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  <c r="AR818" s="16"/>
    </row>
    <row r="819" spans="1:44" ht="15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  <c r="AP819" s="16"/>
      <c r="AQ819" s="16"/>
      <c r="AR819" s="16"/>
    </row>
    <row r="820" spans="1:44" ht="15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  <c r="AP820" s="16"/>
      <c r="AQ820" s="16"/>
      <c r="AR820" s="16"/>
    </row>
    <row r="821" spans="1:44" ht="15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  <c r="AP821" s="16"/>
      <c r="AQ821" s="16"/>
      <c r="AR821" s="16"/>
    </row>
    <row r="822" spans="1:44" ht="15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  <c r="AR822" s="16"/>
    </row>
    <row r="823" spans="1:44" ht="15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  <c r="AP823" s="16"/>
      <c r="AQ823" s="16"/>
      <c r="AR823" s="16"/>
    </row>
    <row r="824" spans="1:44" ht="15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  <c r="AP824" s="16"/>
      <c r="AQ824" s="16"/>
      <c r="AR824" s="16"/>
    </row>
    <row r="825" spans="1:44" ht="15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  <c r="AP825" s="16"/>
      <c r="AQ825" s="16"/>
      <c r="AR825" s="16"/>
    </row>
    <row r="826" spans="1:44" ht="15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  <c r="AP826" s="16"/>
      <c r="AQ826" s="16"/>
      <c r="AR826" s="16"/>
    </row>
    <row r="827" spans="1:44" ht="15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  <c r="AR827" s="16"/>
    </row>
    <row r="828" spans="1:44" ht="15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  <c r="AP828" s="16"/>
      <c r="AQ828" s="16"/>
      <c r="AR828" s="16"/>
    </row>
    <row r="829" spans="1:44" ht="15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  <c r="AP829" s="16"/>
      <c r="AQ829" s="16"/>
      <c r="AR829" s="16"/>
    </row>
    <row r="830" spans="1:44" ht="15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  <c r="AP830" s="16"/>
      <c r="AQ830" s="16"/>
      <c r="AR830" s="16"/>
    </row>
    <row r="831" spans="1:44" ht="15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  <c r="AP831" s="16"/>
      <c r="AQ831" s="16"/>
      <c r="AR831" s="16"/>
    </row>
    <row r="832" spans="1:44" ht="15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  <c r="AR832" s="16"/>
    </row>
    <row r="833" spans="1:44" ht="15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  <c r="AP833" s="16"/>
      <c r="AQ833" s="16"/>
      <c r="AR833" s="16"/>
    </row>
    <row r="834" spans="1:44" ht="15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  <c r="AP834" s="16"/>
      <c r="AQ834" s="16"/>
      <c r="AR834" s="16"/>
    </row>
    <row r="835" spans="1:44" ht="15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  <c r="AP835" s="16"/>
      <c r="AQ835" s="16"/>
      <c r="AR835" s="16"/>
    </row>
    <row r="836" spans="1:44" ht="15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  <c r="AP836" s="16"/>
      <c r="AQ836" s="16"/>
      <c r="AR836" s="16"/>
    </row>
    <row r="837" spans="1:44" ht="15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  <c r="AR837" s="16"/>
    </row>
    <row r="838" spans="1:44" ht="15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  <c r="AP838" s="16"/>
      <c r="AQ838" s="16"/>
      <c r="AR838" s="16"/>
    </row>
    <row r="839" spans="1:44" ht="15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  <c r="AP839" s="16"/>
      <c r="AQ839" s="16"/>
      <c r="AR839" s="16"/>
    </row>
    <row r="840" spans="1:44" ht="15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  <c r="AP840" s="16"/>
      <c r="AQ840" s="16"/>
      <c r="AR840" s="16"/>
    </row>
    <row r="841" spans="1:44" ht="15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  <c r="AR841" s="16"/>
    </row>
    <row r="842" spans="1:44" ht="15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  <c r="AR842" s="16"/>
    </row>
    <row r="843" spans="1:44" ht="15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  <c r="AP843" s="16"/>
      <c r="AQ843" s="16"/>
      <c r="AR843" s="16"/>
    </row>
    <row r="844" spans="1:44" ht="15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  <c r="AP844" s="16"/>
      <c r="AQ844" s="16"/>
      <c r="AR844" s="16"/>
    </row>
    <row r="845" spans="1:44" ht="15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  <c r="AP845" s="16"/>
      <c r="AQ845" s="16"/>
      <c r="AR845" s="16"/>
    </row>
    <row r="846" spans="1:44" ht="15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  <c r="AR846" s="16"/>
    </row>
    <row r="847" spans="1:44" ht="15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  <c r="AR847" s="16"/>
    </row>
    <row r="848" spans="1:44" ht="15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  <c r="AR848" s="16"/>
    </row>
    <row r="849" spans="1:44" ht="15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  <c r="AP849" s="16"/>
      <c r="AQ849" s="16"/>
      <c r="AR849" s="16"/>
    </row>
    <row r="850" spans="1:44" ht="15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  <c r="AP850" s="16"/>
      <c r="AQ850" s="16"/>
      <c r="AR850" s="16"/>
    </row>
    <row r="851" spans="1:44" ht="15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  <c r="AR851" s="16"/>
    </row>
    <row r="852" spans="1:44" ht="15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</row>
    <row r="853" spans="1:44" ht="15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  <c r="AR853" s="16"/>
    </row>
    <row r="854" spans="1:44" ht="15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  <c r="AP854" s="16"/>
      <c r="AQ854" s="16"/>
      <c r="AR854" s="16"/>
    </row>
    <row r="855" spans="1:44" ht="15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  <c r="AP855" s="16"/>
      <c r="AQ855" s="16"/>
      <c r="AR855" s="16"/>
    </row>
    <row r="856" spans="1:44" ht="15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  <c r="AP856" s="16"/>
      <c r="AQ856" s="16"/>
      <c r="AR856" s="16"/>
    </row>
    <row r="857" spans="1:44" ht="15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  <c r="AP857" s="16"/>
      <c r="AQ857" s="16"/>
      <c r="AR857" s="16"/>
    </row>
    <row r="858" spans="1:44" ht="15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  <c r="AR858" s="16"/>
    </row>
    <row r="859" spans="1:44" ht="15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  <c r="AP859" s="16"/>
      <c r="AQ859" s="16"/>
      <c r="AR859" s="16"/>
    </row>
    <row r="860" spans="1:44" ht="15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  <c r="AO860" s="16"/>
      <c r="AP860" s="16"/>
      <c r="AQ860" s="16"/>
      <c r="AR860" s="16"/>
    </row>
    <row r="861" spans="1:44" ht="15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  <c r="AP861" s="16"/>
      <c r="AQ861" s="16"/>
      <c r="AR861" s="16"/>
    </row>
    <row r="862" spans="1:44" ht="15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  <c r="AP862" s="16"/>
      <c r="AQ862" s="16"/>
      <c r="AR862" s="16"/>
    </row>
    <row r="863" spans="1:44" ht="15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  <c r="AP863" s="16"/>
      <c r="AQ863" s="16"/>
      <c r="AR863" s="16"/>
    </row>
    <row r="864" spans="1:44" ht="15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</row>
    <row r="865" spans="1:44" ht="15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  <c r="AP865" s="16"/>
      <c r="AQ865" s="16"/>
      <c r="AR865" s="16"/>
    </row>
    <row r="866" spans="1:44" ht="15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  <c r="AP866" s="16"/>
      <c r="AQ866" s="16"/>
      <c r="AR866" s="16"/>
    </row>
    <row r="867" spans="1:44" ht="15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</row>
    <row r="868" spans="1:44" ht="15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</row>
    <row r="869" spans="1:44" ht="15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  <c r="AP869" s="16"/>
      <c r="AQ869" s="16"/>
      <c r="AR869" s="16"/>
    </row>
    <row r="870" spans="1:44" ht="15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  <c r="AP870" s="16"/>
      <c r="AQ870" s="16"/>
      <c r="AR870" s="16"/>
    </row>
    <row r="871" spans="1:44" ht="15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  <c r="AM871" s="16"/>
      <c r="AN871" s="16"/>
      <c r="AO871" s="16"/>
      <c r="AP871" s="16"/>
      <c r="AQ871" s="16"/>
      <c r="AR871" s="16"/>
    </row>
    <row r="872" spans="1:44" ht="15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  <c r="AO872" s="16"/>
      <c r="AP872" s="16"/>
      <c r="AQ872" s="16"/>
      <c r="AR872" s="16"/>
    </row>
    <row r="873" spans="1:44" ht="15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  <c r="AM873" s="16"/>
      <c r="AN873" s="16"/>
      <c r="AO873" s="16"/>
      <c r="AP873" s="16"/>
      <c r="AQ873" s="16"/>
      <c r="AR873" s="16"/>
    </row>
    <row r="874" spans="1:44" ht="15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  <c r="AO874" s="16"/>
      <c r="AP874" s="16"/>
      <c r="AQ874" s="16"/>
      <c r="AR874" s="16"/>
    </row>
    <row r="875" spans="1:44" ht="15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  <c r="AM875" s="16"/>
      <c r="AN875" s="16"/>
      <c r="AO875" s="16"/>
      <c r="AP875" s="16"/>
      <c r="AQ875" s="16"/>
      <c r="AR875" s="16"/>
    </row>
    <row r="876" spans="1:44" ht="15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  <c r="AM876" s="16"/>
      <c r="AN876" s="16"/>
      <c r="AO876" s="16"/>
      <c r="AP876" s="16"/>
      <c r="AQ876" s="16"/>
      <c r="AR876" s="16"/>
    </row>
    <row r="877" spans="1:44" ht="15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  <c r="AO877" s="16"/>
      <c r="AP877" s="16"/>
      <c r="AQ877" s="16"/>
      <c r="AR877" s="16"/>
    </row>
    <row r="878" spans="1:44" ht="15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  <c r="AM878" s="16"/>
      <c r="AN878" s="16"/>
      <c r="AO878" s="16"/>
      <c r="AP878" s="16"/>
      <c r="AQ878" s="16"/>
      <c r="AR878" s="16"/>
    </row>
    <row r="879" spans="1:44" ht="15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  <c r="AM879" s="16"/>
      <c r="AN879" s="16"/>
      <c r="AO879" s="16"/>
      <c r="AP879" s="16"/>
      <c r="AQ879" s="16"/>
      <c r="AR879" s="16"/>
    </row>
    <row r="880" spans="1:44" ht="15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  <c r="AM880" s="16"/>
      <c r="AN880" s="16"/>
      <c r="AO880" s="16"/>
      <c r="AP880" s="16"/>
      <c r="AQ880" s="16"/>
      <c r="AR880" s="16"/>
    </row>
    <row r="881" spans="1:44" ht="15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  <c r="AM881" s="16"/>
      <c r="AN881" s="16"/>
      <c r="AO881" s="16"/>
      <c r="AP881" s="16"/>
      <c r="AQ881" s="16"/>
      <c r="AR881" s="16"/>
    </row>
    <row r="882" spans="1:44" ht="15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  <c r="AM882" s="16"/>
      <c r="AN882" s="16"/>
      <c r="AO882" s="16"/>
      <c r="AP882" s="16"/>
      <c r="AQ882" s="16"/>
      <c r="AR882" s="16"/>
    </row>
    <row r="883" spans="1:44" ht="15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  <c r="AO883" s="16"/>
      <c r="AP883" s="16"/>
      <c r="AQ883" s="16"/>
      <c r="AR883" s="16"/>
    </row>
    <row r="884" spans="1:44" ht="15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  <c r="AM884" s="16"/>
      <c r="AN884" s="16"/>
      <c r="AO884" s="16"/>
      <c r="AP884" s="16"/>
      <c r="AQ884" s="16"/>
      <c r="AR884" s="16"/>
    </row>
    <row r="885" spans="1:44" ht="15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  <c r="AM885" s="16"/>
      <c r="AN885" s="16"/>
      <c r="AO885" s="16"/>
      <c r="AP885" s="16"/>
      <c r="AQ885" s="16"/>
      <c r="AR885" s="16"/>
    </row>
    <row r="886" spans="1:44" ht="15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  <c r="AM886" s="16"/>
      <c r="AN886" s="16"/>
      <c r="AO886" s="16"/>
      <c r="AP886" s="16"/>
      <c r="AQ886" s="16"/>
      <c r="AR886" s="16"/>
    </row>
    <row r="887" spans="1:44" ht="15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  <c r="AM887" s="16"/>
      <c r="AN887" s="16"/>
      <c r="AO887" s="16"/>
      <c r="AP887" s="16"/>
      <c r="AQ887" s="16"/>
      <c r="AR887" s="16"/>
    </row>
    <row r="888" spans="1:44" ht="15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  <c r="AM888" s="16"/>
      <c r="AN888" s="16"/>
      <c r="AO888" s="16"/>
      <c r="AP888" s="16"/>
      <c r="AQ888" s="16"/>
      <c r="AR888" s="16"/>
    </row>
    <row r="889" spans="1:44" ht="15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  <c r="AM889" s="16"/>
      <c r="AN889" s="16"/>
      <c r="AO889" s="16"/>
      <c r="AP889" s="16"/>
      <c r="AQ889" s="16"/>
      <c r="AR889" s="16"/>
    </row>
    <row r="890" spans="1:44" ht="15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  <c r="AM890" s="16"/>
      <c r="AN890" s="16"/>
      <c r="AO890" s="16"/>
      <c r="AP890" s="16"/>
      <c r="AQ890" s="16"/>
      <c r="AR890" s="16"/>
    </row>
    <row r="891" spans="1:44" ht="15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  <c r="AM891" s="16"/>
      <c r="AN891" s="16"/>
      <c r="AO891" s="16"/>
      <c r="AP891" s="16"/>
      <c r="AQ891" s="16"/>
      <c r="AR891" s="16"/>
    </row>
    <row r="892" spans="1:44" ht="15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  <c r="AM892" s="16"/>
      <c r="AN892" s="16"/>
      <c r="AO892" s="16"/>
      <c r="AP892" s="16"/>
      <c r="AQ892" s="16"/>
      <c r="AR892" s="16"/>
    </row>
    <row r="893" spans="1:44" ht="15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  <c r="AM893" s="16"/>
      <c r="AN893" s="16"/>
      <c r="AO893" s="16"/>
      <c r="AP893" s="16"/>
      <c r="AQ893" s="16"/>
      <c r="AR893" s="16"/>
    </row>
    <row r="894" spans="1:44" ht="15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  <c r="AM894" s="16"/>
      <c r="AN894" s="16"/>
      <c r="AO894" s="16"/>
      <c r="AP894" s="16"/>
      <c r="AQ894" s="16"/>
      <c r="AR894" s="16"/>
    </row>
    <row r="895" spans="1:44" ht="15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  <c r="AO895" s="16"/>
      <c r="AP895" s="16"/>
      <c r="AQ895" s="16"/>
      <c r="AR895" s="16"/>
    </row>
    <row r="896" spans="1:44" ht="15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  <c r="AM896" s="16"/>
      <c r="AN896" s="16"/>
      <c r="AO896" s="16"/>
      <c r="AP896" s="16"/>
      <c r="AQ896" s="16"/>
      <c r="AR896" s="16"/>
    </row>
    <row r="897" spans="1:44" ht="15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  <c r="AM897" s="16"/>
      <c r="AN897" s="16"/>
      <c r="AO897" s="16"/>
      <c r="AP897" s="16"/>
      <c r="AQ897" s="16"/>
      <c r="AR897" s="16"/>
    </row>
    <row r="898" spans="1:44" ht="15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  <c r="AM898" s="16"/>
      <c r="AN898" s="16"/>
      <c r="AO898" s="16"/>
      <c r="AP898" s="16"/>
      <c r="AQ898" s="16"/>
      <c r="AR898" s="16"/>
    </row>
    <row r="899" spans="1:44" ht="15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  <c r="AM899" s="16"/>
      <c r="AN899" s="16"/>
      <c r="AO899" s="16"/>
      <c r="AP899" s="16"/>
      <c r="AQ899" s="16"/>
      <c r="AR899" s="16"/>
    </row>
    <row r="900" spans="1:44" ht="15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  <c r="AM900" s="16"/>
      <c r="AN900" s="16"/>
      <c r="AO900" s="16"/>
      <c r="AP900" s="16"/>
      <c r="AQ900" s="16"/>
      <c r="AR900" s="16"/>
    </row>
    <row r="901" spans="1:44" ht="15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  <c r="AM901" s="16"/>
      <c r="AN901" s="16"/>
      <c r="AO901" s="16"/>
      <c r="AP901" s="16"/>
      <c r="AQ901" s="16"/>
      <c r="AR901" s="16"/>
    </row>
    <row r="902" spans="1:44" ht="15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  <c r="AM902" s="16"/>
      <c r="AN902" s="16"/>
      <c r="AO902" s="16"/>
      <c r="AP902" s="16"/>
      <c r="AQ902" s="16"/>
      <c r="AR902" s="16"/>
    </row>
    <row r="903" spans="1:44" ht="15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  <c r="AM903" s="16"/>
      <c r="AN903" s="16"/>
      <c r="AO903" s="16"/>
      <c r="AP903" s="16"/>
      <c r="AQ903" s="16"/>
      <c r="AR903" s="16"/>
    </row>
    <row r="904" spans="1:44" ht="15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  <c r="AM904" s="16"/>
      <c r="AN904" s="16"/>
      <c r="AO904" s="16"/>
      <c r="AP904" s="16"/>
      <c r="AQ904" s="16"/>
      <c r="AR904" s="16"/>
    </row>
    <row r="905" spans="1:44" ht="15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  <c r="AH905" s="16"/>
      <c r="AI905" s="16"/>
      <c r="AJ905" s="16"/>
      <c r="AK905" s="16"/>
      <c r="AL905" s="16"/>
      <c r="AM905" s="16"/>
      <c r="AN905" s="16"/>
      <c r="AO905" s="16"/>
      <c r="AP905" s="16"/>
      <c r="AQ905" s="16"/>
      <c r="AR905" s="16"/>
    </row>
    <row r="906" spans="1:44" ht="15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  <c r="AH906" s="16"/>
      <c r="AI906" s="16"/>
      <c r="AJ906" s="16"/>
      <c r="AK906" s="16"/>
      <c r="AL906" s="16"/>
      <c r="AM906" s="16"/>
      <c r="AN906" s="16"/>
      <c r="AO906" s="16"/>
      <c r="AP906" s="16"/>
      <c r="AQ906" s="16"/>
      <c r="AR906" s="16"/>
    </row>
    <row r="907" spans="1:44" ht="15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  <c r="AM907" s="16"/>
      <c r="AN907" s="16"/>
      <c r="AO907" s="16"/>
      <c r="AP907" s="16"/>
      <c r="AQ907" s="16"/>
      <c r="AR907" s="16"/>
    </row>
    <row r="908" spans="1:44" ht="15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  <c r="AM908" s="16"/>
      <c r="AN908" s="16"/>
      <c r="AO908" s="16"/>
      <c r="AP908" s="16"/>
      <c r="AQ908" s="16"/>
      <c r="AR908" s="16"/>
    </row>
    <row r="909" spans="1:44" ht="15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  <c r="AM909" s="16"/>
      <c r="AN909" s="16"/>
      <c r="AO909" s="16"/>
      <c r="AP909" s="16"/>
      <c r="AQ909" s="16"/>
      <c r="AR909" s="16"/>
    </row>
    <row r="910" spans="1:44" ht="15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  <c r="AH910" s="16"/>
      <c r="AI910" s="16"/>
      <c r="AJ910" s="16"/>
      <c r="AK910" s="16"/>
      <c r="AL910" s="16"/>
      <c r="AM910" s="16"/>
      <c r="AN910" s="16"/>
      <c r="AO910" s="16"/>
      <c r="AP910" s="16"/>
      <c r="AQ910" s="16"/>
      <c r="AR910" s="16"/>
    </row>
    <row r="911" spans="1:44" ht="15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  <c r="AM911" s="16"/>
      <c r="AN911" s="16"/>
      <c r="AO911" s="16"/>
      <c r="AP911" s="16"/>
      <c r="AQ911" s="16"/>
      <c r="AR911" s="16"/>
    </row>
    <row r="912" spans="1:44" ht="15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  <c r="AM912" s="16"/>
      <c r="AN912" s="16"/>
      <c r="AO912" s="16"/>
      <c r="AP912" s="16"/>
      <c r="AQ912" s="16"/>
      <c r="AR912" s="16"/>
    </row>
    <row r="913" spans="1:44" ht="15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  <c r="AM913" s="16"/>
      <c r="AN913" s="16"/>
      <c r="AO913" s="16"/>
      <c r="AP913" s="16"/>
      <c r="AQ913" s="16"/>
      <c r="AR913" s="16"/>
    </row>
    <row r="914" spans="1:44" ht="15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  <c r="AH914" s="16"/>
      <c r="AI914" s="16"/>
      <c r="AJ914" s="16"/>
      <c r="AK914" s="16"/>
      <c r="AL914" s="16"/>
      <c r="AM914" s="16"/>
      <c r="AN914" s="16"/>
      <c r="AO914" s="16"/>
      <c r="AP914" s="16"/>
      <c r="AQ914" s="16"/>
      <c r="AR914" s="16"/>
    </row>
    <row r="915" spans="1:44" ht="15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  <c r="AM915" s="16"/>
      <c r="AN915" s="16"/>
      <c r="AO915" s="16"/>
      <c r="AP915" s="16"/>
      <c r="AQ915" s="16"/>
      <c r="AR915" s="16"/>
    </row>
    <row r="916" spans="1:44" ht="15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  <c r="AH916" s="16"/>
      <c r="AI916" s="16"/>
      <c r="AJ916" s="16"/>
      <c r="AK916" s="16"/>
      <c r="AL916" s="16"/>
      <c r="AM916" s="16"/>
      <c r="AN916" s="16"/>
      <c r="AO916" s="16"/>
      <c r="AP916" s="16"/>
      <c r="AQ916" s="16"/>
      <c r="AR916" s="16"/>
    </row>
    <row r="917" spans="1:44" ht="15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  <c r="AM917" s="16"/>
      <c r="AN917" s="16"/>
      <c r="AO917" s="16"/>
      <c r="AP917" s="16"/>
      <c r="AQ917" s="16"/>
      <c r="AR917" s="16"/>
    </row>
    <row r="918" spans="1:44" ht="15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  <c r="AM918" s="16"/>
      <c r="AN918" s="16"/>
      <c r="AO918" s="16"/>
      <c r="AP918" s="16"/>
      <c r="AQ918" s="16"/>
      <c r="AR918" s="16"/>
    </row>
    <row r="919" spans="1:44" ht="15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  <c r="AH919" s="16"/>
      <c r="AI919" s="16"/>
      <c r="AJ919" s="16"/>
      <c r="AK919" s="16"/>
      <c r="AL919" s="16"/>
      <c r="AM919" s="16"/>
      <c r="AN919" s="16"/>
      <c r="AO919" s="16"/>
      <c r="AP919" s="16"/>
      <c r="AQ919" s="16"/>
      <c r="AR919" s="16"/>
    </row>
    <row r="920" spans="1:44" ht="15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  <c r="AM920" s="16"/>
      <c r="AN920" s="16"/>
      <c r="AO920" s="16"/>
      <c r="AP920" s="16"/>
      <c r="AQ920" s="16"/>
      <c r="AR920" s="16"/>
    </row>
    <row r="921" spans="1:44" ht="15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  <c r="AM921" s="16"/>
      <c r="AN921" s="16"/>
      <c r="AO921" s="16"/>
      <c r="AP921" s="16"/>
      <c r="AQ921" s="16"/>
      <c r="AR921" s="16"/>
    </row>
    <row r="922" spans="1:44" ht="15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  <c r="AH922" s="16"/>
      <c r="AI922" s="16"/>
      <c r="AJ922" s="16"/>
      <c r="AK922" s="16"/>
      <c r="AL922" s="16"/>
      <c r="AM922" s="16"/>
      <c r="AN922" s="16"/>
      <c r="AO922" s="16"/>
      <c r="AP922" s="16"/>
      <c r="AQ922" s="16"/>
      <c r="AR922" s="16"/>
    </row>
    <row r="923" spans="1:44" ht="15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  <c r="AM923" s="16"/>
      <c r="AN923" s="16"/>
      <c r="AO923" s="16"/>
      <c r="AP923" s="16"/>
      <c r="AQ923" s="16"/>
      <c r="AR923" s="16"/>
    </row>
    <row r="924" spans="1:44" ht="15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  <c r="AM924" s="16"/>
      <c r="AN924" s="16"/>
      <c r="AO924" s="16"/>
      <c r="AP924" s="16"/>
      <c r="AQ924" s="16"/>
      <c r="AR924" s="16"/>
    </row>
    <row r="925" spans="1:44" ht="15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  <c r="AH925" s="16"/>
      <c r="AI925" s="16"/>
      <c r="AJ925" s="16"/>
      <c r="AK925" s="16"/>
      <c r="AL925" s="16"/>
      <c r="AM925" s="16"/>
      <c r="AN925" s="16"/>
      <c r="AO925" s="16"/>
      <c r="AP925" s="16"/>
      <c r="AQ925" s="16"/>
      <c r="AR925" s="16"/>
    </row>
    <row r="926" spans="1:44" ht="15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  <c r="AM926" s="16"/>
      <c r="AN926" s="16"/>
      <c r="AO926" s="16"/>
      <c r="AP926" s="16"/>
      <c r="AQ926" s="16"/>
      <c r="AR926" s="16"/>
    </row>
    <row r="927" spans="1:44" ht="15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  <c r="AM927" s="16"/>
      <c r="AN927" s="16"/>
      <c r="AO927" s="16"/>
      <c r="AP927" s="16"/>
      <c r="AQ927" s="16"/>
      <c r="AR927" s="16"/>
    </row>
    <row r="928" spans="1:44" ht="15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  <c r="AM928" s="16"/>
      <c r="AN928" s="16"/>
      <c r="AO928" s="16"/>
      <c r="AP928" s="16"/>
      <c r="AQ928" s="16"/>
      <c r="AR928" s="16"/>
    </row>
    <row r="929" spans="1:44" ht="15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  <c r="AH929" s="16"/>
      <c r="AI929" s="16"/>
      <c r="AJ929" s="16"/>
      <c r="AK929" s="16"/>
      <c r="AL929" s="16"/>
      <c r="AM929" s="16"/>
      <c r="AN929" s="16"/>
      <c r="AO929" s="16"/>
      <c r="AP929" s="16"/>
      <c r="AQ929" s="16"/>
      <c r="AR929" s="16"/>
    </row>
    <row r="930" spans="1:44" ht="15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  <c r="AH930" s="16"/>
      <c r="AI930" s="16"/>
      <c r="AJ930" s="16"/>
      <c r="AK930" s="16"/>
      <c r="AL930" s="16"/>
      <c r="AM930" s="16"/>
      <c r="AN930" s="16"/>
      <c r="AO930" s="16"/>
      <c r="AP930" s="16"/>
      <c r="AQ930" s="16"/>
      <c r="AR930" s="16"/>
    </row>
    <row r="931" spans="1:44" ht="15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  <c r="AM931" s="16"/>
      <c r="AN931" s="16"/>
      <c r="AO931" s="16"/>
      <c r="AP931" s="16"/>
      <c r="AQ931" s="16"/>
      <c r="AR931" s="16"/>
    </row>
    <row r="932" spans="1:44" ht="15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/>
      <c r="AJ932" s="16"/>
      <c r="AK932" s="16"/>
      <c r="AL932" s="16"/>
      <c r="AM932" s="16"/>
      <c r="AN932" s="16"/>
      <c r="AO932" s="16"/>
      <c r="AP932" s="16"/>
      <c r="AQ932" s="16"/>
      <c r="AR932" s="16"/>
    </row>
    <row r="933" spans="1:44" ht="15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  <c r="AM933" s="16"/>
      <c r="AN933" s="16"/>
      <c r="AO933" s="16"/>
      <c r="AP933" s="16"/>
      <c r="AQ933" s="16"/>
      <c r="AR933" s="16"/>
    </row>
    <row r="934" spans="1:44" ht="15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  <c r="AM934" s="16"/>
      <c r="AN934" s="16"/>
      <c r="AO934" s="16"/>
      <c r="AP934" s="16"/>
      <c r="AQ934" s="16"/>
      <c r="AR934" s="16"/>
    </row>
    <row r="935" spans="1:44" ht="15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  <c r="AM935" s="16"/>
      <c r="AN935" s="16"/>
      <c r="AO935" s="16"/>
      <c r="AP935" s="16"/>
      <c r="AQ935" s="16"/>
      <c r="AR935" s="16"/>
    </row>
    <row r="936" spans="1:44" ht="15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  <c r="AM936" s="16"/>
      <c r="AN936" s="16"/>
      <c r="AO936" s="16"/>
      <c r="AP936" s="16"/>
      <c r="AQ936" s="16"/>
      <c r="AR936" s="16"/>
    </row>
    <row r="937" spans="1:44" ht="15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  <c r="AM937" s="16"/>
      <c r="AN937" s="16"/>
      <c r="AO937" s="16"/>
      <c r="AP937" s="16"/>
      <c r="AQ937" s="16"/>
      <c r="AR937" s="16"/>
    </row>
    <row r="938" spans="1:44" ht="15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  <c r="AH938" s="16"/>
      <c r="AI938" s="16"/>
      <c r="AJ938" s="16"/>
      <c r="AK938" s="16"/>
      <c r="AL938" s="16"/>
      <c r="AM938" s="16"/>
      <c r="AN938" s="16"/>
      <c r="AO938" s="16"/>
      <c r="AP938" s="16"/>
      <c r="AQ938" s="16"/>
      <c r="AR938" s="16"/>
    </row>
    <row r="939" spans="1:44" ht="15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  <c r="AM939" s="16"/>
      <c r="AN939" s="16"/>
      <c r="AO939" s="16"/>
      <c r="AP939" s="16"/>
      <c r="AQ939" s="16"/>
      <c r="AR939" s="16"/>
    </row>
    <row r="940" spans="1:44" ht="15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  <c r="AM940" s="16"/>
      <c r="AN940" s="16"/>
      <c r="AO940" s="16"/>
      <c r="AP940" s="16"/>
      <c r="AQ940" s="16"/>
      <c r="AR940" s="16"/>
    </row>
    <row r="941" spans="1:44" ht="15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  <c r="AH941" s="16"/>
      <c r="AI941" s="16"/>
      <c r="AJ941" s="16"/>
      <c r="AK941" s="16"/>
      <c r="AL941" s="16"/>
      <c r="AM941" s="16"/>
      <c r="AN941" s="16"/>
      <c r="AO941" s="16"/>
      <c r="AP941" s="16"/>
      <c r="AQ941" s="16"/>
      <c r="AR941" s="16"/>
    </row>
    <row r="942" spans="1:44" ht="15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  <c r="AH942" s="16"/>
      <c r="AI942" s="16"/>
      <c r="AJ942" s="16"/>
      <c r="AK942" s="16"/>
      <c r="AL942" s="16"/>
      <c r="AM942" s="16"/>
      <c r="AN942" s="16"/>
      <c r="AO942" s="16"/>
      <c r="AP942" s="16"/>
      <c r="AQ942" s="16"/>
      <c r="AR942" s="16"/>
    </row>
    <row r="943" spans="1:44" ht="15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  <c r="AM943" s="16"/>
      <c r="AN943" s="16"/>
      <c r="AO943" s="16"/>
      <c r="AP943" s="16"/>
      <c r="AQ943" s="16"/>
      <c r="AR943" s="16"/>
    </row>
    <row r="944" spans="1:44" ht="15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  <c r="AM944" s="16"/>
      <c r="AN944" s="16"/>
      <c r="AO944" s="16"/>
      <c r="AP944" s="16"/>
      <c r="AQ944" s="16"/>
      <c r="AR944" s="16"/>
    </row>
    <row r="945" spans="1:44" ht="15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  <c r="AM945" s="16"/>
      <c r="AN945" s="16"/>
      <c r="AO945" s="16"/>
      <c r="AP945" s="16"/>
      <c r="AQ945" s="16"/>
      <c r="AR945" s="16"/>
    </row>
    <row r="946" spans="1:44" ht="15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  <c r="AM946" s="16"/>
      <c r="AN946" s="16"/>
      <c r="AO946" s="16"/>
      <c r="AP946" s="16"/>
      <c r="AQ946" s="16"/>
      <c r="AR946" s="16"/>
    </row>
    <row r="947" spans="1:44" ht="15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6"/>
      <c r="AH947" s="16"/>
      <c r="AI947" s="16"/>
      <c r="AJ947" s="16"/>
      <c r="AK947" s="16"/>
      <c r="AL947" s="16"/>
      <c r="AM947" s="16"/>
      <c r="AN947" s="16"/>
      <c r="AO947" s="16"/>
      <c r="AP947" s="16"/>
      <c r="AQ947" s="16"/>
      <c r="AR947" s="16"/>
    </row>
    <row r="948" spans="1:44" ht="15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6"/>
      <c r="AH948" s="16"/>
      <c r="AI948" s="16"/>
      <c r="AJ948" s="16"/>
      <c r="AK948" s="16"/>
      <c r="AL948" s="16"/>
      <c r="AM948" s="16"/>
      <c r="AN948" s="16"/>
      <c r="AO948" s="16"/>
      <c r="AP948" s="16"/>
      <c r="AQ948" s="16"/>
      <c r="AR948" s="16"/>
    </row>
    <row r="949" spans="1:44" ht="15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  <c r="AH949" s="16"/>
      <c r="AI949" s="16"/>
      <c r="AJ949" s="16"/>
      <c r="AK949" s="16"/>
      <c r="AL949" s="16"/>
      <c r="AM949" s="16"/>
      <c r="AN949" s="16"/>
      <c r="AO949" s="16"/>
      <c r="AP949" s="16"/>
      <c r="AQ949" s="16"/>
      <c r="AR949" s="16"/>
    </row>
    <row r="950" spans="1:44" ht="15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6"/>
      <c r="AH950" s="16"/>
      <c r="AI950" s="16"/>
      <c r="AJ950" s="16"/>
      <c r="AK950" s="16"/>
      <c r="AL950" s="16"/>
      <c r="AM950" s="16"/>
      <c r="AN950" s="16"/>
      <c r="AO950" s="16"/>
      <c r="AP950" s="16"/>
      <c r="AQ950" s="16"/>
      <c r="AR950" s="16"/>
    </row>
    <row r="951" spans="1:44" ht="15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  <c r="AH951" s="16"/>
      <c r="AI951" s="16"/>
      <c r="AJ951" s="16"/>
      <c r="AK951" s="16"/>
      <c r="AL951" s="16"/>
      <c r="AM951" s="16"/>
      <c r="AN951" s="16"/>
      <c r="AO951" s="16"/>
      <c r="AP951" s="16"/>
      <c r="AQ951" s="16"/>
      <c r="AR951" s="16"/>
    </row>
    <row r="952" spans="1:44" ht="15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  <c r="AH952" s="16"/>
      <c r="AI952" s="16"/>
      <c r="AJ952" s="16"/>
      <c r="AK952" s="16"/>
      <c r="AL952" s="16"/>
      <c r="AM952" s="16"/>
      <c r="AN952" s="16"/>
      <c r="AO952" s="16"/>
      <c r="AP952" s="16"/>
      <c r="AQ952" s="16"/>
      <c r="AR952" s="16"/>
    </row>
    <row r="953" spans="1:44" ht="15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  <c r="AH953" s="16"/>
      <c r="AI953" s="16"/>
      <c r="AJ953" s="16"/>
      <c r="AK953" s="16"/>
      <c r="AL953" s="16"/>
      <c r="AM953" s="16"/>
      <c r="AN953" s="16"/>
      <c r="AO953" s="16"/>
      <c r="AP953" s="16"/>
      <c r="AQ953" s="16"/>
      <c r="AR953" s="16"/>
    </row>
    <row r="954" spans="1:44" ht="15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  <c r="AH954" s="16"/>
      <c r="AI954" s="16"/>
      <c r="AJ954" s="16"/>
      <c r="AK954" s="16"/>
      <c r="AL954" s="16"/>
      <c r="AM954" s="16"/>
      <c r="AN954" s="16"/>
      <c r="AO954" s="16"/>
      <c r="AP954" s="16"/>
      <c r="AQ954" s="16"/>
      <c r="AR954" s="16"/>
    </row>
    <row r="955" spans="1:44" ht="15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  <c r="AH955" s="16"/>
      <c r="AI955" s="16"/>
      <c r="AJ955" s="16"/>
      <c r="AK955" s="16"/>
      <c r="AL955" s="16"/>
      <c r="AM955" s="16"/>
      <c r="AN955" s="16"/>
      <c r="AO955" s="16"/>
      <c r="AP955" s="16"/>
      <c r="AQ955" s="16"/>
      <c r="AR955" s="16"/>
    </row>
    <row r="956" spans="1:44" ht="15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  <c r="AH956" s="16"/>
      <c r="AI956" s="16"/>
      <c r="AJ956" s="16"/>
      <c r="AK956" s="16"/>
      <c r="AL956" s="16"/>
      <c r="AM956" s="16"/>
      <c r="AN956" s="16"/>
      <c r="AO956" s="16"/>
      <c r="AP956" s="16"/>
      <c r="AQ956" s="16"/>
      <c r="AR956" s="16"/>
    </row>
    <row r="957" spans="1:44" ht="15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  <c r="AH957" s="16"/>
      <c r="AI957" s="16"/>
      <c r="AJ957" s="16"/>
      <c r="AK957" s="16"/>
      <c r="AL957" s="16"/>
      <c r="AM957" s="16"/>
      <c r="AN957" s="16"/>
      <c r="AO957" s="16"/>
      <c r="AP957" s="16"/>
      <c r="AQ957" s="16"/>
      <c r="AR957" s="16"/>
    </row>
    <row r="958" spans="1:44" ht="15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  <c r="AH958" s="16"/>
      <c r="AI958" s="16"/>
      <c r="AJ958" s="16"/>
      <c r="AK958" s="16"/>
      <c r="AL958" s="16"/>
      <c r="AM958" s="16"/>
      <c r="AN958" s="16"/>
      <c r="AO958" s="16"/>
      <c r="AP958" s="16"/>
      <c r="AQ958" s="16"/>
      <c r="AR958" s="16"/>
    </row>
    <row r="959" spans="1:44" ht="15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  <c r="AJ959" s="16"/>
      <c r="AK959" s="16"/>
      <c r="AL959" s="16"/>
      <c r="AM959" s="16"/>
      <c r="AN959" s="16"/>
      <c r="AO959" s="16"/>
      <c r="AP959" s="16"/>
      <c r="AQ959" s="16"/>
      <c r="AR959" s="16"/>
    </row>
    <row r="960" spans="1:44" ht="15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  <c r="AM960" s="16"/>
      <c r="AN960" s="16"/>
      <c r="AO960" s="16"/>
      <c r="AP960" s="16"/>
      <c r="AQ960" s="16"/>
      <c r="AR960" s="16"/>
    </row>
    <row r="961" spans="1:44" ht="15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  <c r="AJ961" s="16"/>
      <c r="AK961" s="16"/>
      <c r="AL961" s="16"/>
      <c r="AM961" s="16"/>
      <c r="AN961" s="16"/>
      <c r="AO961" s="16"/>
      <c r="AP961" s="16"/>
      <c r="AQ961" s="16"/>
      <c r="AR961" s="16"/>
    </row>
    <row r="962" spans="1:44" ht="15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16"/>
      <c r="AH962" s="16"/>
      <c r="AI962" s="16"/>
      <c r="AJ962" s="16"/>
      <c r="AK962" s="16"/>
      <c r="AL962" s="16"/>
      <c r="AM962" s="16"/>
      <c r="AN962" s="16"/>
      <c r="AO962" s="16"/>
      <c r="AP962" s="16"/>
      <c r="AQ962" s="16"/>
      <c r="AR962" s="16"/>
    </row>
    <row r="963" spans="1:44" ht="15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16"/>
      <c r="AH963" s="16"/>
      <c r="AI963" s="16"/>
      <c r="AJ963" s="16"/>
      <c r="AK963" s="16"/>
      <c r="AL963" s="16"/>
      <c r="AM963" s="16"/>
      <c r="AN963" s="16"/>
      <c r="AO963" s="16"/>
      <c r="AP963" s="16"/>
      <c r="AQ963" s="16"/>
      <c r="AR963" s="16"/>
    </row>
    <row r="964" spans="1:44" ht="15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16"/>
      <c r="AH964" s="16"/>
      <c r="AI964" s="16"/>
      <c r="AJ964" s="16"/>
      <c r="AK964" s="16"/>
      <c r="AL964" s="16"/>
      <c r="AM964" s="16"/>
      <c r="AN964" s="16"/>
      <c r="AO964" s="16"/>
      <c r="AP964" s="16"/>
      <c r="AQ964" s="16"/>
      <c r="AR964" s="16"/>
    </row>
    <row r="965" spans="1:44" ht="15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16"/>
      <c r="AH965" s="16"/>
      <c r="AI965" s="16"/>
      <c r="AJ965" s="16"/>
      <c r="AK965" s="16"/>
      <c r="AL965" s="16"/>
      <c r="AM965" s="16"/>
      <c r="AN965" s="16"/>
      <c r="AO965" s="16"/>
      <c r="AP965" s="16"/>
      <c r="AQ965" s="16"/>
      <c r="AR965" s="16"/>
    </row>
    <row r="966" spans="1:44" ht="15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6"/>
      <c r="AH966" s="16"/>
      <c r="AI966" s="16"/>
      <c r="AJ966" s="16"/>
      <c r="AK966" s="16"/>
      <c r="AL966" s="16"/>
      <c r="AM966" s="16"/>
      <c r="AN966" s="16"/>
      <c r="AO966" s="16"/>
      <c r="AP966" s="16"/>
      <c r="AQ966" s="16"/>
      <c r="AR966" s="16"/>
    </row>
    <row r="967" spans="1:44" ht="15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6"/>
      <c r="AH967" s="16"/>
      <c r="AI967" s="16"/>
      <c r="AJ967" s="16"/>
      <c r="AK967" s="16"/>
      <c r="AL967" s="16"/>
      <c r="AM967" s="16"/>
      <c r="AN967" s="16"/>
      <c r="AO967" s="16"/>
      <c r="AP967" s="16"/>
      <c r="AQ967" s="16"/>
      <c r="AR967" s="16"/>
    </row>
    <row r="968" spans="1:44" ht="15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16"/>
      <c r="AH968" s="16"/>
      <c r="AI968" s="16"/>
      <c r="AJ968" s="16"/>
      <c r="AK968" s="16"/>
      <c r="AL968" s="16"/>
      <c r="AM968" s="16"/>
      <c r="AN968" s="16"/>
      <c r="AO968" s="16"/>
      <c r="AP968" s="16"/>
      <c r="AQ968" s="16"/>
      <c r="AR968" s="16"/>
    </row>
    <row r="969" spans="1:44" ht="15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6"/>
      <c r="AH969" s="16"/>
      <c r="AI969" s="16"/>
      <c r="AJ969" s="16"/>
      <c r="AK969" s="16"/>
      <c r="AL969" s="16"/>
      <c r="AM969" s="16"/>
      <c r="AN969" s="16"/>
      <c r="AO969" s="16"/>
      <c r="AP969" s="16"/>
      <c r="AQ969" s="16"/>
      <c r="AR969" s="16"/>
    </row>
    <row r="970" spans="1:44" ht="15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6"/>
      <c r="AH970" s="16"/>
      <c r="AI970" s="16"/>
      <c r="AJ970" s="16"/>
      <c r="AK970" s="16"/>
      <c r="AL970" s="16"/>
      <c r="AM970" s="16"/>
      <c r="AN970" s="16"/>
      <c r="AO970" s="16"/>
      <c r="AP970" s="16"/>
      <c r="AQ970" s="16"/>
      <c r="AR970" s="16"/>
    </row>
    <row r="971" spans="1:44" ht="15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6"/>
      <c r="AH971" s="16"/>
      <c r="AI971" s="16"/>
      <c r="AJ971" s="16"/>
      <c r="AK971" s="16"/>
      <c r="AL971" s="16"/>
      <c r="AM971" s="16"/>
      <c r="AN971" s="16"/>
      <c r="AO971" s="16"/>
      <c r="AP971" s="16"/>
      <c r="AQ971" s="16"/>
      <c r="AR971" s="16"/>
    </row>
    <row r="972" spans="1:44" ht="15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6"/>
      <c r="AH972" s="16"/>
      <c r="AI972" s="16"/>
      <c r="AJ972" s="16"/>
      <c r="AK972" s="16"/>
      <c r="AL972" s="16"/>
      <c r="AM972" s="16"/>
      <c r="AN972" s="16"/>
      <c r="AO972" s="16"/>
      <c r="AP972" s="16"/>
      <c r="AQ972" s="16"/>
      <c r="AR972" s="16"/>
    </row>
    <row r="973" spans="1:44" ht="15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16"/>
      <c r="AH973" s="16"/>
      <c r="AI973" s="16"/>
      <c r="AJ973" s="16"/>
      <c r="AK973" s="16"/>
      <c r="AL973" s="16"/>
      <c r="AM973" s="16"/>
      <c r="AN973" s="16"/>
      <c r="AO973" s="16"/>
      <c r="AP973" s="16"/>
      <c r="AQ973" s="16"/>
      <c r="AR973" s="16"/>
    </row>
    <row r="974" spans="1:44" ht="15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6"/>
      <c r="AH974" s="16"/>
      <c r="AI974" s="16"/>
      <c r="AJ974" s="16"/>
      <c r="AK974" s="16"/>
      <c r="AL974" s="16"/>
      <c r="AM974" s="16"/>
      <c r="AN974" s="16"/>
      <c r="AO974" s="16"/>
      <c r="AP974" s="16"/>
      <c r="AQ974" s="16"/>
      <c r="AR974" s="16"/>
    </row>
    <row r="975" spans="1:44" ht="15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6"/>
      <c r="AH975" s="16"/>
      <c r="AI975" s="16"/>
      <c r="AJ975" s="16"/>
      <c r="AK975" s="16"/>
      <c r="AL975" s="16"/>
      <c r="AM975" s="16"/>
      <c r="AN975" s="16"/>
      <c r="AO975" s="16"/>
      <c r="AP975" s="16"/>
      <c r="AQ975" s="16"/>
      <c r="AR975" s="16"/>
    </row>
    <row r="976" spans="1:44" ht="15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6"/>
      <c r="AH976" s="16"/>
      <c r="AI976" s="16"/>
      <c r="AJ976" s="16"/>
      <c r="AK976" s="16"/>
      <c r="AL976" s="16"/>
      <c r="AM976" s="16"/>
      <c r="AN976" s="16"/>
      <c r="AO976" s="16"/>
      <c r="AP976" s="16"/>
      <c r="AQ976" s="16"/>
      <c r="AR976" s="16"/>
    </row>
    <row r="977" spans="1:44" ht="15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6"/>
      <c r="AH977" s="16"/>
      <c r="AI977" s="16"/>
      <c r="AJ977" s="16"/>
      <c r="AK977" s="16"/>
      <c r="AL977" s="16"/>
      <c r="AM977" s="16"/>
      <c r="AN977" s="16"/>
      <c r="AO977" s="16"/>
      <c r="AP977" s="16"/>
      <c r="AQ977" s="16"/>
      <c r="AR977" s="16"/>
    </row>
    <row r="978" spans="1:44" ht="15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16"/>
      <c r="AH978" s="16"/>
      <c r="AI978" s="16"/>
      <c r="AJ978" s="16"/>
      <c r="AK978" s="16"/>
      <c r="AL978" s="16"/>
      <c r="AM978" s="16"/>
      <c r="AN978" s="16"/>
      <c r="AO978" s="16"/>
      <c r="AP978" s="16"/>
      <c r="AQ978" s="16"/>
      <c r="AR978" s="16"/>
    </row>
    <row r="979" spans="1:44" ht="15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16"/>
      <c r="AH979" s="16"/>
      <c r="AI979" s="16"/>
      <c r="AJ979" s="16"/>
      <c r="AK979" s="16"/>
      <c r="AL979" s="16"/>
      <c r="AM979" s="16"/>
      <c r="AN979" s="16"/>
      <c r="AO979" s="16"/>
      <c r="AP979" s="16"/>
      <c r="AQ979" s="16"/>
      <c r="AR979" s="16"/>
    </row>
    <row r="980" spans="1:44" ht="15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6"/>
      <c r="AH980" s="16"/>
      <c r="AI980" s="16"/>
      <c r="AJ980" s="16"/>
      <c r="AK980" s="16"/>
      <c r="AL980" s="16"/>
      <c r="AM980" s="16"/>
      <c r="AN980" s="16"/>
      <c r="AO980" s="16"/>
      <c r="AP980" s="16"/>
      <c r="AQ980" s="16"/>
      <c r="AR980" s="16"/>
    </row>
    <row r="981" spans="1:44" ht="15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6"/>
      <c r="AH981" s="16"/>
      <c r="AI981" s="16"/>
      <c r="AJ981" s="16"/>
      <c r="AK981" s="16"/>
      <c r="AL981" s="16"/>
      <c r="AM981" s="16"/>
      <c r="AN981" s="16"/>
      <c r="AO981" s="16"/>
      <c r="AP981" s="16"/>
      <c r="AQ981" s="16"/>
      <c r="AR981" s="16"/>
    </row>
    <row r="982" spans="1:44" ht="15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  <c r="AG982" s="16"/>
      <c r="AH982" s="16"/>
      <c r="AI982" s="16"/>
      <c r="AJ982" s="16"/>
      <c r="AK982" s="16"/>
      <c r="AL982" s="16"/>
      <c r="AM982" s="16"/>
      <c r="AN982" s="16"/>
      <c r="AO982" s="16"/>
      <c r="AP982" s="16"/>
      <c r="AQ982" s="16"/>
      <c r="AR982" s="16"/>
    </row>
    <row r="983" spans="1:44" ht="15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  <c r="AG983" s="16"/>
      <c r="AH983" s="16"/>
      <c r="AI983" s="16"/>
      <c r="AJ983" s="16"/>
      <c r="AK983" s="16"/>
      <c r="AL983" s="16"/>
      <c r="AM983" s="16"/>
      <c r="AN983" s="16"/>
      <c r="AO983" s="16"/>
      <c r="AP983" s="16"/>
      <c r="AQ983" s="16"/>
      <c r="AR983" s="16"/>
    </row>
    <row r="984" spans="1:44" ht="15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16"/>
      <c r="AH984" s="16"/>
      <c r="AI984" s="16"/>
      <c r="AJ984" s="16"/>
      <c r="AK984" s="16"/>
      <c r="AL984" s="16"/>
      <c r="AM984" s="16"/>
      <c r="AN984" s="16"/>
      <c r="AO984" s="16"/>
      <c r="AP984" s="16"/>
      <c r="AQ984" s="16"/>
      <c r="AR984" s="16"/>
    </row>
    <row r="985" spans="1:44" ht="15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16"/>
      <c r="AH985" s="16"/>
      <c r="AI985" s="16"/>
      <c r="AJ985" s="16"/>
      <c r="AK985" s="16"/>
      <c r="AL985" s="16"/>
      <c r="AM985" s="16"/>
      <c r="AN985" s="16"/>
      <c r="AO985" s="16"/>
      <c r="AP985" s="16"/>
      <c r="AQ985" s="16"/>
      <c r="AR985" s="16"/>
    </row>
    <row r="986" spans="1:44" ht="15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  <c r="AG986" s="16"/>
      <c r="AH986" s="16"/>
      <c r="AI986" s="16"/>
      <c r="AJ986" s="16"/>
      <c r="AK986" s="16"/>
      <c r="AL986" s="16"/>
      <c r="AM986" s="16"/>
      <c r="AN986" s="16"/>
      <c r="AO986" s="16"/>
      <c r="AP986" s="16"/>
      <c r="AQ986" s="16"/>
      <c r="AR986" s="16"/>
    </row>
    <row r="987" spans="1:44" ht="15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  <c r="AG987" s="16"/>
      <c r="AH987" s="16"/>
      <c r="AI987" s="16"/>
      <c r="AJ987" s="16"/>
      <c r="AK987" s="16"/>
      <c r="AL987" s="16"/>
      <c r="AM987" s="16"/>
      <c r="AN987" s="16"/>
      <c r="AO987" s="16"/>
      <c r="AP987" s="16"/>
      <c r="AQ987" s="16"/>
      <c r="AR987" s="16"/>
    </row>
    <row r="988" spans="1:44" ht="15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6"/>
      <c r="AF988" s="16"/>
      <c r="AG988" s="16"/>
      <c r="AH988" s="16"/>
      <c r="AI988" s="16"/>
      <c r="AJ988" s="16"/>
      <c r="AK988" s="16"/>
      <c r="AL988" s="16"/>
      <c r="AM988" s="16"/>
      <c r="AN988" s="16"/>
      <c r="AO988" s="16"/>
      <c r="AP988" s="16"/>
      <c r="AQ988" s="16"/>
      <c r="AR988" s="16"/>
    </row>
    <row r="989" spans="1:44" ht="15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6"/>
      <c r="AF989" s="16"/>
      <c r="AG989" s="16"/>
      <c r="AH989" s="16"/>
      <c r="AI989" s="16"/>
      <c r="AJ989" s="16"/>
      <c r="AK989" s="16"/>
      <c r="AL989" s="16"/>
      <c r="AM989" s="16"/>
      <c r="AN989" s="16"/>
      <c r="AO989" s="16"/>
      <c r="AP989" s="16"/>
      <c r="AQ989" s="16"/>
      <c r="AR989" s="16"/>
    </row>
    <row r="990" spans="1:44" ht="15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6"/>
      <c r="AF990" s="16"/>
      <c r="AG990" s="16"/>
      <c r="AH990" s="16"/>
      <c r="AI990" s="16"/>
      <c r="AJ990" s="16"/>
      <c r="AK990" s="16"/>
      <c r="AL990" s="16"/>
      <c r="AM990" s="16"/>
      <c r="AN990" s="16"/>
      <c r="AO990" s="16"/>
      <c r="AP990" s="16"/>
      <c r="AQ990" s="16"/>
      <c r="AR990" s="16"/>
    </row>
    <row r="991" spans="1:44" ht="15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6"/>
      <c r="AF991" s="16"/>
      <c r="AG991" s="16"/>
      <c r="AH991" s="16"/>
      <c r="AI991" s="16"/>
      <c r="AJ991" s="16"/>
      <c r="AK991" s="16"/>
      <c r="AL991" s="16"/>
      <c r="AM991" s="16"/>
      <c r="AN991" s="16"/>
      <c r="AO991" s="16"/>
      <c r="AP991" s="16"/>
      <c r="AQ991" s="16"/>
      <c r="AR991" s="16"/>
    </row>
    <row r="992" spans="1:44" ht="15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F992" s="16"/>
      <c r="AG992" s="16"/>
      <c r="AH992" s="16"/>
      <c r="AI992" s="16"/>
      <c r="AJ992" s="16"/>
      <c r="AK992" s="16"/>
      <c r="AL992" s="16"/>
      <c r="AM992" s="16"/>
      <c r="AN992" s="16"/>
      <c r="AO992" s="16"/>
      <c r="AP992" s="16"/>
      <c r="AQ992" s="16"/>
      <c r="AR992" s="16"/>
    </row>
    <row r="993" spans="1:44" ht="15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6"/>
      <c r="AF993" s="16"/>
      <c r="AG993" s="16"/>
      <c r="AH993" s="16"/>
      <c r="AI993" s="16"/>
      <c r="AJ993" s="16"/>
      <c r="AK993" s="16"/>
      <c r="AL993" s="16"/>
      <c r="AM993" s="16"/>
      <c r="AN993" s="16"/>
      <c r="AO993" s="16"/>
      <c r="AP993" s="16"/>
      <c r="AQ993" s="16"/>
      <c r="AR993" s="16"/>
    </row>
    <row r="994" spans="1:44" ht="15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6"/>
      <c r="AF994" s="16"/>
      <c r="AG994" s="16"/>
      <c r="AH994" s="16"/>
      <c r="AI994" s="16"/>
      <c r="AJ994" s="16"/>
      <c r="AK994" s="16"/>
      <c r="AL994" s="16"/>
      <c r="AM994" s="16"/>
      <c r="AN994" s="16"/>
      <c r="AO994" s="16"/>
      <c r="AP994" s="16"/>
      <c r="AQ994" s="16"/>
      <c r="AR994" s="16"/>
    </row>
    <row r="995" spans="1:44" ht="15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6"/>
      <c r="AF995" s="16"/>
      <c r="AG995" s="16"/>
      <c r="AH995" s="16"/>
      <c r="AI995" s="16"/>
      <c r="AJ995" s="16"/>
      <c r="AK995" s="16"/>
      <c r="AL995" s="16"/>
      <c r="AM995" s="16"/>
      <c r="AN995" s="16"/>
      <c r="AO995" s="16"/>
      <c r="AP995" s="16"/>
      <c r="AQ995" s="16"/>
      <c r="AR995" s="16"/>
    </row>
    <row r="996" spans="1:44" ht="15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6"/>
      <c r="AF996" s="16"/>
      <c r="AG996" s="16"/>
      <c r="AH996" s="16"/>
      <c r="AI996" s="16"/>
      <c r="AJ996" s="16"/>
      <c r="AK996" s="16"/>
      <c r="AL996" s="16"/>
      <c r="AM996" s="16"/>
      <c r="AN996" s="16"/>
      <c r="AO996" s="16"/>
      <c r="AP996" s="16"/>
      <c r="AQ996" s="16"/>
      <c r="AR996" s="16"/>
    </row>
    <row r="997" spans="1:44" ht="15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F997" s="16"/>
      <c r="AG997" s="16"/>
      <c r="AH997" s="16"/>
      <c r="AI997" s="16"/>
      <c r="AJ997" s="16"/>
      <c r="AK997" s="16"/>
      <c r="AL997" s="16"/>
      <c r="AM997" s="16"/>
      <c r="AN997" s="16"/>
      <c r="AO997" s="16"/>
      <c r="AP997" s="16"/>
      <c r="AQ997" s="16"/>
      <c r="AR997" s="16"/>
    </row>
    <row r="998" spans="1:44" ht="15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6"/>
      <c r="AF998" s="16"/>
      <c r="AG998" s="16"/>
      <c r="AH998" s="16"/>
      <c r="AI998" s="16"/>
      <c r="AJ998" s="16"/>
      <c r="AK998" s="16"/>
      <c r="AL998" s="16"/>
      <c r="AM998" s="16"/>
      <c r="AN998" s="16"/>
      <c r="AO998" s="16"/>
      <c r="AP998" s="16"/>
      <c r="AQ998" s="16"/>
      <c r="AR998" s="16"/>
    </row>
    <row r="999" spans="1:44" ht="15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  <c r="AE999" s="16"/>
      <c r="AF999" s="16"/>
      <c r="AG999" s="16"/>
      <c r="AH999" s="16"/>
      <c r="AI999" s="16"/>
      <c r="AJ999" s="16"/>
      <c r="AK999" s="16"/>
      <c r="AL999" s="16"/>
      <c r="AM999" s="16"/>
      <c r="AN999" s="16"/>
      <c r="AO999" s="16"/>
      <c r="AP999" s="16"/>
      <c r="AQ999" s="16"/>
      <c r="AR999" s="16"/>
    </row>
    <row r="1000" spans="1:44"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  <row r="1001" spans="1:44"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</row>
    <row r="1002" spans="1:44"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</row>
    <row r="1003" spans="1:44"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</row>
    <row r="1004" spans="1:44"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</row>
    <row r="1005" spans="1:44"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</row>
  </sheetData>
  <mergeCells count="3">
    <mergeCell ref="A1:AC1"/>
    <mergeCell ref="A2:AC2"/>
    <mergeCell ref="A4:AB4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F1002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3" sqref="A13"/>
    </sheetView>
  </sheetViews>
  <sheetFormatPr defaultColWidth="14.42578125" defaultRowHeight="15" customHeight="1" outlineLevelRow="1"/>
  <cols>
    <col min="1" max="1" width="44.28515625" customWidth="1"/>
    <col min="2" max="4" width="11.5703125" customWidth="1"/>
    <col min="5" max="8" width="12.7109375" customWidth="1"/>
    <col min="9" max="9" width="11.5703125" bestFit="1" customWidth="1"/>
    <col min="10" max="10" width="12.28515625" bestFit="1" customWidth="1"/>
    <col min="11" max="13" width="12.7109375" bestFit="1" customWidth="1"/>
    <col min="14" max="19" width="10.7109375" customWidth="1"/>
    <col min="20" max="20" width="8.28515625" customWidth="1"/>
    <col min="21" max="21" width="8.42578125" customWidth="1"/>
    <col min="22" max="22" width="9" customWidth="1"/>
    <col min="23" max="23" width="8.42578125" customWidth="1"/>
    <col min="24" max="24" width="9.140625" customWidth="1"/>
    <col min="25" max="25" width="8.28515625" customWidth="1"/>
    <col min="26" max="26" width="7.7109375" customWidth="1"/>
    <col min="27" max="27" width="8.7109375" customWidth="1"/>
    <col min="28" max="28" width="8.42578125" customWidth="1"/>
    <col min="29" max="29" width="8.28515625" customWidth="1"/>
    <col min="30" max="30" width="8.85546875" customWidth="1"/>
    <col min="31" max="31" width="8.7109375" customWidth="1"/>
    <col min="32" max="32" width="12.7109375" customWidth="1"/>
  </cols>
  <sheetData>
    <row r="1" spans="1:32" ht="15.75" customHeight="1">
      <c r="A1" s="2" t="str">
        <f>'Profit and Loss - Details'!A1:AC1</f>
        <v>Sample Corporation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.75" customHeight="1">
      <c r="A2" s="3" t="s">
        <v>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5.75" customHeight="1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5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5.75" customHeight="1">
      <c r="A5" s="5"/>
      <c r="B5" s="62">
        <v>44927</v>
      </c>
      <c r="C5" s="62">
        <v>44958</v>
      </c>
      <c r="D5" s="62">
        <v>44986</v>
      </c>
      <c r="E5" s="62">
        <v>45017</v>
      </c>
      <c r="F5" s="62">
        <v>45047</v>
      </c>
      <c r="G5" s="62">
        <v>45078</v>
      </c>
      <c r="H5" s="62">
        <v>45108</v>
      </c>
      <c r="I5" s="63">
        <v>45139</v>
      </c>
      <c r="J5" s="63">
        <v>45170</v>
      </c>
      <c r="K5" s="63">
        <v>45200</v>
      </c>
      <c r="L5" s="63">
        <v>45231</v>
      </c>
      <c r="M5" s="63">
        <v>45261</v>
      </c>
      <c r="N5" s="64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3"/>
    </row>
    <row r="6" spans="1:32" ht="15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5.75" customHeight="1">
      <c r="A7" s="3" t="s">
        <v>13</v>
      </c>
      <c r="B7" s="11"/>
      <c r="C7" s="11"/>
      <c r="D7" s="11"/>
      <c r="E7" s="11"/>
      <c r="F7" s="11"/>
      <c r="G7" s="11"/>
      <c r="H7" s="11"/>
      <c r="I7" s="11"/>
      <c r="J7" s="3"/>
      <c r="K7" s="3"/>
      <c r="L7" s="3"/>
      <c r="M7" s="3"/>
      <c r="N7" s="3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3"/>
    </row>
    <row r="8" spans="1:32" ht="15.75" customHeight="1">
      <c r="A8" s="3"/>
      <c r="B8" s="11"/>
      <c r="C8" s="11"/>
      <c r="D8" s="11"/>
      <c r="E8" s="11"/>
      <c r="F8" s="11"/>
      <c r="G8" s="11"/>
      <c r="H8" s="11"/>
      <c r="I8" s="11"/>
      <c r="J8" s="3"/>
      <c r="K8" s="3"/>
      <c r="L8" s="3"/>
      <c r="M8" s="3"/>
      <c r="N8" s="3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3"/>
    </row>
    <row r="9" spans="1:32" ht="15.75" customHeight="1">
      <c r="A9" s="2" t="s">
        <v>14</v>
      </c>
      <c r="B9" s="11"/>
      <c r="C9" s="11"/>
      <c r="D9" s="11"/>
      <c r="E9" s="11"/>
      <c r="F9" s="11"/>
      <c r="G9" s="11"/>
      <c r="H9" s="11"/>
      <c r="I9" s="11"/>
      <c r="J9" s="3"/>
      <c r="K9" s="3"/>
      <c r="L9" s="3"/>
      <c r="M9" s="3"/>
      <c r="N9" s="3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3"/>
    </row>
    <row r="10" spans="1:32" ht="15.75" customHeight="1" outlineLevel="1">
      <c r="A10" s="6" t="s">
        <v>61</v>
      </c>
      <c r="B10" s="82">
        <v>43.35</v>
      </c>
      <c r="C10" s="82">
        <v>43.35</v>
      </c>
      <c r="D10" s="82">
        <v>43.35</v>
      </c>
      <c r="E10" s="82">
        <v>50</v>
      </c>
      <c r="F10" s="82">
        <v>50</v>
      </c>
      <c r="G10" s="82">
        <v>50</v>
      </c>
      <c r="H10" s="82">
        <v>50</v>
      </c>
      <c r="I10" s="82">
        <v>50</v>
      </c>
      <c r="J10" s="82">
        <v>50</v>
      </c>
      <c r="K10" s="82">
        <v>50</v>
      </c>
      <c r="L10" s="82">
        <v>50</v>
      </c>
      <c r="M10" s="82">
        <v>50</v>
      </c>
      <c r="N10" s="3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3"/>
    </row>
    <row r="11" spans="1:32" ht="15.75" customHeight="1" outlineLevel="1">
      <c r="A11" s="6" t="s">
        <v>62</v>
      </c>
      <c r="B11" s="82">
        <v>15000</v>
      </c>
      <c r="C11" s="82">
        <v>15000</v>
      </c>
      <c r="D11" s="82">
        <v>15000</v>
      </c>
      <c r="E11" s="82">
        <v>50000</v>
      </c>
      <c r="F11" s="82">
        <v>50000</v>
      </c>
      <c r="G11" s="82">
        <v>50000</v>
      </c>
      <c r="H11" s="82">
        <v>50000</v>
      </c>
      <c r="I11" s="82">
        <v>50000</v>
      </c>
      <c r="J11" s="82">
        <f>50000</f>
        <v>50000</v>
      </c>
      <c r="K11" s="82">
        <v>50000</v>
      </c>
      <c r="L11" s="82">
        <v>50000</v>
      </c>
      <c r="M11" s="82">
        <v>55000</v>
      </c>
      <c r="N11" s="3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3"/>
    </row>
    <row r="12" spans="1:32" ht="15.75" customHeight="1" outlineLevel="1">
      <c r="A12" s="3" t="s">
        <v>63</v>
      </c>
      <c r="B12" s="82">
        <v>0</v>
      </c>
      <c r="C12" s="82">
        <f>(SUM('Profit and Loss - Details'!$C$10:E10))*-1</f>
        <v>0</v>
      </c>
      <c r="D12" s="82">
        <f>(-SUM('Profit and Loss - Details'!$C$10:G10))*-1</f>
        <v>0</v>
      </c>
      <c r="E12" s="82">
        <f>(-SUM('Profit and Loss - Details'!$C$10:I10))*-1</f>
        <v>0</v>
      </c>
      <c r="F12" s="82">
        <f>(-SUM('Profit and Loss - Details'!$C$10:K10))*-1</f>
        <v>0</v>
      </c>
      <c r="G12" s="82">
        <f>(-SUM('Profit and Loss - Details'!$C$10:M10))*-1</f>
        <v>0</v>
      </c>
      <c r="H12" s="82">
        <f>(-SUM('Profit and Loss - Details'!$C$10:O10))*-1</f>
        <v>0</v>
      </c>
      <c r="I12" s="82">
        <f>(-SUM('Profit and Loss - Details'!$C$10:Q10))*-1</f>
        <v>0</v>
      </c>
      <c r="J12" s="82">
        <f>(-SUM('Profit and Loss - Details'!$C$10:S10))*-1</f>
        <v>0</v>
      </c>
      <c r="K12" s="82">
        <f>(-SUM('Profit and Loss - Details'!$C$10:U10))*-1</f>
        <v>0</v>
      </c>
      <c r="L12" s="82">
        <f>(-SUM('Profit and Loss - Details'!$C$10:W10))*-1</f>
        <v>0</v>
      </c>
      <c r="M12" s="82">
        <f>(-SUM('Profit and Loss - Details'!$C$10:X10))*-1</f>
        <v>0</v>
      </c>
      <c r="N12" s="3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3"/>
    </row>
    <row r="13" spans="1:32" ht="15.75" customHeight="1">
      <c r="A13" s="7" t="s">
        <v>64</v>
      </c>
      <c r="B13" s="82">
        <f t="shared" ref="B13:M13" si="0">SUM(B10:B12)</f>
        <v>15043.35</v>
      </c>
      <c r="C13" s="82">
        <f t="shared" si="0"/>
        <v>15043.35</v>
      </c>
      <c r="D13" s="82">
        <f t="shared" si="0"/>
        <v>15043.35</v>
      </c>
      <c r="E13" s="82">
        <f t="shared" si="0"/>
        <v>50050</v>
      </c>
      <c r="F13" s="82">
        <f t="shared" si="0"/>
        <v>50050</v>
      </c>
      <c r="G13" s="82">
        <f t="shared" si="0"/>
        <v>50050</v>
      </c>
      <c r="H13" s="82">
        <f t="shared" si="0"/>
        <v>50050</v>
      </c>
      <c r="I13" s="82">
        <f t="shared" si="0"/>
        <v>50050</v>
      </c>
      <c r="J13" s="82">
        <f t="shared" si="0"/>
        <v>50050</v>
      </c>
      <c r="K13" s="82">
        <f t="shared" si="0"/>
        <v>50050</v>
      </c>
      <c r="L13" s="82">
        <f t="shared" si="0"/>
        <v>50050</v>
      </c>
      <c r="M13" s="82">
        <f t="shared" si="0"/>
        <v>55050</v>
      </c>
      <c r="N13" s="3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3"/>
    </row>
    <row r="14" spans="1:32" ht="15.75" customHeight="1" outlineLevel="1">
      <c r="A14" s="6" t="s">
        <v>65</v>
      </c>
      <c r="B14" s="82">
        <v>0</v>
      </c>
      <c r="C14" s="82">
        <v>0</v>
      </c>
      <c r="D14" s="82">
        <v>0</v>
      </c>
      <c r="E14" s="82">
        <v>0</v>
      </c>
      <c r="F14" s="83">
        <v>80</v>
      </c>
      <c r="G14" s="83">
        <v>80</v>
      </c>
      <c r="H14" s="83">
        <v>80</v>
      </c>
      <c r="I14" s="83">
        <v>80</v>
      </c>
      <c r="J14" s="83">
        <v>60</v>
      </c>
      <c r="K14" s="83">
        <v>60</v>
      </c>
      <c r="L14" s="83">
        <v>60</v>
      </c>
      <c r="M14" s="83">
        <v>60</v>
      </c>
      <c r="N14" s="3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3"/>
    </row>
    <row r="15" spans="1:32" ht="15.75" customHeight="1" outlineLevel="1">
      <c r="A15" s="6" t="s">
        <v>62</v>
      </c>
      <c r="B15" s="82">
        <v>0</v>
      </c>
      <c r="C15" s="82">
        <v>3429.99</v>
      </c>
      <c r="D15" s="82">
        <v>5696.42</v>
      </c>
      <c r="E15" s="82">
        <v>33696.42</v>
      </c>
      <c r="F15" s="82">
        <f t="shared" ref="F15:I15" si="1">36718.77-20</f>
        <v>36698.769999999997</v>
      </c>
      <c r="G15" s="82">
        <f t="shared" si="1"/>
        <v>36698.769999999997</v>
      </c>
      <c r="H15" s="82">
        <f t="shared" si="1"/>
        <v>36698.769999999997</v>
      </c>
      <c r="I15" s="82">
        <f t="shared" si="1"/>
        <v>36698.769999999997</v>
      </c>
      <c r="J15" s="84">
        <v>36718.769999999997</v>
      </c>
      <c r="K15" s="84">
        <v>61818.77</v>
      </c>
      <c r="L15" s="84">
        <v>61818.77</v>
      </c>
      <c r="M15" s="84">
        <v>61818.77</v>
      </c>
      <c r="N15" s="3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3"/>
    </row>
    <row r="16" spans="1:32" ht="15.75" customHeight="1" outlineLevel="1">
      <c r="A16" s="3" t="s">
        <v>63</v>
      </c>
      <c r="B16" s="82">
        <v>0</v>
      </c>
      <c r="C16" s="82">
        <f>(-SUM('Profit and Loss - Details'!$C$9:E9))*-1</f>
        <v>0</v>
      </c>
      <c r="D16" s="82">
        <f>(-SUM('Profit and Loss - Details'!$C$9:G9))*-1</f>
        <v>0</v>
      </c>
      <c r="E16" s="82">
        <f>(-SUM('Profit and Loss - Details'!$C$9:I9))*-1</f>
        <v>0</v>
      </c>
      <c r="F16" s="82">
        <f>(-SUM('Profit and Loss - Details'!$C$9:K9))*-1</f>
        <v>0</v>
      </c>
      <c r="G16" s="82">
        <f>(-SUM('Profit and Loss - Details'!$C$9:M9))*-1</f>
        <v>0</v>
      </c>
      <c r="H16" s="82">
        <f>(-SUM('Profit and Loss - Details'!$C$9:O9))*-1</f>
        <v>0</v>
      </c>
      <c r="I16" s="82">
        <f>(-SUM('Profit and Loss - Details'!$C$9:Q9))*-1</f>
        <v>0</v>
      </c>
      <c r="J16" s="82">
        <f>(-SUM('Profit and Loss - Details'!$C$9:S9))*-1</f>
        <v>0</v>
      </c>
      <c r="K16" s="82">
        <f>(-SUM('Profit and Loss - Details'!$C$9:U9))*-1</f>
        <v>0</v>
      </c>
      <c r="L16" s="82">
        <f>(-SUM('Profit and Loss - Details'!$C$9:W9))*-1</f>
        <v>0</v>
      </c>
      <c r="M16" s="82">
        <f>(-SUM('Profit and Loss - Details'!$C$9:X9))*-1</f>
        <v>0</v>
      </c>
      <c r="N16" s="3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3"/>
    </row>
    <row r="17" spans="1:32" ht="15.75" customHeight="1">
      <c r="A17" s="7" t="s">
        <v>64</v>
      </c>
      <c r="B17" s="82">
        <f t="shared" ref="B17:M17" si="2">SUM(B14:B16)</f>
        <v>0</v>
      </c>
      <c r="C17" s="82">
        <f t="shared" si="2"/>
        <v>3429.99</v>
      </c>
      <c r="D17" s="82">
        <f t="shared" si="2"/>
        <v>5696.42</v>
      </c>
      <c r="E17" s="82">
        <f t="shared" si="2"/>
        <v>33696.42</v>
      </c>
      <c r="F17" s="82">
        <f t="shared" si="2"/>
        <v>36778.769999999997</v>
      </c>
      <c r="G17" s="82">
        <f t="shared" si="2"/>
        <v>36778.769999999997</v>
      </c>
      <c r="H17" s="82">
        <f t="shared" si="2"/>
        <v>36778.769999999997</v>
      </c>
      <c r="I17" s="82">
        <f t="shared" si="2"/>
        <v>36778.769999999997</v>
      </c>
      <c r="J17" s="82">
        <f t="shared" si="2"/>
        <v>36778.769999999997</v>
      </c>
      <c r="K17" s="82">
        <f t="shared" si="2"/>
        <v>61878.77</v>
      </c>
      <c r="L17" s="82">
        <f t="shared" si="2"/>
        <v>61878.77</v>
      </c>
      <c r="M17" s="82">
        <f t="shared" si="2"/>
        <v>61878.77</v>
      </c>
      <c r="N17" s="3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3"/>
    </row>
    <row r="18" spans="1:32" ht="15.75" customHeight="1">
      <c r="A18" s="3" t="s">
        <v>15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3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3"/>
    </row>
    <row r="19" spans="1:32" ht="15.75" customHeight="1">
      <c r="A19" s="66" t="s">
        <v>16</v>
      </c>
      <c r="B19" s="85">
        <f t="shared" ref="B19:M19" si="3">B13+B17</f>
        <v>15043.35</v>
      </c>
      <c r="C19" s="85">
        <f t="shared" si="3"/>
        <v>18473.34</v>
      </c>
      <c r="D19" s="85">
        <f t="shared" si="3"/>
        <v>20739.77</v>
      </c>
      <c r="E19" s="85">
        <f t="shared" si="3"/>
        <v>83746.42</v>
      </c>
      <c r="F19" s="85">
        <f t="shared" si="3"/>
        <v>86828.76999999999</v>
      </c>
      <c r="G19" s="85">
        <f t="shared" si="3"/>
        <v>86828.76999999999</v>
      </c>
      <c r="H19" s="85">
        <f t="shared" si="3"/>
        <v>86828.76999999999</v>
      </c>
      <c r="I19" s="85">
        <f t="shared" si="3"/>
        <v>86828.76999999999</v>
      </c>
      <c r="J19" s="85">
        <f t="shared" si="3"/>
        <v>86828.76999999999</v>
      </c>
      <c r="K19" s="85">
        <f t="shared" si="3"/>
        <v>111928.76999999999</v>
      </c>
      <c r="L19" s="85">
        <f t="shared" si="3"/>
        <v>111928.76999999999</v>
      </c>
      <c r="M19" s="85">
        <f t="shared" si="3"/>
        <v>116928.76999999999</v>
      </c>
      <c r="N19" s="3"/>
      <c r="O19" s="65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3"/>
    </row>
    <row r="20" spans="1:32" ht="15.75" customHeight="1">
      <c r="A20" s="8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3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3"/>
    </row>
    <row r="21" spans="1:32" ht="15.75" customHeight="1">
      <c r="A21" s="2" t="s">
        <v>17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3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3"/>
    </row>
    <row r="22" spans="1:32" ht="15.75" customHeight="1">
      <c r="A22" s="7" t="s">
        <v>18</v>
      </c>
      <c r="B22" s="82"/>
      <c r="C22" s="82"/>
      <c r="D22" s="82"/>
      <c r="E22" s="82"/>
      <c r="F22" s="82"/>
      <c r="G22" s="82"/>
      <c r="H22" s="82"/>
      <c r="I22" s="83">
        <v>35988</v>
      </c>
      <c r="J22" s="84">
        <v>50982</v>
      </c>
      <c r="K22" s="83">
        <v>50976</v>
      </c>
      <c r="L22" s="83">
        <f t="shared" ref="L22" si="4">50976-6</f>
        <v>50970</v>
      </c>
      <c r="M22" s="83">
        <f>+L22-6</f>
        <v>50964</v>
      </c>
      <c r="N22" s="3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3"/>
    </row>
    <row r="23" spans="1:32" ht="15.75" customHeight="1">
      <c r="A23" s="3" t="s">
        <v>66</v>
      </c>
      <c r="B23" s="82">
        <v>0</v>
      </c>
      <c r="C23" s="82">
        <v>0</v>
      </c>
      <c r="D23" s="82">
        <v>0</v>
      </c>
      <c r="E23" s="82">
        <v>200</v>
      </c>
      <c r="F23" s="82">
        <v>2200</v>
      </c>
      <c r="G23" s="82">
        <v>2200</v>
      </c>
      <c r="H23" s="82">
        <v>2200</v>
      </c>
      <c r="I23" s="83">
        <v>1199.3399999999999</v>
      </c>
      <c r="J23" s="84">
        <v>1199.3399999999999</v>
      </c>
      <c r="K23" s="83">
        <v>99.34</v>
      </c>
      <c r="L23" s="83">
        <v>99.34</v>
      </c>
      <c r="M23" s="83">
        <v>99.34</v>
      </c>
      <c r="N23" s="3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3"/>
    </row>
    <row r="24" spans="1:32" ht="15.75" customHeight="1">
      <c r="A24" s="3" t="s">
        <v>19</v>
      </c>
      <c r="B24" s="82"/>
      <c r="C24" s="82"/>
      <c r="D24" s="82"/>
      <c r="E24" s="82">
        <v>42793.35</v>
      </c>
      <c r="F24" s="82">
        <v>48793.35</v>
      </c>
      <c r="G24" s="82">
        <v>48793.35</v>
      </c>
      <c r="H24" s="82">
        <v>48793.35</v>
      </c>
      <c r="I24" s="82">
        <f>48793.35-35000</f>
        <v>13793.349999999999</v>
      </c>
      <c r="J24" s="82">
        <f t="shared" ref="J24:M24" si="5">48793.35-35000-10000</f>
        <v>3793.3499999999985</v>
      </c>
      <c r="K24" s="82">
        <f t="shared" si="5"/>
        <v>3793.3499999999985</v>
      </c>
      <c r="L24" s="82">
        <f t="shared" si="5"/>
        <v>3793.3499999999985</v>
      </c>
      <c r="M24" s="82">
        <f t="shared" si="5"/>
        <v>3793.3499999999985</v>
      </c>
      <c r="N24" s="3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3"/>
    </row>
    <row r="25" spans="1:32" ht="15.75" customHeight="1">
      <c r="A25" s="3" t="s">
        <v>20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3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3"/>
    </row>
    <row r="26" spans="1:32" ht="15.75" customHeight="1">
      <c r="A26" s="3" t="s">
        <v>21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3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3"/>
    </row>
    <row r="27" spans="1:32" ht="15.75" customHeight="1">
      <c r="A27" s="66" t="s">
        <v>22</v>
      </c>
      <c r="B27" s="85">
        <f t="shared" ref="B27:H27" si="6">SUM(B23:B26)</f>
        <v>0</v>
      </c>
      <c r="C27" s="85">
        <f t="shared" si="6"/>
        <v>0</v>
      </c>
      <c r="D27" s="85">
        <f t="shared" si="6"/>
        <v>0</v>
      </c>
      <c r="E27" s="85">
        <f t="shared" si="6"/>
        <v>42993.35</v>
      </c>
      <c r="F27" s="85">
        <f t="shared" si="6"/>
        <v>50993.35</v>
      </c>
      <c r="G27" s="85">
        <f t="shared" si="6"/>
        <v>50993.35</v>
      </c>
      <c r="H27" s="85">
        <f t="shared" si="6"/>
        <v>50993.35</v>
      </c>
      <c r="I27" s="85">
        <f t="shared" ref="I27:M27" si="7">SUM(I22:I26)</f>
        <v>50980.689999999995</v>
      </c>
      <c r="J27" s="85">
        <f t="shared" si="7"/>
        <v>55974.689999999995</v>
      </c>
      <c r="K27" s="85">
        <f t="shared" si="7"/>
        <v>54868.689999999995</v>
      </c>
      <c r="L27" s="85">
        <f t="shared" si="7"/>
        <v>54862.689999999995</v>
      </c>
      <c r="M27" s="85">
        <f t="shared" si="7"/>
        <v>54856.689999999995</v>
      </c>
      <c r="N27" s="3"/>
      <c r="O27" s="65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3"/>
    </row>
    <row r="28" spans="1:32" ht="15.75" customHeight="1">
      <c r="A28" s="3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3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3"/>
    </row>
    <row r="29" spans="1:32" ht="15.75" customHeight="1">
      <c r="A29" s="2" t="s">
        <v>23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3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3"/>
    </row>
    <row r="30" spans="1:32" ht="15.75" customHeight="1">
      <c r="A30" s="3" t="s">
        <v>24</v>
      </c>
      <c r="B30" s="82"/>
      <c r="C30" s="82"/>
      <c r="D30" s="82"/>
      <c r="E30" s="82">
        <v>42793.35</v>
      </c>
      <c r="F30" s="82">
        <v>48793.35</v>
      </c>
      <c r="G30" s="82">
        <v>48793.35</v>
      </c>
      <c r="H30" s="82">
        <v>48793.35</v>
      </c>
      <c r="I30" s="82">
        <v>48793.35</v>
      </c>
      <c r="J30" s="82">
        <f>48793.35+5000</f>
        <v>53793.35</v>
      </c>
      <c r="K30" s="82">
        <f t="shared" ref="K30:L30" si="8">166822.12-K47</f>
        <v>77793.350000000006</v>
      </c>
      <c r="L30" s="82">
        <f t="shared" si="8"/>
        <v>77793.350000000006</v>
      </c>
      <c r="M30" s="82">
        <f>166822.12-M47+5000</f>
        <v>82793.350000000006</v>
      </c>
      <c r="N30" s="3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3"/>
    </row>
    <row r="31" spans="1:32" ht="15.75" customHeight="1">
      <c r="A31" s="3" t="s">
        <v>25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3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3"/>
    </row>
    <row r="32" spans="1:32" ht="15.75" customHeight="1">
      <c r="A32" s="3" t="s">
        <v>26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3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3"/>
    </row>
    <row r="33" spans="1:32" ht="15.75" customHeight="1">
      <c r="A33" s="66" t="s">
        <v>27</v>
      </c>
      <c r="B33" s="85">
        <f t="shared" ref="B33:M33" si="9">SUM(B29:B32)</f>
        <v>0</v>
      </c>
      <c r="C33" s="85">
        <f t="shared" si="9"/>
        <v>0</v>
      </c>
      <c r="D33" s="85">
        <f t="shared" si="9"/>
        <v>0</v>
      </c>
      <c r="E33" s="85">
        <f t="shared" si="9"/>
        <v>42793.35</v>
      </c>
      <c r="F33" s="85">
        <f t="shared" si="9"/>
        <v>48793.35</v>
      </c>
      <c r="G33" s="85">
        <f t="shared" si="9"/>
        <v>48793.35</v>
      </c>
      <c r="H33" s="85">
        <f t="shared" si="9"/>
        <v>48793.35</v>
      </c>
      <c r="I33" s="85">
        <f t="shared" si="9"/>
        <v>48793.35</v>
      </c>
      <c r="J33" s="85">
        <f t="shared" si="9"/>
        <v>53793.35</v>
      </c>
      <c r="K33" s="85">
        <f t="shared" si="9"/>
        <v>77793.350000000006</v>
      </c>
      <c r="L33" s="85">
        <f t="shared" si="9"/>
        <v>77793.350000000006</v>
      </c>
      <c r="M33" s="85">
        <f t="shared" si="9"/>
        <v>82793.350000000006</v>
      </c>
      <c r="N33" s="3"/>
      <c r="O33" s="65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3"/>
    </row>
    <row r="34" spans="1:32" ht="15.75" customHeight="1">
      <c r="A34" s="8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3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3"/>
    </row>
    <row r="35" spans="1:32" ht="15.75" customHeight="1">
      <c r="A35" s="9" t="s">
        <v>28</v>
      </c>
      <c r="B35" s="86">
        <f t="shared" ref="B35:M35" si="10">B27-B33</f>
        <v>0</v>
      </c>
      <c r="C35" s="86">
        <f t="shared" si="10"/>
        <v>0</v>
      </c>
      <c r="D35" s="86">
        <f t="shared" si="10"/>
        <v>0</v>
      </c>
      <c r="E35" s="86">
        <f t="shared" si="10"/>
        <v>200</v>
      </c>
      <c r="F35" s="86">
        <f t="shared" si="10"/>
        <v>2200</v>
      </c>
      <c r="G35" s="86">
        <f t="shared" si="10"/>
        <v>2200</v>
      </c>
      <c r="H35" s="86">
        <f t="shared" si="10"/>
        <v>2200</v>
      </c>
      <c r="I35" s="86">
        <f t="shared" si="10"/>
        <v>2187.3399999999965</v>
      </c>
      <c r="J35" s="86">
        <f t="shared" si="10"/>
        <v>2181.3399999999965</v>
      </c>
      <c r="K35" s="86">
        <f t="shared" si="10"/>
        <v>-22924.660000000011</v>
      </c>
      <c r="L35" s="86">
        <f t="shared" si="10"/>
        <v>-22930.660000000011</v>
      </c>
      <c r="M35" s="86">
        <f t="shared" si="10"/>
        <v>-27936.660000000011</v>
      </c>
      <c r="N35" s="3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3"/>
    </row>
    <row r="36" spans="1:32" ht="15.75" customHeight="1">
      <c r="A36" s="8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3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3"/>
    </row>
    <row r="37" spans="1:32" ht="15.75" customHeight="1">
      <c r="A37" s="8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3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3"/>
    </row>
    <row r="38" spans="1:32" ht="15.75" customHeight="1">
      <c r="A38" s="2" t="s">
        <v>29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3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3"/>
    </row>
    <row r="39" spans="1:32" ht="15.75" customHeight="1">
      <c r="A39" s="3" t="s">
        <v>30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3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3"/>
    </row>
    <row r="40" spans="1:32" ht="15.75" customHeight="1">
      <c r="A40" s="3"/>
      <c r="B40" s="82"/>
      <c r="C40" s="82"/>
      <c r="D40" s="82"/>
      <c r="E40" s="82"/>
      <c r="F40" s="82"/>
      <c r="G40" s="82"/>
      <c r="H40" s="82"/>
      <c r="I40" s="87"/>
      <c r="J40" s="82"/>
      <c r="K40" s="82"/>
      <c r="L40" s="82"/>
      <c r="M40" s="82"/>
      <c r="N40" s="3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3"/>
    </row>
    <row r="41" spans="1:32" ht="15.75" customHeight="1">
      <c r="A41" s="9" t="s">
        <v>31</v>
      </c>
      <c r="B41" s="86">
        <f t="shared" ref="B41:M41" si="11">SUM(B38:B40)</f>
        <v>0</v>
      </c>
      <c r="C41" s="86">
        <f t="shared" si="11"/>
        <v>0</v>
      </c>
      <c r="D41" s="86">
        <f t="shared" si="11"/>
        <v>0</v>
      </c>
      <c r="E41" s="86">
        <f t="shared" si="11"/>
        <v>0</v>
      </c>
      <c r="F41" s="86">
        <f t="shared" si="11"/>
        <v>0</v>
      </c>
      <c r="G41" s="86">
        <f t="shared" si="11"/>
        <v>0</v>
      </c>
      <c r="H41" s="86">
        <f t="shared" si="11"/>
        <v>0</v>
      </c>
      <c r="I41" s="86">
        <f t="shared" si="11"/>
        <v>0</v>
      </c>
      <c r="J41" s="86">
        <f t="shared" si="11"/>
        <v>0</v>
      </c>
      <c r="K41" s="86">
        <f t="shared" si="11"/>
        <v>0</v>
      </c>
      <c r="L41" s="86">
        <f t="shared" si="11"/>
        <v>0</v>
      </c>
      <c r="M41" s="86">
        <f t="shared" si="11"/>
        <v>0</v>
      </c>
      <c r="N41" s="3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3"/>
    </row>
    <row r="42" spans="1:32" ht="15.75" customHeight="1">
      <c r="A42" s="10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3"/>
      <c r="O42" s="65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</row>
    <row r="43" spans="1:32" ht="15.75" customHeight="1">
      <c r="A43" s="68" t="s">
        <v>32</v>
      </c>
      <c r="B43" s="86">
        <f t="shared" ref="B43:M43" si="12">B35-B41+B19</f>
        <v>15043.35</v>
      </c>
      <c r="C43" s="86">
        <f t="shared" si="12"/>
        <v>18473.34</v>
      </c>
      <c r="D43" s="86">
        <f t="shared" si="12"/>
        <v>20739.77</v>
      </c>
      <c r="E43" s="86">
        <f t="shared" si="12"/>
        <v>83946.42</v>
      </c>
      <c r="F43" s="86">
        <f t="shared" si="12"/>
        <v>89028.76999999999</v>
      </c>
      <c r="G43" s="86">
        <f t="shared" si="12"/>
        <v>89028.76999999999</v>
      </c>
      <c r="H43" s="86">
        <f t="shared" si="12"/>
        <v>89028.76999999999</v>
      </c>
      <c r="I43" s="86">
        <f t="shared" si="12"/>
        <v>89016.109999999986</v>
      </c>
      <c r="J43" s="86">
        <f t="shared" si="12"/>
        <v>89010.109999999986</v>
      </c>
      <c r="K43" s="86">
        <f t="shared" si="12"/>
        <v>89004.109999999986</v>
      </c>
      <c r="L43" s="86">
        <f t="shared" si="12"/>
        <v>88998.109999999986</v>
      </c>
      <c r="M43" s="86">
        <f t="shared" si="12"/>
        <v>88992.109999999986</v>
      </c>
      <c r="N43" s="3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3"/>
    </row>
    <row r="44" spans="1:32" ht="15.75" customHeight="1">
      <c r="A44" s="2"/>
      <c r="B44" s="88"/>
      <c r="C44" s="88"/>
      <c r="D44" s="88"/>
      <c r="E44" s="88"/>
      <c r="F44" s="88"/>
      <c r="G44" s="88"/>
      <c r="H44" s="88"/>
      <c r="I44" s="88"/>
      <c r="J44" s="82"/>
      <c r="K44" s="82"/>
      <c r="L44" s="82"/>
      <c r="M44" s="82"/>
      <c r="N44" s="3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3"/>
    </row>
    <row r="45" spans="1:32" ht="15.75" customHeight="1">
      <c r="A45" s="2" t="s">
        <v>33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3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3"/>
    </row>
    <row r="46" spans="1:32" ht="15.75" customHeight="1">
      <c r="A46" s="3" t="s">
        <v>34</v>
      </c>
      <c r="B46" s="82">
        <v>0</v>
      </c>
      <c r="C46" s="82">
        <v>0</v>
      </c>
      <c r="D46" s="82">
        <v>42</v>
      </c>
      <c r="E46" s="82">
        <v>42</v>
      </c>
      <c r="F46" s="82">
        <v>42</v>
      </c>
      <c r="G46" s="82">
        <v>42</v>
      </c>
      <c r="H46" s="82">
        <v>42</v>
      </c>
      <c r="I46" s="82">
        <v>42</v>
      </c>
      <c r="J46" s="82">
        <v>42</v>
      </c>
      <c r="K46" s="82">
        <v>42</v>
      </c>
      <c r="L46" s="82">
        <v>42</v>
      </c>
      <c r="M46" s="82">
        <v>42</v>
      </c>
      <c r="N46" s="3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3"/>
    </row>
    <row r="47" spans="1:32" ht="15.75" customHeight="1">
      <c r="A47" s="3" t="s">
        <v>67</v>
      </c>
      <c r="B47" s="82">
        <v>15043.35</v>
      </c>
      <c r="C47" s="82">
        <v>18473.34</v>
      </c>
      <c r="D47" s="82">
        <v>20739.77</v>
      </c>
      <c r="E47" s="82">
        <f>126739.77-42793.35</f>
        <v>83946.420000000013</v>
      </c>
      <c r="F47" s="82">
        <f t="shared" ref="F47:M47" si="13">137822.12-48793.35</f>
        <v>89028.76999999999</v>
      </c>
      <c r="G47" s="82">
        <f t="shared" si="13"/>
        <v>89028.76999999999</v>
      </c>
      <c r="H47" s="82">
        <f t="shared" si="13"/>
        <v>89028.76999999999</v>
      </c>
      <c r="I47" s="82">
        <f t="shared" si="13"/>
        <v>89028.76999999999</v>
      </c>
      <c r="J47" s="82">
        <f t="shared" si="13"/>
        <v>89028.76999999999</v>
      </c>
      <c r="K47" s="82">
        <f t="shared" si="13"/>
        <v>89028.76999999999</v>
      </c>
      <c r="L47" s="82">
        <f t="shared" si="13"/>
        <v>89028.76999999999</v>
      </c>
      <c r="M47" s="82">
        <f t="shared" si="13"/>
        <v>89028.76999999999</v>
      </c>
      <c r="N47" s="3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3"/>
    </row>
    <row r="48" spans="1:32" ht="15.75" customHeight="1">
      <c r="A48" s="3" t="s">
        <v>35</v>
      </c>
      <c r="B48" s="82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/>
      <c r="L48" s="82"/>
      <c r="M48" s="82"/>
      <c r="N48" s="3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3"/>
    </row>
    <row r="49" spans="1:32" ht="15.75" customHeight="1">
      <c r="A49" s="3" t="s">
        <v>36</v>
      </c>
      <c r="B49" s="82">
        <f>'Profit and Loss - Details'!C21</f>
        <v>0</v>
      </c>
      <c r="C49" s="82">
        <f>'Profit and Loss - Details'!E21</f>
        <v>0</v>
      </c>
      <c r="D49" s="82">
        <f>'Profit and Loss - Details'!G21+C49</f>
        <v>-42</v>
      </c>
      <c r="E49" s="82">
        <f>'Profit and Loss - Details'!I21+D49</f>
        <v>-42</v>
      </c>
      <c r="F49" s="82">
        <f>'Profit and Loss - Details'!K21+E49</f>
        <v>-42</v>
      </c>
      <c r="G49" s="82">
        <f>'Profit and Loss - Details'!M21+F49</f>
        <v>-42</v>
      </c>
      <c r="H49" s="82">
        <f>'Profit and Loss - Details'!O21+G49</f>
        <v>-42</v>
      </c>
      <c r="I49" s="82">
        <f>'Profit and Loss - Details'!Q21+H49</f>
        <v>-54.66</v>
      </c>
      <c r="J49" s="82">
        <f>'Profit and Loss - Details'!S21+I49</f>
        <v>-60.66</v>
      </c>
      <c r="K49" s="82">
        <f>'Profit and Loss - Details'!U21+J49</f>
        <v>-66.66</v>
      </c>
      <c r="L49" s="82">
        <f>'Profit and Loss - Details'!W21+K49</f>
        <v>-72.66</v>
      </c>
      <c r="M49" s="82">
        <f>'Profit and Loss - Details'!Y21+L49</f>
        <v>-78.66</v>
      </c>
      <c r="N49" s="3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3"/>
    </row>
    <row r="50" spans="1:32" ht="15.75" customHeight="1">
      <c r="A50" s="68" t="s">
        <v>37</v>
      </c>
      <c r="B50" s="86">
        <f t="shared" ref="B50:M50" si="14">SUM(B46:B49)</f>
        <v>15043.35</v>
      </c>
      <c r="C50" s="86">
        <f t="shared" si="14"/>
        <v>18473.34</v>
      </c>
      <c r="D50" s="86">
        <f t="shared" si="14"/>
        <v>20739.77</v>
      </c>
      <c r="E50" s="86">
        <f t="shared" si="14"/>
        <v>83946.420000000013</v>
      </c>
      <c r="F50" s="86">
        <f t="shared" si="14"/>
        <v>89028.76999999999</v>
      </c>
      <c r="G50" s="86">
        <f t="shared" si="14"/>
        <v>89028.76999999999</v>
      </c>
      <c r="H50" s="86">
        <f t="shared" si="14"/>
        <v>89028.76999999999</v>
      </c>
      <c r="I50" s="86">
        <f t="shared" si="14"/>
        <v>89016.109999999986</v>
      </c>
      <c r="J50" s="86">
        <f t="shared" si="14"/>
        <v>89010.109999999986</v>
      </c>
      <c r="K50" s="86">
        <f t="shared" si="14"/>
        <v>89004.109999999986</v>
      </c>
      <c r="L50" s="86">
        <f t="shared" si="14"/>
        <v>88998.109999999986</v>
      </c>
      <c r="M50" s="86">
        <f t="shared" si="14"/>
        <v>88992.109999999986</v>
      </c>
      <c r="N50" s="69"/>
      <c r="O50" s="65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3"/>
    </row>
    <row r="51" spans="1:32" ht="15.75" customHeight="1">
      <c r="A51" s="3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70"/>
      <c r="O51" s="65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3"/>
    </row>
    <row r="52" spans="1:32" ht="15.75" customHeight="1">
      <c r="A52" s="3" t="s">
        <v>38</v>
      </c>
      <c r="B52" s="82">
        <f t="shared" ref="B52:M52" si="15">B43-B50</f>
        <v>0</v>
      </c>
      <c r="C52" s="82">
        <f t="shared" si="15"/>
        <v>0</v>
      </c>
      <c r="D52" s="82">
        <f t="shared" si="15"/>
        <v>0</v>
      </c>
      <c r="E52" s="82">
        <f t="shared" si="15"/>
        <v>0</v>
      </c>
      <c r="F52" s="82">
        <f t="shared" si="15"/>
        <v>0</v>
      </c>
      <c r="G52" s="82">
        <f t="shared" si="15"/>
        <v>0</v>
      </c>
      <c r="H52" s="82">
        <f t="shared" si="15"/>
        <v>0</v>
      </c>
      <c r="I52" s="82">
        <f t="shared" si="15"/>
        <v>0</v>
      </c>
      <c r="J52" s="82">
        <f t="shared" si="15"/>
        <v>0</v>
      </c>
      <c r="K52" s="82">
        <f t="shared" si="15"/>
        <v>0</v>
      </c>
      <c r="L52" s="82">
        <f t="shared" si="15"/>
        <v>0</v>
      </c>
      <c r="M52" s="82">
        <f t="shared" si="15"/>
        <v>0</v>
      </c>
      <c r="N52" s="70"/>
      <c r="O52" s="65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3"/>
    </row>
    <row r="53" spans="1:32" ht="15.75" customHeight="1">
      <c r="A53" s="3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5.75" customHeight="1">
      <c r="A54" s="3"/>
      <c r="B54" s="11"/>
      <c r="C54" s="11"/>
      <c r="D54" s="11"/>
      <c r="E54" s="11"/>
      <c r="F54" s="11"/>
      <c r="G54" s="11"/>
      <c r="H54" s="11"/>
      <c r="I54" s="1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5.75" customHeight="1">
      <c r="A55" s="3"/>
      <c r="B55" s="11"/>
      <c r="C55" s="11"/>
      <c r="D55" s="11"/>
      <c r="E55" s="11"/>
      <c r="F55" s="11"/>
      <c r="G55" s="11"/>
      <c r="H55" s="11"/>
      <c r="I55" s="1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5.75" customHeight="1">
      <c r="A56" s="3"/>
      <c r="B56" s="11"/>
      <c r="C56" s="11"/>
      <c r="D56" s="11"/>
      <c r="E56" s="11"/>
      <c r="F56" s="11"/>
      <c r="G56" s="11"/>
      <c r="H56" s="11"/>
      <c r="I56" s="11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5.75" customHeight="1">
      <c r="A57" s="3"/>
      <c r="B57" s="11"/>
      <c r="C57" s="11"/>
      <c r="D57" s="11"/>
      <c r="E57" s="11"/>
      <c r="F57" s="11"/>
      <c r="G57" s="11"/>
      <c r="H57" s="11"/>
      <c r="I57" s="11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5.75" customHeight="1">
      <c r="A58" s="3"/>
      <c r="B58" s="11"/>
      <c r="C58" s="11"/>
      <c r="D58" s="11"/>
      <c r="E58" s="11"/>
      <c r="F58" s="11"/>
      <c r="G58" s="11"/>
      <c r="H58" s="11"/>
      <c r="I58" s="11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5.75" customHeight="1">
      <c r="A59" s="3"/>
      <c r="B59" s="11"/>
      <c r="C59" s="11"/>
      <c r="D59" s="11"/>
      <c r="E59" s="11"/>
      <c r="F59" s="11"/>
      <c r="G59" s="11"/>
      <c r="H59" s="11"/>
      <c r="I59" s="11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5.75" customHeight="1">
      <c r="A60" s="3"/>
      <c r="B60" s="11"/>
      <c r="C60" s="11"/>
      <c r="D60" s="11"/>
      <c r="E60" s="11"/>
      <c r="F60" s="11"/>
      <c r="G60" s="11"/>
      <c r="H60" s="11"/>
      <c r="I60" s="11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5.75" customHeight="1">
      <c r="A61" s="3"/>
      <c r="B61" s="11"/>
      <c r="C61" s="11"/>
      <c r="D61" s="11"/>
      <c r="E61" s="11"/>
      <c r="F61" s="11"/>
      <c r="G61" s="11"/>
      <c r="H61" s="11"/>
      <c r="I61" s="11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5.75" customHeight="1">
      <c r="A62" s="3"/>
      <c r="B62" s="11"/>
      <c r="C62" s="11"/>
      <c r="D62" s="11"/>
      <c r="E62" s="11"/>
      <c r="F62" s="11"/>
      <c r="G62" s="11"/>
      <c r="H62" s="11"/>
      <c r="I62" s="11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5.75" customHeight="1">
      <c r="A63" s="3"/>
      <c r="B63" s="11"/>
      <c r="C63" s="11"/>
      <c r="D63" s="11"/>
      <c r="E63" s="11"/>
      <c r="F63" s="11"/>
      <c r="G63" s="11"/>
      <c r="H63" s="11"/>
      <c r="I63" s="11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5.75" customHeight="1">
      <c r="A64" s="3"/>
      <c r="B64" s="11"/>
      <c r="C64" s="11"/>
      <c r="D64" s="11"/>
      <c r="E64" s="11"/>
      <c r="F64" s="11"/>
      <c r="G64" s="11"/>
      <c r="H64" s="11"/>
      <c r="I64" s="11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5.75" customHeight="1">
      <c r="A65" s="3"/>
      <c r="B65" s="11"/>
      <c r="C65" s="11"/>
      <c r="D65" s="11"/>
      <c r="E65" s="11"/>
      <c r="F65" s="11"/>
      <c r="G65" s="11"/>
      <c r="H65" s="11"/>
      <c r="I65" s="11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5.75" customHeight="1">
      <c r="A66" s="3"/>
      <c r="B66" s="11"/>
      <c r="C66" s="11"/>
      <c r="D66" s="11"/>
      <c r="E66" s="11"/>
      <c r="F66" s="11"/>
      <c r="G66" s="11"/>
      <c r="H66" s="11"/>
      <c r="I66" s="11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5.75" customHeight="1">
      <c r="A67" s="3"/>
      <c r="B67" s="11"/>
      <c r="C67" s="11"/>
      <c r="D67" s="11"/>
      <c r="E67" s="11"/>
      <c r="F67" s="11"/>
      <c r="G67" s="11"/>
      <c r="H67" s="11"/>
      <c r="I67" s="11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5.75" customHeight="1">
      <c r="A68" s="3"/>
      <c r="B68" s="11"/>
      <c r="C68" s="11"/>
      <c r="D68" s="11"/>
      <c r="E68" s="11"/>
      <c r="F68" s="11"/>
      <c r="G68" s="11"/>
      <c r="H68" s="11"/>
      <c r="I68" s="11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5.75" customHeight="1">
      <c r="A69" s="3"/>
      <c r="B69" s="11"/>
      <c r="C69" s="11"/>
      <c r="D69" s="11"/>
      <c r="E69" s="11"/>
      <c r="F69" s="11"/>
      <c r="G69" s="11"/>
      <c r="H69" s="11"/>
      <c r="I69" s="11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5.75" customHeight="1">
      <c r="A70" s="3"/>
      <c r="B70" s="11"/>
      <c r="C70" s="11"/>
      <c r="D70" s="11"/>
      <c r="E70" s="11"/>
      <c r="F70" s="11"/>
      <c r="G70" s="11"/>
      <c r="H70" s="11"/>
      <c r="I70" s="11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5.75" customHeight="1">
      <c r="A71" s="3"/>
      <c r="B71" s="11"/>
      <c r="C71" s="11"/>
      <c r="D71" s="11"/>
      <c r="E71" s="11"/>
      <c r="F71" s="11"/>
      <c r="G71" s="11"/>
      <c r="H71" s="11"/>
      <c r="I71" s="11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5.75" customHeight="1">
      <c r="A72" s="3"/>
      <c r="B72" s="11"/>
      <c r="C72" s="11"/>
      <c r="D72" s="11"/>
      <c r="E72" s="11"/>
      <c r="F72" s="11"/>
      <c r="G72" s="11"/>
      <c r="H72" s="11"/>
      <c r="I72" s="11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5.75" customHeight="1">
      <c r="A73" s="3"/>
      <c r="B73" s="11"/>
      <c r="C73" s="11"/>
      <c r="D73" s="11"/>
      <c r="E73" s="11"/>
      <c r="F73" s="11"/>
      <c r="G73" s="11"/>
      <c r="H73" s="11"/>
      <c r="I73" s="1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5.75" customHeight="1">
      <c r="A74" s="3"/>
      <c r="B74" s="11"/>
      <c r="C74" s="11"/>
      <c r="D74" s="11"/>
      <c r="E74" s="11"/>
      <c r="F74" s="11"/>
      <c r="G74" s="11"/>
      <c r="H74" s="11"/>
      <c r="I74" s="11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5.75" customHeight="1">
      <c r="A75" s="3"/>
      <c r="B75" s="11"/>
      <c r="C75" s="11"/>
      <c r="D75" s="11"/>
      <c r="E75" s="11"/>
      <c r="F75" s="11"/>
      <c r="G75" s="11"/>
      <c r="H75" s="11"/>
      <c r="I75" s="11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5.75" customHeight="1">
      <c r="A76" s="3"/>
      <c r="B76" s="11"/>
      <c r="C76" s="11"/>
      <c r="D76" s="11"/>
      <c r="E76" s="11"/>
      <c r="F76" s="11"/>
      <c r="G76" s="11"/>
      <c r="H76" s="11"/>
      <c r="I76" s="11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5.75" customHeight="1">
      <c r="A77" s="3"/>
      <c r="B77" s="11"/>
      <c r="C77" s="11"/>
      <c r="D77" s="11"/>
      <c r="E77" s="11"/>
      <c r="F77" s="11"/>
      <c r="G77" s="11"/>
      <c r="H77" s="11"/>
      <c r="I77" s="11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5.75" customHeight="1">
      <c r="A78" s="3"/>
      <c r="B78" s="11"/>
      <c r="C78" s="11"/>
      <c r="D78" s="11"/>
      <c r="E78" s="11"/>
      <c r="F78" s="11"/>
      <c r="G78" s="11"/>
      <c r="H78" s="11"/>
      <c r="I78" s="11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5.75" customHeight="1">
      <c r="A79" s="3"/>
      <c r="B79" s="11"/>
      <c r="C79" s="11"/>
      <c r="D79" s="11"/>
      <c r="E79" s="11"/>
      <c r="F79" s="11"/>
      <c r="G79" s="11"/>
      <c r="H79" s="11"/>
      <c r="I79" s="11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5.75" customHeight="1">
      <c r="A80" s="3"/>
      <c r="B80" s="11"/>
      <c r="C80" s="11"/>
      <c r="D80" s="11"/>
      <c r="E80" s="11"/>
      <c r="F80" s="11"/>
      <c r="G80" s="11"/>
      <c r="H80" s="11"/>
      <c r="I80" s="11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5.75" customHeight="1">
      <c r="A81" s="3"/>
      <c r="B81" s="11"/>
      <c r="C81" s="11"/>
      <c r="D81" s="11"/>
      <c r="E81" s="11"/>
      <c r="F81" s="11"/>
      <c r="G81" s="11"/>
      <c r="H81" s="11"/>
      <c r="I81" s="11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5.75" customHeight="1">
      <c r="A82" s="3"/>
      <c r="B82" s="11"/>
      <c r="C82" s="11"/>
      <c r="D82" s="11"/>
      <c r="E82" s="11"/>
      <c r="F82" s="11"/>
      <c r="G82" s="11"/>
      <c r="H82" s="11"/>
      <c r="I82" s="11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5.75" customHeight="1">
      <c r="A83" s="3"/>
      <c r="B83" s="11"/>
      <c r="C83" s="11"/>
      <c r="D83" s="11"/>
      <c r="E83" s="11"/>
      <c r="F83" s="11"/>
      <c r="G83" s="11"/>
      <c r="H83" s="11"/>
      <c r="I83" s="11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5.75" customHeight="1">
      <c r="A84" s="3"/>
      <c r="B84" s="11"/>
      <c r="C84" s="11"/>
      <c r="D84" s="11"/>
      <c r="E84" s="11"/>
      <c r="F84" s="11"/>
      <c r="G84" s="11"/>
      <c r="H84" s="11"/>
      <c r="I84" s="11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5.75" customHeight="1">
      <c r="A85" s="3"/>
      <c r="B85" s="11"/>
      <c r="C85" s="11"/>
      <c r="D85" s="11"/>
      <c r="E85" s="11"/>
      <c r="F85" s="11"/>
      <c r="G85" s="11"/>
      <c r="H85" s="11"/>
      <c r="I85" s="11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5.75" customHeight="1">
      <c r="A86" s="3"/>
      <c r="B86" s="11"/>
      <c r="C86" s="11"/>
      <c r="D86" s="11"/>
      <c r="E86" s="11"/>
      <c r="F86" s="11"/>
      <c r="G86" s="11"/>
      <c r="H86" s="11"/>
      <c r="I86" s="11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5.75" customHeight="1">
      <c r="A87" s="3"/>
      <c r="B87" s="11"/>
      <c r="C87" s="11"/>
      <c r="D87" s="11"/>
      <c r="E87" s="11"/>
      <c r="F87" s="11"/>
      <c r="G87" s="11"/>
      <c r="H87" s="11"/>
      <c r="I87" s="11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5.75" customHeight="1">
      <c r="A88" s="3"/>
      <c r="B88" s="11"/>
      <c r="C88" s="11"/>
      <c r="D88" s="11"/>
      <c r="E88" s="11"/>
      <c r="F88" s="11"/>
      <c r="G88" s="11"/>
      <c r="H88" s="11"/>
      <c r="I88" s="11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5.75" customHeight="1">
      <c r="A89" s="3"/>
      <c r="B89" s="11"/>
      <c r="C89" s="11"/>
      <c r="D89" s="11"/>
      <c r="E89" s="11"/>
      <c r="F89" s="11"/>
      <c r="G89" s="11"/>
      <c r="H89" s="11"/>
      <c r="I89" s="11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5.75" customHeight="1">
      <c r="A90" s="3"/>
      <c r="B90" s="11"/>
      <c r="C90" s="11"/>
      <c r="D90" s="11"/>
      <c r="E90" s="11"/>
      <c r="F90" s="11"/>
      <c r="G90" s="11"/>
      <c r="H90" s="11"/>
      <c r="I90" s="11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5.75" customHeight="1">
      <c r="A91" s="3"/>
      <c r="B91" s="11"/>
      <c r="C91" s="11"/>
      <c r="D91" s="11"/>
      <c r="E91" s="11"/>
      <c r="F91" s="11"/>
      <c r="G91" s="11"/>
      <c r="H91" s="11"/>
      <c r="I91" s="11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5.75" customHeight="1">
      <c r="A92" s="3"/>
      <c r="B92" s="11"/>
      <c r="C92" s="11"/>
      <c r="D92" s="11"/>
      <c r="E92" s="11"/>
      <c r="F92" s="11"/>
      <c r="G92" s="11"/>
      <c r="H92" s="11"/>
      <c r="I92" s="11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5.75" customHeight="1">
      <c r="A93" s="3"/>
      <c r="B93" s="11"/>
      <c r="C93" s="11"/>
      <c r="D93" s="11"/>
      <c r="E93" s="11"/>
      <c r="F93" s="11"/>
      <c r="G93" s="11"/>
      <c r="H93" s="11"/>
      <c r="I93" s="11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5.75" customHeight="1">
      <c r="A94" s="3"/>
      <c r="B94" s="11"/>
      <c r="C94" s="11"/>
      <c r="D94" s="11"/>
      <c r="E94" s="11"/>
      <c r="F94" s="11"/>
      <c r="G94" s="11"/>
      <c r="H94" s="11"/>
      <c r="I94" s="11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5.75" customHeight="1">
      <c r="A95" s="3"/>
      <c r="B95" s="11"/>
      <c r="C95" s="11"/>
      <c r="D95" s="11"/>
      <c r="E95" s="11"/>
      <c r="F95" s="11"/>
      <c r="G95" s="11"/>
      <c r="H95" s="11"/>
      <c r="I95" s="11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5.75" customHeight="1">
      <c r="A96" s="3"/>
      <c r="B96" s="11"/>
      <c r="C96" s="11"/>
      <c r="D96" s="11"/>
      <c r="E96" s="11"/>
      <c r="F96" s="11"/>
      <c r="G96" s="11"/>
      <c r="H96" s="11"/>
      <c r="I96" s="11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5.75" customHeight="1">
      <c r="A97" s="3"/>
      <c r="B97" s="11"/>
      <c r="C97" s="11"/>
      <c r="D97" s="11"/>
      <c r="E97" s="11"/>
      <c r="F97" s="11"/>
      <c r="G97" s="11"/>
      <c r="H97" s="11"/>
      <c r="I97" s="11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5.75" customHeight="1">
      <c r="A98" s="3"/>
      <c r="B98" s="11"/>
      <c r="C98" s="11"/>
      <c r="D98" s="11"/>
      <c r="E98" s="11"/>
      <c r="F98" s="11"/>
      <c r="G98" s="11"/>
      <c r="H98" s="11"/>
      <c r="I98" s="11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5.75" customHeight="1">
      <c r="A99" s="3"/>
      <c r="B99" s="11"/>
      <c r="C99" s="11"/>
      <c r="D99" s="11"/>
      <c r="E99" s="11"/>
      <c r="F99" s="11"/>
      <c r="G99" s="11"/>
      <c r="H99" s="11"/>
      <c r="I99" s="11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5.75" customHeight="1">
      <c r="A100" s="3"/>
      <c r="B100" s="11"/>
      <c r="C100" s="11"/>
      <c r="D100" s="11"/>
      <c r="E100" s="11"/>
      <c r="F100" s="11"/>
      <c r="G100" s="11"/>
      <c r="H100" s="11"/>
      <c r="I100" s="11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5.75" customHeight="1">
      <c r="A101" s="3"/>
      <c r="B101" s="11"/>
      <c r="C101" s="11"/>
      <c r="D101" s="11"/>
      <c r="E101" s="11"/>
      <c r="F101" s="11"/>
      <c r="G101" s="11"/>
      <c r="H101" s="11"/>
      <c r="I101" s="11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5.75" customHeight="1">
      <c r="A102" s="3"/>
      <c r="B102" s="11"/>
      <c r="C102" s="11"/>
      <c r="D102" s="11"/>
      <c r="E102" s="11"/>
      <c r="F102" s="11"/>
      <c r="G102" s="11"/>
      <c r="H102" s="11"/>
      <c r="I102" s="11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5.75" customHeight="1">
      <c r="A103" s="3"/>
      <c r="B103" s="11"/>
      <c r="C103" s="11"/>
      <c r="D103" s="11"/>
      <c r="E103" s="11"/>
      <c r="F103" s="11"/>
      <c r="G103" s="11"/>
      <c r="H103" s="11"/>
      <c r="I103" s="11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5.75" customHeight="1">
      <c r="A104" s="3"/>
      <c r="B104" s="11"/>
      <c r="C104" s="11"/>
      <c r="D104" s="11"/>
      <c r="E104" s="11"/>
      <c r="F104" s="11"/>
      <c r="G104" s="11"/>
      <c r="H104" s="11"/>
      <c r="I104" s="11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5.75" customHeight="1">
      <c r="A105" s="3"/>
      <c r="B105" s="11"/>
      <c r="C105" s="11"/>
      <c r="D105" s="11"/>
      <c r="E105" s="11"/>
      <c r="F105" s="11"/>
      <c r="G105" s="11"/>
      <c r="H105" s="11"/>
      <c r="I105" s="11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5.75" customHeight="1">
      <c r="A106" s="3"/>
      <c r="B106" s="11"/>
      <c r="C106" s="11"/>
      <c r="D106" s="11"/>
      <c r="E106" s="11"/>
      <c r="F106" s="11"/>
      <c r="G106" s="11"/>
      <c r="H106" s="11"/>
      <c r="I106" s="11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5.75" customHeight="1">
      <c r="A107" s="3"/>
      <c r="B107" s="11"/>
      <c r="C107" s="11"/>
      <c r="D107" s="11"/>
      <c r="E107" s="11"/>
      <c r="F107" s="11"/>
      <c r="G107" s="11"/>
      <c r="H107" s="11"/>
      <c r="I107" s="11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5.75" customHeight="1">
      <c r="A108" s="3"/>
      <c r="B108" s="11"/>
      <c r="C108" s="11"/>
      <c r="D108" s="11"/>
      <c r="E108" s="11"/>
      <c r="F108" s="11"/>
      <c r="G108" s="11"/>
      <c r="H108" s="11"/>
      <c r="I108" s="11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5.75" customHeight="1">
      <c r="A109" s="3"/>
      <c r="B109" s="11"/>
      <c r="C109" s="11"/>
      <c r="D109" s="11"/>
      <c r="E109" s="11"/>
      <c r="F109" s="11"/>
      <c r="G109" s="11"/>
      <c r="H109" s="11"/>
      <c r="I109" s="11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5.75" customHeight="1">
      <c r="A110" s="3"/>
      <c r="B110" s="11"/>
      <c r="C110" s="11"/>
      <c r="D110" s="11"/>
      <c r="E110" s="11"/>
      <c r="F110" s="11"/>
      <c r="G110" s="11"/>
      <c r="H110" s="11"/>
      <c r="I110" s="11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5.75" customHeight="1">
      <c r="A111" s="3"/>
      <c r="B111" s="11"/>
      <c r="C111" s="11"/>
      <c r="D111" s="11"/>
      <c r="E111" s="11"/>
      <c r="F111" s="11"/>
      <c r="G111" s="11"/>
      <c r="H111" s="11"/>
      <c r="I111" s="11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5.75" customHeight="1">
      <c r="A112" s="3"/>
      <c r="B112" s="11"/>
      <c r="C112" s="11"/>
      <c r="D112" s="11"/>
      <c r="E112" s="11"/>
      <c r="F112" s="11"/>
      <c r="G112" s="11"/>
      <c r="H112" s="11"/>
      <c r="I112" s="11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5.75" customHeight="1">
      <c r="A113" s="3"/>
      <c r="B113" s="11"/>
      <c r="C113" s="11"/>
      <c r="D113" s="11"/>
      <c r="E113" s="11"/>
      <c r="F113" s="11"/>
      <c r="G113" s="11"/>
      <c r="H113" s="11"/>
      <c r="I113" s="11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5.75" customHeight="1">
      <c r="A114" s="3"/>
      <c r="B114" s="11"/>
      <c r="C114" s="11"/>
      <c r="D114" s="11"/>
      <c r="E114" s="11"/>
      <c r="F114" s="11"/>
      <c r="G114" s="11"/>
      <c r="H114" s="11"/>
      <c r="I114" s="11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5.75" customHeight="1">
      <c r="A115" s="3"/>
      <c r="B115" s="11"/>
      <c r="C115" s="11"/>
      <c r="D115" s="11"/>
      <c r="E115" s="11"/>
      <c r="F115" s="11"/>
      <c r="G115" s="11"/>
      <c r="H115" s="11"/>
      <c r="I115" s="11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5.75" customHeight="1">
      <c r="A116" s="3"/>
      <c r="B116" s="11"/>
      <c r="C116" s="11"/>
      <c r="D116" s="11"/>
      <c r="E116" s="11"/>
      <c r="F116" s="11"/>
      <c r="G116" s="11"/>
      <c r="H116" s="11"/>
      <c r="I116" s="11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5.75" customHeight="1">
      <c r="A117" s="3"/>
      <c r="B117" s="11"/>
      <c r="C117" s="11"/>
      <c r="D117" s="11"/>
      <c r="E117" s="11"/>
      <c r="F117" s="11"/>
      <c r="G117" s="11"/>
      <c r="H117" s="11"/>
      <c r="I117" s="11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5.75" customHeight="1">
      <c r="A118" s="3"/>
      <c r="B118" s="11"/>
      <c r="C118" s="11"/>
      <c r="D118" s="11"/>
      <c r="E118" s="11"/>
      <c r="F118" s="11"/>
      <c r="G118" s="11"/>
      <c r="H118" s="11"/>
      <c r="I118" s="11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5.75" customHeight="1">
      <c r="A119" s="3"/>
      <c r="B119" s="11"/>
      <c r="C119" s="11"/>
      <c r="D119" s="11"/>
      <c r="E119" s="11"/>
      <c r="F119" s="11"/>
      <c r="G119" s="11"/>
      <c r="H119" s="11"/>
      <c r="I119" s="11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5.75" customHeight="1">
      <c r="A120" s="3"/>
      <c r="B120" s="11"/>
      <c r="C120" s="11"/>
      <c r="D120" s="11"/>
      <c r="E120" s="11"/>
      <c r="F120" s="11"/>
      <c r="G120" s="11"/>
      <c r="H120" s="11"/>
      <c r="I120" s="11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5.75" customHeight="1">
      <c r="A121" s="3"/>
      <c r="B121" s="11"/>
      <c r="C121" s="11"/>
      <c r="D121" s="11"/>
      <c r="E121" s="11"/>
      <c r="F121" s="11"/>
      <c r="G121" s="11"/>
      <c r="H121" s="11"/>
      <c r="I121" s="11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5.75" customHeight="1">
      <c r="A122" s="3"/>
      <c r="B122" s="11"/>
      <c r="C122" s="11"/>
      <c r="D122" s="11"/>
      <c r="E122" s="11"/>
      <c r="F122" s="11"/>
      <c r="G122" s="11"/>
      <c r="H122" s="11"/>
      <c r="I122" s="11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5.75" customHeight="1">
      <c r="A123" s="3"/>
      <c r="B123" s="11"/>
      <c r="C123" s="11"/>
      <c r="D123" s="11"/>
      <c r="E123" s="11"/>
      <c r="F123" s="11"/>
      <c r="G123" s="11"/>
      <c r="H123" s="11"/>
      <c r="I123" s="11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5.75" customHeight="1">
      <c r="A124" s="3"/>
      <c r="B124" s="11"/>
      <c r="C124" s="11"/>
      <c r="D124" s="11"/>
      <c r="E124" s="11"/>
      <c r="F124" s="11"/>
      <c r="G124" s="11"/>
      <c r="H124" s="11"/>
      <c r="I124" s="11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5.75" customHeight="1">
      <c r="A125" s="3"/>
      <c r="B125" s="11"/>
      <c r="C125" s="11"/>
      <c r="D125" s="11"/>
      <c r="E125" s="11"/>
      <c r="F125" s="11"/>
      <c r="G125" s="11"/>
      <c r="H125" s="11"/>
      <c r="I125" s="11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5.75" customHeight="1">
      <c r="A126" s="3"/>
      <c r="B126" s="11"/>
      <c r="C126" s="11"/>
      <c r="D126" s="11"/>
      <c r="E126" s="11"/>
      <c r="F126" s="11"/>
      <c r="G126" s="11"/>
      <c r="H126" s="11"/>
      <c r="I126" s="11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5.75" customHeight="1">
      <c r="A127" s="3"/>
      <c r="B127" s="11"/>
      <c r="C127" s="11"/>
      <c r="D127" s="11"/>
      <c r="E127" s="11"/>
      <c r="F127" s="11"/>
      <c r="G127" s="11"/>
      <c r="H127" s="11"/>
      <c r="I127" s="11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5.75" customHeight="1">
      <c r="A128" s="3"/>
      <c r="B128" s="11"/>
      <c r="C128" s="11"/>
      <c r="D128" s="11"/>
      <c r="E128" s="11"/>
      <c r="F128" s="11"/>
      <c r="G128" s="11"/>
      <c r="H128" s="11"/>
      <c r="I128" s="11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5.75" customHeight="1">
      <c r="A129" s="3"/>
      <c r="B129" s="11"/>
      <c r="C129" s="11"/>
      <c r="D129" s="11"/>
      <c r="E129" s="11"/>
      <c r="F129" s="11"/>
      <c r="G129" s="11"/>
      <c r="H129" s="11"/>
      <c r="I129" s="11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5.75" customHeight="1">
      <c r="A130" s="3"/>
      <c r="B130" s="11"/>
      <c r="C130" s="11"/>
      <c r="D130" s="11"/>
      <c r="E130" s="11"/>
      <c r="F130" s="11"/>
      <c r="G130" s="11"/>
      <c r="H130" s="11"/>
      <c r="I130" s="11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5.75" customHeight="1">
      <c r="A131" s="3"/>
      <c r="B131" s="11"/>
      <c r="C131" s="11"/>
      <c r="D131" s="11"/>
      <c r="E131" s="11"/>
      <c r="F131" s="11"/>
      <c r="G131" s="11"/>
      <c r="H131" s="11"/>
      <c r="I131" s="11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5.75" customHeight="1">
      <c r="A132" s="3"/>
      <c r="B132" s="11"/>
      <c r="C132" s="11"/>
      <c r="D132" s="11"/>
      <c r="E132" s="11"/>
      <c r="F132" s="11"/>
      <c r="G132" s="11"/>
      <c r="H132" s="11"/>
      <c r="I132" s="11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5.75" customHeight="1">
      <c r="A133" s="3"/>
      <c r="B133" s="11"/>
      <c r="C133" s="11"/>
      <c r="D133" s="11"/>
      <c r="E133" s="11"/>
      <c r="F133" s="11"/>
      <c r="G133" s="11"/>
      <c r="H133" s="11"/>
      <c r="I133" s="11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5.75" customHeight="1">
      <c r="A134" s="3"/>
      <c r="B134" s="11"/>
      <c r="C134" s="11"/>
      <c r="D134" s="11"/>
      <c r="E134" s="11"/>
      <c r="F134" s="11"/>
      <c r="G134" s="11"/>
      <c r="H134" s="11"/>
      <c r="I134" s="11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5.75" customHeight="1">
      <c r="A135" s="3"/>
      <c r="B135" s="11"/>
      <c r="C135" s="11"/>
      <c r="D135" s="11"/>
      <c r="E135" s="11"/>
      <c r="F135" s="11"/>
      <c r="G135" s="11"/>
      <c r="H135" s="11"/>
      <c r="I135" s="11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5.75" customHeight="1">
      <c r="A136" s="3"/>
      <c r="B136" s="11"/>
      <c r="C136" s="11"/>
      <c r="D136" s="11"/>
      <c r="E136" s="11"/>
      <c r="F136" s="11"/>
      <c r="G136" s="11"/>
      <c r="H136" s="11"/>
      <c r="I136" s="11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5.75" customHeight="1">
      <c r="A137" s="3"/>
      <c r="B137" s="11"/>
      <c r="C137" s="11"/>
      <c r="D137" s="11"/>
      <c r="E137" s="11"/>
      <c r="F137" s="11"/>
      <c r="G137" s="11"/>
      <c r="H137" s="11"/>
      <c r="I137" s="11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</row>
    <row r="254" spans="1:32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</row>
    <row r="255" spans="1:32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</row>
    <row r="256" spans="1:32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</row>
    <row r="257" spans="1:32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</row>
    <row r="258" spans="1:32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</row>
    <row r="259" spans="1:32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</row>
    <row r="260" spans="1:32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</row>
    <row r="261" spans="1:32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</row>
    <row r="262" spans="1:32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</row>
    <row r="263" spans="1:32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</row>
    <row r="264" spans="1:32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</row>
    <row r="265" spans="1:32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</row>
    <row r="266" spans="1:32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</row>
    <row r="267" spans="1:32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</row>
    <row r="268" spans="1:32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</row>
    <row r="269" spans="1:32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</row>
    <row r="270" spans="1:32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</row>
    <row r="271" spans="1:32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</row>
    <row r="272" spans="1:32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</row>
    <row r="273" spans="1:32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</row>
    <row r="274" spans="1:32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</row>
    <row r="275" spans="1:32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</row>
    <row r="276" spans="1:32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</row>
    <row r="277" spans="1:32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</row>
    <row r="278" spans="1:32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</row>
    <row r="279" spans="1:32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</row>
    <row r="280" spans="1:32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</row>
    <row r="281" spans="1:32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</row>
    <row r="282" spans="1:32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</row>
    <row r="283" spans="1:32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</row>
    <row r="284" spans="1:32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</row>
    <row r="285" spans="1:32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</row>
    <row r="286" spans="1:32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</row>
    <row r="287" spans="1:32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</row>
    <row r="288" spans="1:32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</row>
    <row r="289" spans="1:32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</row>
    <row r="290" spans="1:32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</row>
    <row r="291" spans="1:32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</row>
    <row r="292" spans="1:32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</row>
    <row r="293" spans="1:32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</row>
    <row r="294" spans="1:32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</row>
    <row r="295" spans="1:32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</row>
    <row r="296" spans="1:32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</row>
    <row r="297" spans="1:32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</row>
    <row r="298" spans="1:32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</row>
    <row r="299" spans="1:32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</row>
    <row r="300" spans="1:32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</row>
    <row r="301" spans="1:32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</row>
    <row r="302" spans="1:32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</row>
    <row r="303" spans="1:32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</row>
    <row r="304" spans="1:32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</row>
    <row r="305" spans="1:32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</row>
    <row r="306" spans="1:32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</row>
    <row r="307" spans="1:32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</row>
    <row r="308" spans="1:32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</row>
    <row r="309" spans="1:32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</row>
    <row r="310" spans="1:32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</row>
    <row r="311" spans="1:32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</row>
    <row r="312" spans="1:32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</row>
    <row r="313" spans="1:32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</row>
    <row r="314" spans="1:32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</row>
    <row r="315" spans="1:32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</row>
    <row r="316" spans="1:32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</row>
    <row r="317" spans="1:32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</row>
    <row r="318" spans="1:32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</row>
    <row r="319" spans="1:32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</row>
    <row r="320" spans="1:32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</row>
    <row r="321" spans="1:32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</row>
    <row r="322" spans="1:32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</row>
    <row r="323" spans="1:32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</row>
    <row r="324" spans="1:32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</row>
    <row r="325" spans="1:32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</row>
    <row r="326" spans="1:32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</row>
    <row r="327" spans="1:32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</row>
    <row r="328" spans="1:32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</row>
    <row r="329" spans="1:32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</row>
    <row r="330" spans="1:32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</row>
    <row r="331" spans="1:32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</row>
    <row r="332" spans="1:32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</row>
    <row r="333" spans="1:32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</row>
    <row r="334" spans="1:32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</row>
    <row r="335" spans="1:32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</row>
    <row r="336" spans="1:32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</row>
    <row r="337" spans="1:32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</row>
    <row r="338" spans="1:32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</row>
    <row r="339" spans="1:32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</row>
    <row r="340" spans="1:32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</row>
    <row r="341" spans="1:32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</row>
    <row r="342" spans="1:32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</row>
    <row r="343" spans="1:32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</row>
    <row r="344" spans="1:32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</row>
    <row r="345" spans="1:32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</row>
    <row r="346" spans="1:32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</row>
    <row r="347" spans="1:32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</row>
    <row r="348" spans="1:32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</row>
    <row r="349" spans="1:32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</row>
    <row r="350" spans="1:32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</row>
    <row r="351" spans="1:32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</row>
    <row r="352" spans="1:32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</row>
    <row r="353" spans="1:32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</row>
    <row r="354" spans="1:32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</row>
    <row r="355" spans="1:32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</row>
    <row r="356" spans="1:32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</row>
    <row r="357" spans="1:32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</row>
    <row r="358" spans="1:32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</row>
    <row r="359" spans="1:32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</row>
    <row r="360" spans="1:32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</row>
    <row r="361" spans="1:32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</row>
    <row r="362" spans="1:32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</row>
    <row r="363" spans="1:32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</row>
    <row r="364" spans="1:32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</row>
    <row r="365" spans="1:32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</row>
    <row r="366" spans="1:32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</row>
    <row r="367" spans="1:32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</row>
    <row r="368" spans="1:32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</row>
    <row r="369" spans="1:32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</row>
    <row r="370" spans="1:32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</row>
    <row r="371" spans="1:32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</row>
    <row r="372" spans="1:32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</row>
    <row r="373" spans="1:32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</row>
    <row r="374" spans="1:32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</row>
    <row r="375" spans="1:32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</row>
    <row r="376" spans="1:32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</row>
    <row r="377" spans="1:32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</row>
    <row r="378" spans="1:32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</row>
    <row r="379" spans="1:32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</row>
    <row r="380" spans="1:32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</row>
    <row r="381" spans="1:32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</row>
    <row r="382" spans="1:32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</row>
    <row r="383" spans="1:32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</row>
    <row r="384" spans="1:32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</row>
    <row r="385" spans="1:32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</row>
    <row r="386" spans="1:32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</row>
    <row r="387" spans="1:32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</row>
    <row r="388" spans="1:32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</row>
    <row r="389" spans="1:32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</row>
    <row r="390" spans="1:32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</row>
    <row r="391" spans="1:32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</row>
    <row r="392" spans="1:32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</row>
    <row r="393" spans="1:32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</row>
    <row r="394" spans="1:32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</row>
    <row r="395" spans="1:32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</row>
    <row r="396" spans="1:32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</row>
    <row r="397" spans="1:32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</row>
    <row r="398" spans="1:32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</row>
    <row r="399" spans="1:32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</row>
    <row r="400" spans="1:32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</row>
    <row r="401" spans="1:32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</row>
    <row r="402" spans="1:32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</row>
    <row r="403" spans="1:32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</row>
    <row r="404" spans="1:32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</row>
    <row r="405" spans="1:32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</row>
    <row r="406" spans="1:32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</row>
    <row r="407" spans="1:32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</row>
    <row r="408" spans="1:32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</row>
    <row r="409" spans="1:32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</row>
    <row r="410" spans="1:32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</row>
    <row r="411" spans="1:32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</row>
    <row r="412" spans="1:32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</row>
    <row r="413" spans="1:32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</row>
    <row r="414" spans="1:32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</row>
    <row r="415" spans="1:32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</row>
    <row r="416" spans="1:32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</row>
    <row r="417" spans="1:32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</row>
    <row r="418" spans="1:32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</row>
    <row r="419" spans="1:32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</row>
    <row r="420" spans="1:32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</row>
    <row r="421" spans="1:32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</row>
    <row r="422" spans="1:32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</row>
    <row r="423" spans="1:32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</row>
    <row r="424" spans="1:32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</row>
    <row r="425" spans="1:32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</row>
    <row r="426" spans="1:32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</row>
    <row r="427" spans="1:32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</row>
    <row r="428" spans="1:32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</row>
    <row r="429" spans="1:32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</row>
    <row r="430" spans="1:32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</row>
    <row r="431" spans="1:32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</row>
    <row r="432" spans="1:32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</row>
    <row r="433" spans="1:32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</row>
    <row r="434" spans="1:32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</row>
    <row r="435" spans="1:32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</row>
    <row r="436" spans="1:32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</row>
    <row r="437" spans="1:32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</row>
    <row r="438" spans="1:32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</row>
    <row r="439" spans="1:32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</row>
    <row r="440" spans="1:32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</row>
    <row r="441" spans="1:32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</row>
    <row r="442" spans="1:32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</row>
    <row r="443" spans="1:32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</row>
    <row r="444" spans="1:32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</row>
    <row r="445" spans="1:32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</row>
    <row r="446" spans="1:32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</row>
    <row r="447" spans="1:32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</row>
    <row r="448" spans="1:32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</row>
    <row r="449" spans="1:32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</row>
    <row r="450" spans="1:32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</row>
    <row r="451" spans="1:32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</row>
    <row r="452" spans="1:32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</row>
    <row r="453" spans="1:32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</row>
    <row r="454" spans="1:32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</row>
    <row r="455" spans="1:32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</row>
    <row r="456" spans="1:32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</row>
    <row r="457" spans="1:32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</row>
    <row r="458" spans="1:32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</row>
    <row r="459" spans="1:32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</row>
    <row r="460" spans="1:32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</row>
    <row r="461" spans="1:32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</row>
    <row r="462" spans="1:32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</row>
    <row r="463" spans="1:32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</row>
    <row r="464" spans="1:32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</row>
    <row r="465" spans="1:32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</row>
    <row r="466" spans="1:32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</row>
    <row r="467" spans="1:32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</row>
    <row r="468" spans="1:32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</row>
    <row r="469" spans="1:32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</row>
    <row r="470" spans="1:32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</row>
    <row r="471" spans="1:32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</row>
    <row r="472" spans="1:32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</row>
    <row r="473" spans="1:32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</row>
    <row r="474" spans="1:32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</row>
    <row r="475" spans="1:32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</row>
    <row r="476" spans="1:32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</row>
    <row r="477" spans="1:32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</row>
    <row r="478" spans="1:32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</row>
    <row r="479" spans="1:32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</row>
    <row r="480" spans="1:32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</row>
    <row r="481" spans="1:32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</row>
    <row r="482" spans="1:32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</row>
    <row r="483" spans="1:32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</row>
    <row r="484" spans="1:32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</row>
    <row r="485" spans="1:32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</row>
    <row r="486" spans="1:32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</row>
    <row r="487" spans="1:32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</row>
    <row r="488" spans="1:32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</row>
    <row r="489" spans="1:32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</row>
    <row r="490" spans="1:32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</row>
    <row r="491" spans="1:32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</row>
    <row r="492" spans="1:32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</row>
    <row r="493" spans="1:32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</row>
    <row r="494" spans="1:32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</row>
    <row r="495" spans="1:32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</row>
    <row r="496" spans="1:32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</row>
    <row r="497" spans="1:32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</row>
    <row r="498" spans="1:32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</row>
    <row r="499" spans="1:32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</row>
    <row r="500" spans="1:32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</row>
    <row r="501" spans="1:32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</row>
    <row r="502" spans="1:32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</row>
    <row r="503" spans="1:32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</row>
    <row r="504" spans="1:32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</row>
    <row r="505" spans="1:32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</row>
    <row r="506" spans="1:32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</row>
    <row r="507" spans="1:32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</row>
    <row r="508" spans="1:32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</row>
    <row r="509" spans="1:32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</row>
    <row r="510" spans="1:32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</row>
    <row r="511" spans="1:32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</row>
    <row r="512" spans="1:32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</row>
    <row r="513" spans="1:32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</row>
    <row r="514" spans="1:32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</row>
    <row r="515" spans="1:32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</row>
    <row r="516" spans="1:32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</row>
    <row r="517" spans="1:32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</row>
    <row r="518" spans="1:32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</row>
    <row r="519" spans="1:32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</row>
    <row r="520" spans="1:32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</row>
    <row r="521" spans="1:32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</row>
    <row r="522" spans="1:32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</row>
    <row r="523" spans="1:32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</row>
    <row r="524" spans="1:32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</row>
    <row r="525" spans="1:32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</row>
    <row r="526" spans="1:32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</row>
    <row r="527" spans="1:32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</row>
    <row r="528" spans="1:32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</row>
    <row r="529" spans="1:32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</row>
    <row r="530" spans="1:32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</row>
    <row r="531" spans="1:32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</row>
    <row r="532" spans="1:32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</row>
    <row r="533" spans="1:32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</row>
    <row r="534" spans="1:32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</row>
    <row r="535" spans="1:32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</row>
    <row r="536" spans="1:32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</row>
    <row r="537" spans="1:32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</row>
    <row r="538" spans="1:32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</row>
    <row r="539" spans="1:32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</row>
    <row r="540" spans="1:32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</row>
    <row r="541" spans="1:32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</row>
    <row r="542" spans="1:32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</row>
    <row r="543" spans="1:32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</row>
    <row r="544" spans="1:32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</row>
    <row r="545" spans="1:32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</row>
    <row r="546" spans="1:32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</row>
    <row r="547" spans="1:32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</row>
    <row r="548" spans="1:32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</row>
    <row r="549" spans="1:32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</row>
    <row r="550" spans="1:32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</row>
    <row r="551" spans="1:32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</row>
    <row r="552" spans="1:32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</row>
    <row r="553" spans="1:32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</row>
    <row r="554" spans="1:32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</row>
    <row r="555" spans="1:32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</row>
    <row r="556" spans="1:32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</row>
    <row r="557" spans="1:32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</row>
    <row r="558" spans="1:32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</row>
    <row r="559" spans="1:32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</row>
    <row r="560" spans="1:32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</row>
    <row r="561" spans="1:32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</row>
    <row r="562" spans="1:32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</row>
    <row r="563" spans="1:32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</row>
    <row r="564" spans="1:32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</row>
    <row r="565" spans="1:32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</row>
    <row r="566" spans="1:32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</row>
    <row r="567" spans="1:32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</row>
    <row r="568" spans="1:32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</row>
    <row r="569" spans="1:32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</row>
    <row r="570" spans="1:32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</row>
    <row r="571" spans="1:32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</row>
    <row r="572" spans="1:32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</row>
    <row r="573" spans="1:32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</row>
    <row r="574" spans="1:32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</row>
    <row r="575" spans="1:32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</row>
    <row r="576" spans="1:32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</row>
    <row r="577" spans="1:32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</row>
    <row r="578" spans="1:32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</row>
    <row r="579" spans="1:32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</row>
    <row r="580" spans="1:32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</row>
    <row r="581" spans="1:32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</row>
    <row r="582" spans="1:32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</row>
    <row r="583" spans="1:32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</row>
    <row r="584" spans="1:32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</row>
    <row r="585" spans="1:32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</row>
    <row r="586" spans="1:32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</row>
    <row r="587" spans="1:32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</row>
    <row r="588" spans="1:32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</row>
    <row r="589" spans="1:32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</row>
    <row r="590" spans="1:32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</row>
    <row r="591" spans="1:32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</row>
    <row r="592" spans="1:32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</row>
    <row r="593" spans="1:32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</row>
    <row r="594" spans="1:32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</row>
    <row r="595" spans="1:32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</row>
    <row r="596" spans="1:32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</row>
    <row r="597" spans="1:32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</row>
    <row r="598" spans="1:32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</row>
    <row r="599" spans="1:32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</row>
    <row r="600" spans="1:32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</row>
    <row r="601" spans="1:32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</row>
    <row r="602" spans="1:32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</row>
    <row r="603" spans="1:32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</row>
    <row r="604" spans="1:32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</row>
    <row r="605" spans="1:32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</row>
    <row r="606" spans="1:32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</row>
    <row r="607" spans="1:32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</row>
    <row r="608" spans="1:32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</row>
    <row r="609" spans="1:32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</row>
    <row r="610" spans="1:32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</row>
    <row r="611" spans="1:32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</row>
    <row r="612" spans="1:32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</row>
    <row r="613" spans="1:32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</row>
    <row r="614" spans="1:32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</row>
    <row r="615" spans="1:32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</row>
    <row r="616" spans="1:32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</row>
    <row r="617" spans="1:32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</row>
    <row r="618" spans="1:32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</row>
    <row r="619" spans="1:32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</row>
    <row r="620" spans="1:32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</row>
    <row r="621" spans="1:32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</row>
    <row r="622" spans="1:32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</row>
    <row r="623" spans="1:32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</row>
    <row r="624" spans="1:32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</row>
    <row r="625" spans="1:32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</row>
    <row r="626" spans="1:32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</row>
    <row r="627" spans="1:32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</row>
    <row r="628" spans="1:32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</row>
    <row r="629" spans="1:32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</row>
    <row r="630" spans="1:32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</row>
    <row r="631" spans="1:32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</row>
    <row r="632" spans="1:32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</row>
    <row r="633" spans="1:32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</row>
    <row r="634" spans="1:32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</row>
    <row r="635" spans="1:32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</row>
    <row r="636" spans="1:32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</row>
    <row r="637" spans="1:32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</row>
    <row r="638" spans="1:32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</row>
    <row r="639" spans="1:32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</row>
    <row r="640" spans="1:32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</row>
    <row r="641" spans="1:32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</row>
    <row r="642" spans="1:32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</row>
    <row r="643" spans="1:32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</row>
    <row r="644" spans="1:32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</row>
    <row r="645" spans="1:32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</row>
    <row r="646" spans="1:32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</row>
    <row r="647" spans="1:32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</row>
    <row r="648" spans="1:32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</row>
    <row r="649" spans="1:32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</row>
    <row r="650" spans="1:32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</row>
    <row r="651" spans="1:32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</row>
    <row r="652" spans="1:32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</row>
    <row r="653" spans="1:32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</row>
    <row r="654" spans="1:32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</row>
    <row r="655" spans="1:32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</row>
    <row r="656" spans="1:32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</row>
    <row r="657" spans="1:32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</row>
    <row r="658" spans="1:32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</row>
    <row r="659" spans="1:32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</row>
    <row r="660" spans="1:32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</row>
    <row r="661" spans="1:32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</row>
    <row r="662" spans="1:32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</row>
    <row r="663" spans="1:32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</row>
    <row r="664" spans="1:32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</row>
    <row r="665" spans="1:32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</row>
    <row r="666" spans="1:32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</row>
    <row r="667" spans="1:32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</row>
    <row r="668" spans="1:32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</row>
    <row r="669" spans="1:32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</row>
    <row r="670" spans="1:32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</row>
    <row r="671" spans="1:32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</row>
    <row r="672" spans="1:32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</row>
    <row r="673" spans="1:32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</row>
    <row r="674" spans="1:32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</row>
    <row r="675" spans="1:32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</row>
    <row r="676" spans="1:32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</row>
    <row r="677" spans="1:32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</row>
    <row r="678" spans="1:32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</row>
    <row r="679" spans="1:32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</row>
    <row r="680" spans="1:32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</row>
    <row r="681" spans="1:32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</row>
    <row r="682" spans="1:32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</row>
    <row r="683" spans="1:32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</row>
    <row r="684" spans="1:32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</row>
    <row r="685" spans="1:32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</row>
    <row r="686" spans="1:32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</row>
    <row r="687" spans="1:32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</row>
    <row r="688" spans="1:32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</row>
    <row r="689" spans="1:32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</row>
    <row r="690" spans="1:32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</row>
    <row r="691" spans="1:32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</row>
    <row r="692" spans="1:32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</row>
    <row r="693" spans="1:32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</row>
    <row r="694" spans="1:32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</row>
    <row r="695" spans="1:32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</row>
    <row r="696" spans="1:32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</row>
    <row r="697" spans="1:32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</row>
    <row r="698" spans="1:32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</row>
    <row r="699" spans="1:32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</row>
    <row r="700" spans="1:32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</row>
    <row r="701" spans="1:32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</row>
    <row r="702" spans="1:32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</row>
    <row r="703" spans="1:32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</row>
    <row r="704" spans="1:32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</row>
    <row r="705" spans="1:32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</row>
    <row r="706" spans="1:32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</row>
    <row r="707" spans="1:32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</row>
    <row r="708" spans="1:32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</row>
    <row r="709" spans="1:32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</row>
    <row r="710" spans="1:32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</row>
    <row r="711" spans="1:32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</row>
    <row r="712" spans="1:32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</row>
    <row r="713" spans="1:32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</row>
    <row r="714" spans="1:32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</row>
    <row r="715" spans="1:32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</row>
    <row r="716" spans="1:32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</row>
    <row r="717" spans="1:32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</row>
    <row r="718" spans="1:32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</row>
    <row r="719" spans="1:32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</row>
    <row r="720" spans="1:32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</row>
    <row r="721" spans="1:32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</row>
    <row r="722" spans="1:32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</row>
    <row r="723" spans="1:32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</row>
    <row r="724" spans="1:32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</row>
    <row r="725" spans="1:32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</row>
    <row r="726" spans="1:32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</row>
    <row r="727" spans="1:32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</row>
    <row r="728" spans="1:32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</row>
    <row r="729" spans="1:32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</row>
    <row r="730" spans="1:32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</row>
    <row r="731" spans="1:32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</row>
    <row r="732" spans="1:32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</row>
    <row r="733" spans="1:32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</row>
    <row r="734" spans="1:32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</row>
    <row r="735" spans="1:32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</row>
    <row r="736" spans="1:32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</row>
    <row r="737" spans="1:32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</row>
    <row r="738" spans="1:32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</row>
    <row r="739" spans="1:32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</row>
    <row r="740" spans="1:32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</row>
    <row r="741" spans="1:32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</row>
    <row r="742" spans="1:32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</row>
    <row r="743" spans="1:32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</row>
    <row r="744" spans="1:32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</row>
    <row r="745" spans="1:32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</row>
    <row r="746" spans="1:32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</row>
    <row r="747" spans="1:32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</row>
    <row r="748" spans="1:32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</row>
    <row r="749" spans="1:32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</row>
    <row r="750" spans="1:32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</row>
    <row r="751" spans="1:32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</row>
    <row r="752" spans="1:32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</row>
    <row r="753" spans="1:32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</row>
    <row r="754" spans="1:32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</row>
    <row r="755" spans="1:32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</row>
    <row r="756" spans="1:32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</row>
    <row r="757" spans="1:32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</row>
    <row r="758" spans="1:32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</row>
    <row r="759" spans="1:32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</row>
    <row r="760" spans="1:32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</row>
    <row r="761" spans="1:32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</row>
    <row r="762" spans="1:32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</row>
    <row r="763" spans="1:32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</row>
    <row r="764" spans="1:32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</row>
    <row r="765" spans="1:32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</row>
    <row r="766" spans="1:32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</row>
    <row r="767" spans="1:32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</row>
    <row r="768" spans="1:32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</row>
    <row r="769" spans="1:32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</row>
    <row r="770" spans="1:32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</row>
    <row r="771" spans="1:32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</row>
    <row r="772" spans="1:32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</row>
    <row r="773" spans="1:32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</row>
    <row r="774" spans="1:32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</row>
    <row r="775" spans="1:32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</row>
    <row r="776" spans="1:32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</row>
    <row r="777" spans="1:32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</row>
    <row r="778" spans="1:32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</row>
    <row r="779" spans="1:32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</row>
    <row r="780" spans="1:32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</row>
    <row r="781" spans="1:32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</row>
    <row r="782" spans="1:32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</row>
    <row r="783" spans="1:32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</row>
    <row r="784" spans="1:32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</row>
    <row r="785" spans="1:32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</row>
    <row r="786" spans="1:32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</row>
    <row r="787" spans="1:32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</row>
    <row r="788" spans="1:32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</row>
    <row r="789" spans="1:32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</row>
    <row r="790" spans="1:32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</row>
    <row r="791" spans="1:32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</row>
    <row r="792" spans="1:32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</row>
    <row r="793" spans="1:32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</row>
    <row r="794" spans="1:32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</row>
    <row r="795" spans="1:32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</row>
    <row r="796" spans="1:32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</row>
    <row r="797" spans="1:32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</row>
    <row r="798" spans="1:32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</row>
    <row r="799" spans="1:32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</row>
    <row r="800" spans="1:32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</row>
    <row r="801" spans="1:32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</row>
    <row r="802" spans="1:32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</row>
    <row r="803" spans="1:32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</row>
    <row r="804" spans="1:32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</row>
    <row r="805" spans="1:32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</row>
    <row r="806" spans="1:32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</row>
    <row r="807" spans="1:32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</row>
    <row r="808" spans="1:32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</row>
    <row r="809" spans="1:32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</row>
    <row r="810" spans="1:32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</row>
    <row r="811" spans="1:32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</row>
    <row r="812" spans="1:32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</row>
    <row r="813" spans="1:32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</row>
    <row r="814" spans="1:32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</row>
    <row r="815" spans="1:32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</row>
    <row r="816" spans="1:32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</row>
    <row r="817" spans="1:32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</row>
    <row r="818" spans="1:32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</row>
    <row r="819" spans="1:32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</row>
    <row r="820" spans="1:32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</row>
    <row r="821" spans="1:32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</row>
    <row r="822" spans="1:32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</row>
    <row r="823" spans="1:32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</row>
    <row r="824" spans="1:32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</row>
    <row r="825" spans="1:32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</row>
    <row r="826" spans="1:32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</row>
    <row r="827" spans="1:32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</row>
    <row r="828" spans="1:32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</row>
    <row r="829" spans="1:32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</row>
    <row r="830" spans="1:32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</row>
    <row r="831" spans="1:32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</row>
    <row r="832" spans="1:32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</row>
    <row r="833" spans="1:32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</row>
    <row r="834" spans="1:32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</row>
    <row r="835" spans="1:32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</row>
    <row r="836" spans="1:32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</row>
    <row r="837" spans="1:32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</row>
    <row r="838" spans="1:32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</row>
    <row r="839" spans="1:32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</row>
    <row r="840" spans="1:32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</row>
    <row r="841" spans="1:32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</row>
    <row r="842" spans="1:32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</row>
    <row r="843" spans="1:32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</row>
    <row r="844" spans="1:32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</row>
    <row r="845" spans="1:32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</row>
    <row r="846" spans="1:32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</row>
    <row r="847" spans="1:32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</row>
    <row r="848" spans="1:32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</row>
    <row r="849" spans="1:32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</row>
    <row r="850" spans="1:32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</row>
    <row r="851" spans="1:32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</row>
    <row r="852" spans="1:32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</row>
    <row r="853" spans="1:32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</row>
    <row r="854" spans="1:32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</row>
    <row r="855" spans="1:32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</row>
    <row r="856" spans="1:32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</row>
    <row r="857" spans="1:32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</row>
    <row r="858" spans="1:32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</row>
    <row r="859" spans="1:32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</row>
    <row r="860" spans="1:32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</row>
    <row r="861" spans="1:32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</row>
    <row r="862" spans="1:32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</row>
    <row r="863" spans="1:32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</row>
    <row r="864" spans="1:32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</row>
    <row r="865" spans="1:32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</row>
    <row r="866" spans="1:32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</row>
    <row r="867" spans="1:32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</row>
    <row r="868" spans="1:32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</row>
    <row r="869" spans="1:32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</row>
    <row r="870" spans="1:32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</row>
    <row r="871" spans="1:32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</row>
    <row r="872" spans="1:32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</row>
    <row r="873" spans="1:32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</row>
    <row r="874" spans="1:32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</row>
    <row r="875" spans="1:32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</row>
    <row r="876" spans="1:32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</row>
    <row r="877" spans="1:32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</row>
    <row r="878" spans="1:32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</row>
    <row r="879" spans="1:32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</row>
    <row r="880" spans="1:32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</row>
    <row r="881" spans="1:32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</row>
    <row r="882" spans="1:32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</row>
    <row r="883" spans="1:32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</row>
    <row r="884" spans="1:32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</row>
    <row r="885" spans="1:32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</row>
    <row r="886" spans="1:32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</row>
    <row r="887" spans="1:32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</row>
    <row r="888" spans="1:32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</row>
    <row r="889" spans="1:32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</row>
    <row r="890" spans="1:32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</row>
    <row r="891" spans="1:32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</row>
    <row r="892" spans="1:32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</row>
    <row r="893" spans="1:32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</row>
    <row r="894" spans="1:32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</row>
    <row r="895" spans="1:32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</row>
    <row r="896" spans="1:32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</row>
    <row r="897" spans="1:32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</row>
    <row r="898" spans="1:32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</row>
    <row r="899" spans="1:32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</row>
    <row r="900" spans="1:32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</row>
    <row r="901" spans="1:32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</row>
    <row r="902" spans="1:32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</row>
    <row r="903" spans="1:32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</row>
    <row r="904" spans="1:32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</row>
    <row r="905" spans="1:32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</row>
    <row r="906" spans="1:32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</row>
    <row r="907" spans="1:32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</row>
    <row r="908" spans="1:32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</row>
    <row r="909" spans="1:32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</row>
    <row r="910" spans="1:32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</row>
    <row r="911" spans="1:32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</row>
    <row r="912" spans="1:32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</row>
    <row r="913" spans="1:32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</row>
    <row r="914" spans="1:32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</row>
    <row r="915" spans="1:32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</row>
    <row r="916" spans="1:32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</row>
    <row r="917" spans="1:32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</row>
    <row r="918" spans="1:32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</row>
    <row r="919" spans="1:32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</row>
    <row r="920" spans="1:32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</row>
    <row r="921" spans="1:32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</row>
    <row r="922" spans="1:32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</row>
    <row r="923" spans="1:32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</row>
    <row r="924" spans="1:32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</row>
    <row r="925" spans="1:32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</row>
    <row r="926" spans="1:32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</row>
    <row r="927" spans="1:32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</row>
    <row r="928" spans="1:32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</row>
    <row r="929" spans="1:32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</row>
    <row r="930" spans="1:32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</row>
    <row r="931" spans="1:32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</row>
    <row r="932" spans="1:32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</row>
    <row r="933" spans="1:32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</row>
    <row r="934" spans="1:32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</row>
    <row r="935" spans="1:32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</row>
    <row r="936" spans="1:32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</row>
    <row r="937" spans="1:32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</row>
    <row r="938" spans="1:32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</row>
    <row r="939" spans="1:32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</row>
    <row r="940" spans="1:32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</row>
    <row r="941" spans="1:32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</row>
    <row r="942" spans="1:32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</row>
    <row r="943" spans="1:32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</row>
    <row r="944" spans="1:32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</row>
    <row r="945" spans="1:32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</row>
    <row r="946" spans="1:32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</row>
    <row r="947" spans="1:32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</row>
    <row r="948" spans="1:32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</row>
    <row r="949" spans="1:32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</row>
    <row r="950" spans="1:32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</row>
    <row r="951" spans="1:32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</row>
    <row r="952" spans="1:32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</row>
    <row r="953" spans="1:32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</row>
    <row r="954" spans="1:32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</row>
    <row r="955" spans="1:32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</row>
    <row r="956" spans="1:32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</row>
    <row r="957" spans="1:32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</row>
    <row r="958" spans="1:32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</row>
    <row r="959" spans="1:32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</row>
    <row r="960" spans="1:32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</row>
    <row r="961" spans="1:32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</row>
    <row r="962" spans="1:32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</row>
    <row r="963" spans="1:32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</row>
    <row r="964" spans="1:32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</row>
    <row r="965" spans="1:32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</row>
    <row r="966" spans="1:32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</row>
    <row r="967" spans="1:32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</row>
    <row r="968" spans="1:32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</row>
    <row r="969" spans="1:32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</row>
    <row r="970" spans="1:32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</row>
    <row r="971" spans="1:32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</row>
    <row r="972" spans="1:32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</row>
    <row r="973" spans="1:32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</row>
    <row r="974" spans="1:32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</row>
    <row r="975" spans="1:32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</row>
    <row r="976" spans="1:32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</row>
    <row r="977" spans="1:32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</row>
    <row r="978" spans="1:32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</row>
    <row r="979" spans="1:32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</row>
    <row r="980" spans="1:32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</row>
    <row r="981" spans="1:32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</row>
    <row r="982" spans="1:32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</row>
    <row r="983" spans="1:32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</row>
    <row r="984" spans="1:32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</row>
    <row r="985" spans="1:32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</row>
    <row r="986" spans="1:32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</row>
    <row r="987" spans="1:32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</row>
    <row r="988" spans="1:32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</row>
    <row r="989" spans="1:32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</row>
    <row r="990" spans="1:32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</row>
    <row r="991" spans="1:32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</row>
    <row r="992" spans="1:32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</row>
    <row r="993" spans="1:32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</row>
    <row r="994" spans="1:32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</row>
    <row r="995" spans="1:32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</row>
    <row r="996" spans="1:32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</row>
    <row r="997" spans="1:32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</row>
    <row r="998" spans="1:32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</row>
    <row r="999" spans="1:32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</row>
    <row r="1000" spans="1:32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</row>
    <row r="1001" spans="1:32" ht="15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  <c r="AC1001" s="10"/>
      <c r="AD1001" s="10"/>
      <c r="AE1001" s="10"/>
      <c r="AF1001" s="10"/>
    </row>
    <row r="1002" spans="1:32" ht="15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/>
      <c r="AC1002" s="10"/>
      <c r="AD1002" s="10"/>
      <c r="AE1002" s="10"/>
      <c r="AF1002" s="10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G1003"/>
  <sheetViews>
    <sheetView workbookViewId="0">
      <selection activeCell="A28" sqref="A28"/>
    </sheetView>
  </sheetViews>
  <sheetFormatPr defaultColWidth="14.42578125" defaultRowHeight="15" customHeight="1"/>
  <cols>
    <col min="1" max="1" width="41.85546875" customWidth="1"/>
    <col min="2" max="33" width="12.7109375" customWidth="1"/>
  </cols>
  <sheetData>
    <row r="1" spans="1:33" ht="15.75" customHeight="1">
      <c r="A1" s="2" t="str">
        <f>'BS - Details'!A1</f>
        <v>Sample Corporation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5.75" customHeight="1">
      <c r="A2" s="3" t="s">
        <v>39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5.75" customHeight="1">
      <c r="A3" s="3"/>
      <c r="B3" s="20">
        <v>2023</v>
      </c>
      <c r="C3" s="20">
        <v>2023</v>
      </c>
      <c r="D3" s="20">
        <v>2023</v>
      </c>
      <c r="E3" s="20">
        <v>2023</v>
      </c>
      <c r="F3" s="20">
        <v>2023</v>
      </c>
      <c r="G3" s="20">
        <v>2023</v>
      </c>
      <c r="H3" s="20">
        <v>2023</v>
      </c>
      <c r="I3" s="20">
        <v>2023</v>
      </c>
      <c r="J3" s="20">
        <v>2023</v>
      </c>
      <c r="K3" s="20">
        <v>2023</v>
      </c>
      <c r="L3" s="20">
        <v>2023</v>
      </c>
      <c r="M3" s="20">
        <v>2023</v>
      </c>
      <c r="N3" s="1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75" customHeight="1">
      <c r="A4" s="3"/>
      <c r="B4" s="21" t="s">
        <v>8</v>
      </c>
      <c r="C4" s="21" t="s">
        <v>8</v>
      </c>
      <c r="D4" s="21" t="s">
        <v>8</v>
      </c>
      <c r="E4" s="21" t="s">
        <v>9</v>
      </c>
      <c r="F4" s="21" t="s">
        <v>9</v>
      </c>
      <c r="G4" s="21" t="s">
        <v>9</v>
      </c>
      <c r="H4" s="21" t="s">
        <v>10</v>
      </c>
      <c r="I4" s="21" t="s">
        <v>10</v>
      </c>
      <c r="J4" s="21" t="s">
        <v>10</v>
      </c>
      <c r="K4" s="71" t="s">
        <v>11</v>
      </c>
      <c r="L4" s="71" t="s">
        <v>11</v>
      </c>
      <c r="M4" s="71" t="s">
        <v>11</v>
      </c>
      <c r="N4" s="7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5.75" customHeight="1">
      <c r="A5" s="3"/>
      <c r="B5" s="73">
        <v>44927</v>
      </c>
      <c r="C5" s="73">
        <v>44958</v>
      </c>
      <c r="D5" s="73">
        <v>44986</v>
      </c>
      <c r="E5" s="73">
        <v>45017</v>
      </c>
      <c r="F5" s="73">
        <v>45047</v>
      </c>
      <c r="G5" s="73">
        <v>45078</v>
      </c>
      <c r="H5" s="73">
        <v>45108</v>
      </c>
      <c r="I5" s="15">
        <v>45139</v>
      </c>
      <c r="J5" s="15">
        <v>45170</v>
      </c>
      <c r="K5" s="15">
        <v>45200</v>
      </c>
      <c r="L5" s="15">
        <v>45231</v>
      </c>
      <c r="M5" s="15">
        <v>45261</v>
      </c>
      <c r="N5" s="72" t="s">
        <v>1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15.75" customHeight="1">
      <c r="A6" s="3" t="s">
        <v>40</v>
      </c>
      <c r="B6" s="74">
        <f>'Profit and Loss - Details'!D21</f>
        <v>0</v>
      </c>
      <c r="C6" s="74">
        <f>'Profit and Loss - Details'!E21</f>
        <v>0</v>
      </c>
      <c r="D6" s="74">
        <f>'Profit and Loss - Details'!G21</f>
        <v>-42</v>
      </c>
      <c r="E6" s="74">
        <f>+'Profit and Loss - Details'!I21</f>
        <v>0</v>
      </c>
      <c r="F6" s="74">
        <f>+'Profit and Loss - Details'!K21</f>
        <v>0</v>
      </c>
      <c r="G6" s="74">
        <f>+'Profit and Loss - Details'!M21</f>
        <v>0</v>
      </c>
      <c r="H6" s="74">
        <f>'Profit and Loss - Details'!O21</f>
        <v>0</v>
      </c>
      <c r="I6" s="74">
        <f>'Profit and Loss - Details'!Q21</f>
        <v>-12.66</v>
      </c>
      <c r="J6" s="74">
        <f>'Profit and Loss - Details'!S21</f>
        <v>-6</v>
      </c>
      <c r="K6" s="74">
        <f>'Profit and Loss - Details'!U21</f>
        <v>-6</v>
      </c>
      <c r="L6" s="74">
        <f>'Profit and Loss - Details'!W21</f>
        <v>-6</v>
      </c>
      <c r="M6" s="74"/>
      <c r="N6" s="74">
        <f t="shared" ref="N6:N8" si="0">SUM(B6:I6)</f>
        <v>-54.66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15.75" customHeight="1">
      <c r="A7" s="3" t="s">
        <v>41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>
        <f t="shared" si="0"/>
        <v>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15.75" customHeight="1">
      <c r="A8" s="13" t="s">
        <v>42</v>
      </c>
      <c r="B8" s="74">
        <f>'Profit and Loss - Details'!C12*-1</f>
        <v>0</v>
      </c>
      <c r="C8" s="74">
        <f>'Profit and Loss - Details'!E12*-1</f>
        <v>0</v>
      </c>
      <c r="D8" s="74">
        <f>'Profit and Loss - Details'!G12*-1</f>
        <v>0</v>
      </c>
      <c r="E8" s="74">
        <f>'Profit and Loss - Details'!I12*-1</f>
        <v>0</v>
      </c>
      <c r="F8" s="74">
        <f>'Profit and Loss - Details'!K12*-1</f>
        <v>0</v>
      </c>
      <c r="G8" s="74">
        <f>'Profit and Loss - Details'!M12*-1</f>
        <v>0</v>
      </c>
      <c r="H8" s="74">
        <f>'Profit and Loss - Details'!O12*-1</f>
        <v>0</v>
      </c>
      <c r="I8" s="74">
        <f>'Profit and Loss - Details'!Q12*-1</f>
        <v>0</v>
      </c>
      <c r="J8" s="74">
        <f>'Profit and Loss - Details'!S12*-1</f>
        <v>0</v>
      </c>
      <c r="K8" s="74">
        <f>'Profit and Loss - Details'!U12*-1</f>
        <v>0</v>
      </c>
      <c r="L8" s="74">
        <f>'Profit and Loss - Details'!W12*-1</f>
        <v>0</v>
      </c>
      <c r="M8" s="74"/>
      <c r="N8" s="74">
        <f t="shared" si="0"/>
        <v>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15.75" customHeight="1">
      <c r="A9" s="2" t="s">
        <v>43</v>
      </c>
      <c r="B9" s="75">
        <f t="shared" ref="B9:N9" si="1">B8+B6</f>
        <v>0</v>
      </c>
      <c r="C9" s="75">
        <f t="shared" si="1"/>
        <v>0</v>
      </c>
      <c r="D9" s="75">
        <f t="shared" si="1"/>
        <v>-42</v>
      </c>
      <c r="E9" s="75">
        <f t="shared" si="1"/>
        <v>0</v>
      </c>
      <c r="F9" s="75">
        <f t="shared" si="1"/>
        <v>0</v>
      </c>
      <c r="G9" s="75">
        <f t="shared" si="1"/>
        <v>0</v>
      </c>
      <c r="H9" s="75">
        <f t="shared" si="1"/>
        <v>0</v>
      </c>
      <c r="I9" s="75">
        <f t="shared" si="1"/>
        <v>-12.66</v>
      </c>
      <c r="J9" s="75">
        <f t="shared" si="1"/>
        <v>-6</v>
      </c>
      <c r="K9" s="75">
        <f t="shared" si="1"/>
        <v>-6</v>
      </c>
      <c r="L9" s="75">
        <f t="shared" si="1"/>
        <v>-6</v>
      </c>
      <c r="M9" s="75">
        <f t="shared" si="1"/>
        <v>0</v>
      </c>
      <c r="N9" s="75">
        <f t="shared" si="1"/>
        <v>-54.66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5.75" customHeight="1">
      <c r="A10" s="3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15.75" customHeight="1">
      <c r="A11" s="2" t="s">
        <v>44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5.75" customHeight="1">
      <c r="A12" s="3" t="s">
        <v>45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/>
      <c r="N12" s="74">
        <f t="shared" ref="N12:N18" si="2">SUM(B12:I12)</f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15.75" customHeight="1">
      <c r="A13" s="3" t="s">
        <v>46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/>
      <c r="N13" s="74">
        <f t="shared" si="2"/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15.75" customHeight="1">
      <c r="A14" s="3" t="s">
        <v>47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/>
      <c r="N14" s="74">
        <f t="shared" si="2"/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15.75" customHeight="1">
      <c r="A15" s="3" t="s">
        <v>48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/>
      <c r="N15" s="74">
        <f t="shared" si="2"/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15.75" customHeight="1">
      <c r="A16" s="3" t="s">
        <v>26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>
        <f t="shared" si="2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5.75" customHeight="1">
      <c r="A17" s="3" t="s">
        <v>49</v>
      </c>
      <c r="B17" s="74"/>
      <c r="C17" s="74"/>
      <c r="D17" s="74"/>
      <c r="E17" s="74">
        <v>-42793.35</v>
      </c>
      <c r="F17" s="74">
        <v>-6000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/>
      <c r="N17" s="74">
        <f t="shared" si="2"/>
        <v>-48793.35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15.75" customHeight="1">
      <c r="A18" s="3" t="s">
        <v>50</v>
      </c>
      <c r="B18" s="74">
        <v>0</v>
      </c>
      <c r="C18" s="74">
        <v>0</v>
      </c>
      <c r="D18" s="74">
        <v>0</v>
      </c>
      <c r="E18" s="74">
        <v>42793.35</v>
      </c>
      <c r="F18" s="74">
        <v>6000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/>
      <c r="N18" s="74">
        <f t="shared" si="2"/>
        <v>48793.35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15.75" customHeight="1">
      <c r="A19" s="2" t="s">
        <v>28</v>
      </c>
      <c r="B19" s="76">
        <f t="shared" ref="B19:N19" si="3">SUM(B12:B18)</f>
        <v>0</v>
      </c>
      <c r="C19" s="76">
        <f t="shared" si="3"/>
        <v>0</v>
      </c>
      <c r="D19" s="76">
        <f t="shared" si="3"/>
        <v>0</v>
      </c>
      <c r="E19" s="76">
        <f t="shared" si="3"/>
        <v>0</v>
      </c>
      <c r="F19" s="76">
        <f t="shared" si="3"/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 t="shared" si="3"/>
        <v>0</v>
      </c>
      <c r="K19" s="76">
        <f t="shared" si="3"/>
        <v>0</v>
      </c>
      <c r="L19" s="76">
        <f t="shared" si="3"/>
        <v>0</v>
      </c>
      <c r="M19" s="76">
        <f t="shared" si="3"/>
        <v>0</v>
      </c>
      <c r="N19" s="76">
        <f t="shared" si="3"/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ht="15.75" customHeight="1">
      <c r="A20" s="2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15.75" customHeight="1">
      <c r="A21" s="2" t="s">
        <v>51</v>
      </c>
      <c r="B21" s="75">
        <f t="shared" ref="B21:N21" si="4">B19+B9</f>
        <v>0</v>
      </c>
      <c r="C21" s="75">
        <f t="shared" si="4"/>
        <v>0</v>
      </c>
      <c r="D21" s="75">
        <f t="shared" si="4"/>
        <v>-42</v>
      </c>
      <c r="E21" s="75">
        <f t="shared" si="4"/>
        <v>0</v>
      </c>
      <c r="F21" s="75">
        <f t="shared" si="4"/>
        <v>0</v>
      </c>
      <c r="G21" s="75">
        <f t="shared" si="4"/>
        <v>0</v>
      </c>
      <c r="H21" s="75">
        <f t="shared" si="4"/>
        <v>0</v>
      </c>
      <c r="I21" s="75">
        <f t="shared" si="4"/>
        <v>-12.66</v>
      </c>
      <c r="J21" s="75">
        <f t="shared" si="4"/>
        <v>-6</v>
      </c>
      <c r="K21" s="75">
        <f t="shared" si="4"/>
        <v>-6</v>
      </c>
      <c r="L21" s="75">
        <f t="shared" si="4"/>
        <v>-6</v>
      </c>
      <c r="M21" s="75">
        <f t="shared" si="4"/>
        <v>0</v>
      </c>
      <c r="N21" s="75">
        <f t="shared" si="4"/>
        <v>-54.66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5.75" customHeight="1">
      <c r="A22" s="2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15.75" customHeight="1">
      <c r="A23" s="2" t="s">
        <v>52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15.75" customHeight="1">
      <c r="A24" s="14" t="s">
        <v>68</v>
      </c>
      <c r="B24" s="74"/>
      <c r="C24" s="74"/>
      <c r="D24" s="74"/>
      <c r="E24" s="74"/>
      <c r="F24" s="74">
        <v>-60</v>
      </c>
      <c r="G24" s="74"/>
      <c r="H24" s="74"/>
      <c r="I24" s="74"/>
      <c r="J24" s="74"/>
      <c r="K24" s="78">
        <v>-25100</v>
      </c>
      <c r="L24" s="78"/>
      <c r="M24" s="74"/>
      <c r="N24" s="74">
        <f t="shared" ref="N24:N29" si="5">SUM(B24:I24)</f>
        <v>-60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15.75" customHeight="1">
      <c r="A25" s="6" t="s">
        <v>69</v>
      </c>
      <c r="B25" s="74">
        <v>-43.35</v>
      </c>
      <c r="C25" s="74"/>
      <c r="D25" s="74"/>
      <c r="E25" s="74">
        <v>-6.65</v>
      </c>
      <c r="F25" s="74"/>
      <c r="G25" s="74"/>
      <c r="H25" s="74"/>
      <c r="I25" s="78">
        <v>35000</v>
      </c>
      <c r="J25" s="78">
        <f>-5000+15000</f>
        <v>10000</v>
      </c>
      <c r="K25" s="78">
        <v>0</v>
      </c>
      <c r="L25" s="78">
        <v>0</v>
      </c>
      <c r="M25" s="74"/>
      <c r="N25" s="74">
        <f t="shared" si="5"/>
        <v>34950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15.75" customHeight="1">
      <c r="A26" s="6" t="s">
        <v>70</v>
      </c>
      <c r="B26" s="74"/>
      <c r="C26" s="74">
        <v>-3429.99</v>
      </c>
      <c r="D26" s="74">
        <v>-2266.4299999999998</v>
      </c>
      <c r="E26" s="74">
        <v>-28000</v>
      </c>
      <c r="F26" s="74">
        <v>-3022.35</v>
      </c>
      <c r="G26" s="74"/>
      <c r="H26" s="78">
        <v>0</v>
      </c>
      <c r="I26" s="78">
        <v>0</v>
      </c>
      <c r="J26" s="74"/>
      <c r="K26" s="74"/>
      <c r="L26" s="74"/>
      <c r="M26" s="74"/>
      <c r="N26" s="74">
        <f t="shared" si="5"/>
        <v>-36718.769999999997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ht="15.75" customHeight="1">
      <c r="A27" s="6" t="s">
        <v>62</v>
      </c>
      <c r="B27" s="74">
        <v>-15000</v>
      </c>
      <c r="C27" s="74"/>
      <c r="D27" s="74"/>
      <c r="E27" s="74">
        <f>-77793.35+42793.35</f>
        <v>-35000.000000000007</v>
      </c>
      <c r="F27" s="74">
        <v>0</v>
      </c>
      <c r="G27" s="78">
        <v>0</v>
      </c>
      <c r="H27" s="74">
        <v>0</v>
      </c>
      <c r="I27" s="74">
        <v>0</v>
      </c>
      <c r="J27" s="74"/>
      <c r="K27" s="74"/>
      <c r="L27" s="74"/>
      <c r="M27" s="74"/>
      <c r="N27" s="74">
        <f t="shared" si="5"/>
        <v>-50000.000000000007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ht="15.75" customHeight="1">
      <c r="A28" s="6" t="s">
        <v>71</v>
      </c>
      <c r="B28" s="74">
        <v>15043.35</v>
      </c>
      <c r="C28" s="74">
        <v>3429.99</v>
      </c>
      <c r="D28" s="74">
        <v>2266.4299999999998</v>
      </c>
      <c r="E28" s="74">
        <f>106000-42793.35</f>
        <v>63206.65</v>
      </c>
      <c r="F28" s="74">
        <f>11082.35-6000</f>
        <v>5082.3500000000004</v>
      </c>
      <c r="G28" s="74">
        <v>0</v>
      </c>
      <c r="H28" s="74">
        <v>0</v>
      </c>
      <c r="I28" s="74">
        <v>0</v>
      </c>
      <c r="J28" s="78">
        <v>5000</v>
      </c>
      <c r="K28" s="78">
        <v>24000</v>
      </c>
      <c r="L28" s="78"/>
      <c r="M28" s="74"/>
      <c r="N28" s="74">
        <f t="shared" si="5"/>
        <v>89028.77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15.75" customHeight="1">
      <c r="A29" s="3" t="s">
        <v>34</v>
      </c>
      <c r="B29" s="74"/>
      <c r="C29" s="74"/>
      <c r="D29" s="74">
        <v>42</v>
      </c>
      <c r="E29" s="74"/>
      <c r="F29" s="74"/>
      <c r="G29" s="74"/>
      <c r="H29" s="74"/>
      <c r="I29" s="74"/>
      <c r="J29" s="74"/>
      <c r="K29" s="74"/>
      <c r="L29" s="74"/>
      <c r="M29" s="74"/>
      <c r="N29" s="74">
        <f t="shared" si="5"/>
        <v>42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15.75" customHeight="1">
      <c r="A30" s="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15.75" customHeight="1">
      <c r="A31" s="3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15.75" customHeight="1">
      <c r="A32" s="2" t="s">
        <v>53</v>
      </c>
      <c r="B32" s="76">
        <f t="shared" ref="B32:N32" si="6">SUM(B24:B31)</f>
        <v>0</v>
      </c>
      <c r="C32" s="76">
        <f t="shared" si="6"/>
        <v>0</v>
      </c>
      <c r="D32" s="76">
        <f t="shared" si="6"/>
        <v>42</v>
      </c>
      <c r="E32" s="76">
        <f t="shared" si="6"/>
        <v>199.99999999999272</v>
      </c>
      <c r="F32" s="76">
        <f t="shared" si="6"/>
        <v>2000.0000000000005</v>
      </c>
      <c r="G32" s="76">
        <f t="shared" si="6"/>
        <v>0</v>
      </c>
      <c r="H32" s="76">
        <f t="shared" si="6"/>
        <v>0</v>
      </c>
      <c r="I32" s="76">
        <f t="shared" si="6"/>
        <v>35000</v>
      </c>
      <c r="J32" s="76">
        <f t="shared" si="6"/>
        <v>15000</v>
      </c>
      <c r="K32" s="76">
        <f t="shared" si="6"/>
        <v>-1100</v>
      </c>
      <c r="L32" s="76">
        <f t="shared" si="6"/>
        <v>0</v>
      </c>
      <c r="M32" s="76">
        <f t="shared" si="6"/>
        <v>0</v>
      </c>
      <c r="N32" s="76">
        <f t="shared" si="6"/>
        <v>37242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ht="15.75" customHeight="1">
      <c r="A33" s="2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ht="15.75" customHeight="1">
      <c r="A34" s="3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ht="15.75" customHeight="1">
      <c r="A35" s="2" t="s">
        <v>54</v>
      </c>
      <c r="B35" s="75">
        <f t="shared" ref="B35:C35" si="7">B21-B32</f>
        <v>0</v>
      </c>
      <c r="C35" s="75">
        <f t="shared" si="7"/>
        <v>0</v>
      </c>
      <c r="D35" s="75">
        <f t="shared" ref="D35:L35" si="8">D21+D32</f>
        <v>0</v>
      </c>
      <c r="E35" s="75">
        <f t="shared" si="8"/>
        <v>199.99999999999272</v>
      </c>
      <c r="F35" s="75">
        <f t="shared" si="8"/>
        <v>2000.0000000000005</v>
      </c>
      <c r="G35" s="75">
        <f t="shared" si="8"/>
        <v>0</v>
      </c>
      <c r="H35" s="75">
        <f t="shared" si="8"/>
        <v>0</v>
      </c>
      <c r="I35" s="75">
        <f t="shared" si="8"/>
        <v>34987.339999999997</v>
      </c>
      <c r="J35" s="75">
        <f t="shared" si="8"/>
        <v>14994</v>
      </c>
      <c r="K35" s="75">
        <f t="shared" si="8"/>
        <v>-1106</v>
      </c>
      <c r="L35" s="75">
        <f t="shared" si="8"/>
        <v>-6</v>
      </c>
      <c r="M35" s="75"/>
      <c r="N35" s="75">
        <f>N21+N32</f>
        <v>37187.339999999997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ht="15.75" customHeight="1">
      <c r="A36" s="3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ht="15.75" customHeight="1">
      <c r="A37" s="7" t="s">
        <v>55</v>
      </c>
      <c r="B37" s="74">
        <f>'BS - Details'!B23</f>
        <v>0</v>
      </c>
      <c r="C37" s="74">
        <f t="shared" ref="C37:L37" si="9">B39</f>
        <v>0</v>
      </c>
      <c r="D37" s="74">
        <f t="shared" si="9"/>
        <v>0</v>
      </c>
      <c r="E37" s="74">
        <f t="shared" si="9"/>
        <v>0</v>
      </c>
      <c r="F37" s="74">
        <f t="shared" si="9"/>
        <v>199.99999999999272</v>
      </c>
      <c r="G37" s="74">
        <f t="shared" si="9"/>
        <v>2199.9999999999932</v>
      </c>
      <c r="H37" s="74">
        <f t="shared" si="9"/>
        <v>2199.9999999999932</v>
      </c>
      <c r="I37" s="74">
        <f t="shared" si="9"/>
        <v>2199.9999999999932</v>
      </c>
      <c r="J37" s="74">
        <f t="shared" si="9"/>
        <v>37187.339999999989</v>
      </c>
      <c r="K37" s="74">
        <f t="shared" si="9"/>
        <v>52181.339999999989</v>
      </c>
      <c r="L37" s="74">
        <f t="shared" si="9"/>
        <v>51075.339999999989</v>
      </c>
      <c r="M37" s="78"/>
      <c r="N37" s="78">
        <v>0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ht="15.75" customHeight="1">
      <c r="A38" s="7" t="s">
        <v>54</v>
      </c>
      <c r="B38" s="74">
        <f t="shared" ref="B38:C38" si="10">B32</f>
        <v>0</v>
      </c>
      <c r="C38" s="74">
        <f t="shared" si="10"/>
        <v>0</v>
      </c>
      <c r="D38" s="74">
        <f t="shared" ref="D38:L38" si="11">D35</f>
        <v>0</v>
      </c>
      <c r="E38" s="74">
        <f t="shared" si="11"/>
        <v>199.99999999999272</v>
      </c>
      <c r="F38" s="74">
        <f t="shared" si="11"/>
        <v>2000.0000000000005</v>
      </c>
      <c r="G38" s="74">
        <f t="shared" si="11"/>
        <v>0</v>
      </c>
      <c r="H38" s="74">
        <f t="shared" si="11"/>
        <v>0</v>
      </c>
      <c r="I38" s="74">
        <f t="shared" si="11"/>
        <v>34987.339999999997</v>
      </c>
      <c r="J38" s="74">
        <f t="shared" si="11"/>
        <v>14994</v>
      </c>
      <c r="K38" s="74">
        <f t="shared" si="11"/>
        <v>-1106</v>
      </c>
      <c r="L38" s="74">
        <f t="shared" si="11"/>
        <v>-6</v>
      </c>
      <c r="M38" s="74"/>
      <c r="N38" s="74">
        <f>N35</f>
        <v>37187.339999999997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ht="15.75" customHeight="1">
      <c r="A39" s="7" t="s">
        <v>56</v>
      </c>
      <c r="B39" s="79">
        <f t="shared" ref="B39:C39" si="12">B35+B38</f>
        <v>0</v>
      </c>
      <c r="C39" s="79">
        <f t="shared" si="12"/>
        <v>0</v>
      </c>
      <c r="D39" s="79">
        <f t="shared" ref="D39:L39" si="13">D37+D38</f>
        <v>0</v>
      </c>
      <c r="E39" s="79">
        <f t="shared" si="13"/>
        <v>199.99999999999272</v>
      </c>
      <c r="F39" s="79">
        <f t="shared" si="13"/>
        <v>2199.9999999999932</v>
      </c>
      <c r="G39" s="79">
        <f t="shared" si="13"/>
        <v>2199.9999999999932</v>
      </c>
      <c r="H39" s="79">
        <f t="shared" si="13"/>
        <v>2199.9999999999932</v>
      </c>
      <c r="I39" s="79">
        <f t="shared" si="13"/>
        <v>37187.339999999989</v>
      </c>
      <c r="J39" s="79">
        <f t="shared" si="13"/>
        <v>52181.339999999989</v>
      </c>
      <c r="K39" s="79">
        <f t="shared" si="13"/>
        <v>51075.339999999989</v>
      </c>
      <c r="L39" s="79">
        <f t="shared" si="13"/>
        <v>51069.339999999989</v>
      </c>
      <c r="M39" s="79"/>
      <c r="N39" s="79">
        <f>N37+N38</f>
        <v>37187.339999999997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ht="15.75" customHeight="1">
      <c r="A40" s="3"/>
      <c r="B40" s="12"/>
      <c r="C40" s="12"/>
      <c r="D40" s="12"/>
      <c r="E40" s="80">
        <f>'BS - Details'!E22+'BS - Details'!E23</f>
        <v>200</v>
      </c>
      <c r="F40" s="80">
        <f>'BS - Details'!F22+'BS - Details'!F23</f>
        <v>2200</v>
      </c>
      <c r="G40" s="80">
        <f>'BS - Details'!G22+'BS - Details'!G23</f>
        <v>2200</v>
      </c>
      <c r="H40" s="80">
        <f>'BS - Details'!H22+'BS - Details'!H23</f>
        <v>2200</v>
      </c>
      <c r="I40" s="80">
        <f>'BS - Details'!I22+'BS - Details'!I23</f>
        <v>37187.339999999997</v>
      </c>
      <c r="J40" s="81">
        <f>'BS - Details'!J22+'BS - Details'!J23</f>
        <v>52181.34</v>
      </c>
      <c r="K40" s="12">
        <f>'BS - Details'!K22+'BS - Details'!K23</f>
        <v>51075.34</v>
      </c>
      <c r="L40" s="12">
        <f>'BS - Details'!L22+'BS - Details'!L23</f>
        <v>51069.34</v>
      </c>
      <c r="M40" s="12"/>
      <c r="N40" s="80">
        <f>'BS - Details'!I22+'BS - Details'!I23</f>
        <v>37187.339999999997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15.75" customHeight="1">
      <c r="A41" s="3"/>
      <c r="B41" s="12"/>
      <c r="C41" s="12"/>
      <c r="D41" s="12"/>
      <c r="E41" s="80">
        <f t="shared" ref="E41:L41" si="14">E39-E40</f>
        <v>-7.2759576141834259E-12</v>
      </c>
      <c r="F41" s="80">
        <f t="shared" si="14"/>
        <v>-6.8212102632969618E-12</v>
      </c>
      <c r="G41" s="80">
        <f t="shared" si="14"/>
        <v>-6.8212102632969618E-12</v>
      </c>
      <c r="H41" s="80">
        <f t="shared" si="14"/>
        <v>-6.8212102632969618E-12</v>
      </c>
      <c r="I41" s="80">
        <f t="shared" si="14"/>
        <v>0</v>
      </c>
      <c r="J41" s="80">
        <f t="shared" si="14"/>
        <v>0</v>
      </c>
      <c r="K41" s="80">
        <f t="shared" si="14"/>
        <v>0</v>
      </c>
      <c r="L41" s="80">
        <f t="shared" si="14"/>
        <v>0</v>
      </c>
      <c r="M41" s="12"/>
      <c r="N41" s="80">
        <f>N39-N40</f>
        <v>0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ht="15.75" customHeight="1">
      <c r="A42" s="3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5.75" customHeight="1">
      <c r="A43" s="3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5.75" customHeight="1">
      <c r="A44" s="3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15.75" customHeight="1">
      <c r="A45" s="3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5.75" customHeight="1">
      <c r="A46" s="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5.75" customHeight="1">
      <c r="A47" s="3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5.75" customHeight="1">
      <c r="A48" s="3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5.75" customHeight="1">
      <c r="A49" s="3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15.75" customHeight="1">
      <c r="A50" s="3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15.75" customHeight="1">
      <c r="A51" s="3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15.75" customHeight="1">
      <c r="A52" s="3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15.75" customHeight="1">
      <c r="A53" s="3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15.75" customHeight="1">
      <c r="A54" s="3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15.75" customHeight="1">
      <c r="A55" s="3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15.75" customHeight="1">
      <c r="A56" s="3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ht="15.75" customHeight="1">
      <c r="A57" s="3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ht="15.75" customHeight="1">
      <c r="A58" s="3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ht="15.75" customHeight="1">
      <c r="A59" s="3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15.75" customHeight="1">
      <c r="A60" s="3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5.75" customHeight="1">
      <c r="A61" s="3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ht="15.75" customHeight="1">
      <c r="A62" s="3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ht="15.75" customHeight="1">
      <c r="A63" s="3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ht="15.75" customHeight="1">
      <c r="A64" s="3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ht="15.75" customHeight="1">
      <c r="A65" s="3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ht="15.75" customHeight="1">
      <c r="A66" s="3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15.75" customHeight="1">
      <c r="A67" s="3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15.75" customHeight="1">
      <c r="A68" s="3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15.75" customHeight="1">
      <c r="A69" s="3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15.75" customHeight="1">
      <c r="A70" s="3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5.75" customHeight="1">
      <c r="A71" s="3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5.75" customHeight="1">
      <c r="A72" s="3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5.75" customHeight="1">
      <c r="A73" s="3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5.75" customHeight="1">
      <c r="A74" s="3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15.75" customHeight="1">
      <c r="A75" s="3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ht="15.75" customHeight="1">
      <c r="A76" s="3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ht="15.75" customHeight="1">
      <c r="A77" s="3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5.75" customHeight="1">
      <c r="A78" s="3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5.75" customHeight="1">
      <c r="A79" s="3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ht="15.75" customHeight="1">
      <c r="A80" s="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15.75" customHeight="1">
      <c r="A81" s="3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5.75" customHeight="1">
      <c r="A82" s="3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ht="15.75" customHeight="1">
      <c r="A83" s="3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ht="15.75" customHeight="1">
      <c r="A84" s="3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ht="15.75" customHeight="1">
      <c r="A85" s="3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ht="15.75" customHeight="1">
      <c r="A86" s="3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ht="15.75" customHeight="1">
      <c r="A87" s="3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ht="15.75" customHeight="1">
      <c r="A88" s="3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ht="15.75" customHeight="1">
      <c r="A89" s="3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ht="15.75" customHeight="1">
      <c r="A90" s="3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ht="15.75" customHeight="1">
      <c r="A91" s="3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ht="15.75" customHeight="1">
      <c r="A92" s="3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ht="15.75" customHeight="1">
      <c r="A93" s="3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ht="15.75" customHeight="1">
      <c r="A94" s="3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ht="15.75" customHeight="1">
      <c r="A95" s="3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ht="15.75" customHeight="1">
      <c r="A96" s="3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ht="15.75" customHeight="1">
      <c r="A97" s="3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ht="15.75" customHeight="1">
      <c r="A98" s="3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ht="15.75" customHeight="1">
      <c r="A99" s="3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ht="15.75" customHeight="1">
      <c r="A100" s="3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ht="15.75" customHeight="1">
      <c r="A101" s="3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ht="15.75" customHeight="1">
      <c r="A102" s="3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ht="15.75" customHeight="1">
      <c r="A103" s="3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ht="15.75" customHeight="1">
      <c r="A104" s="3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ht="15.75" customHeight="1">
      <c r="A105" s="3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ht="15.75" customHeight="1">
      <c r="A106" s="3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ht="15.75" customHeight="1">
      <c r="A107" s="3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ht="15.75" customHeight="1">
      <c r="A108" s="3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ht="15.75" customHeight="1">
      <c r="A109" s="3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ht="15.75" customHeight="1">
      <c r="A110" s="3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ht="15.75" customHeight="1">
      <c r="A111" s="3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ht="15.75" customHeight="1">
      <c r="A112" s="3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ht="15.75" customHeight="1">
      <c r="A113" s="3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ht="15.75" customHeight="1">
      <c r="A114" s="3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ht="15.75" customHeight="1">
      <c r="A115" s="3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ht="15.75" customHeight="1">
      <c r="A116" s="3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ht="15.75" customHeight="1">
      <c r="A117" s="3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ht="15.75" customHeight="1">
      <c r="A118" s="3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ht="15.75" customHeight="1">
      <c r="A119" s="3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ht="15.75" customHeight="1">
      <c r="A120" s="3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ht="15.75" customHeight="1">
      <c r="A121" s="3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ht="15.75" customHeight="1">
      <c r="A122" s="3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ht="15.75" customHeight="1">
      <c r="A123" s="3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ht="15.75" customHeight="1">
      <c r="A124" s="3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ht="15.75" customHeight="1">
      <c r="A125" s="3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ht="15.75" customHeight="1">
      <c r="A126" s="3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ht="15.75" customHeight="1">
      <c r="A127" s="3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ht="15.75" customHeight="1">
      <c r="A128" s="3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ht="15.75" customHeight="1">
      <c r="A129" s="3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ht="15.75" customHeight="1">
      <c r="A130" s="3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ht="15.75" customHeight="1">
      <c r="A131" s="3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ht="15.75" customHeight="1">
      <c r="A132" s="3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ht="15.75" customHeight="1">
      <c r="A133" s="3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ht="15.75" customHeight="1">
      <c r="A134" s="3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ht="15.75" customHeight="1">
      <c r="A135" s="3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ht="15.75" customHeight="1">
      <c r="A136" s="3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ht="15.75" customHeight="1">
      <c r="A137" s="3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ht="15.75" customHeight="1">
      <c r="A138" s="3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ht="15.75" customHeight="1">
      <c r="A139" s="3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ht="15.75" customHeight="1">
      <c r="A140" s="3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ht="15.75" customHeight="1">
      <c r="A141" s="3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ht="15.75" customHeight="1">
      <c r="A142" s="3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ht="15.75" customHeight="1">
      <c r="A143" s="3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ht="15.75" customHeight="1">
      <c r="A144" s="3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ht="15.75" customHeight="1">
      <c r="A145" s="3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ht="15.75" customHeight="1">
      <c r="A146" s="3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ht="15.75" customHeight="1">
      <c r="A147" s="3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ht="15.75" customHeight="1">
      <c r="A148" s="3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ht="15.75" customHeight="1">
      <c r="A149" s="3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ht="15.75" customHeight="1">
      <c r="A150" s="3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ht="15.75" customHeight="1">
      <c r="A151" s="3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ht="15.75" customHeight="1">
      <c r="A152" s="3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ht="15.75" customHeight="1">
      <c r="A153" s="3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ht="15.75" customHeight="1">
      <c r="A154" s="3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ht="15.75" customHeight="1">
      <c r="A155" s="3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ht="15.75" customHeight="1">
      <c r="A156" s="3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ht="15.75" customHeight="1">
      <c r="A157" s="3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ht="15.75" customHeight="1">
      <c r="A158" s="3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ht="15.75" customHeight="1">
      <c r="A159" s="3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ht="15.75" customHeight="1">
      <c r="A160" s="3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ht="15.75" customHeight="1">
      <c r="A161" s="3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ht="15.75" customHeight="1">
      <c r="A162" s="3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ht="15.75" customHeight="1">
      <c r="A163" s="3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ht="15.75" customHeight="1">
      <c r="A164" s="3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ht="15.75" customHeight="1">
      <c r="A165" s="3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ht="15.75" customHeight="1">
      <c r="A166" s="3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ht="15.75" customHeight="1">
      <c r="A167" s="3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ht="15.75" customHeight="1">
      <c r="A168" s="3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ht="15.75" customHeight="1">
      <c r="A169" s="3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ht="15.75" customHeight="1">
      <c r="A170" s="3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ht="15.75" customHeight="1">
      <c r="A171" s="3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ht="15.75" customHeight="1">
      <c r="A172" s="3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ht="15.75" customHeight="1">
      <c r="A173" s="3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ht="15.75" customHeight="1">
      <c r="A174" s="3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ht="15.75" customHeight="1">
      <c r="A175" s="3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ht="15.75" customHeight="1">
      <c r="A176" s="3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ht="15.75" customHeight="1">
      <c r="A177" s="3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ht="15.75" customHeight="1">
      <c r="A178" s="3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ht="15.75" customHeight="1">
      <c r="A179" s="3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ht="15.75" customHeight="1">
      <c r="A180" s="3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ht="15.75" customHeight="1">
      <c r="A181" s="3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ht="15.75" customHeight="1">
      <c r="A182" s="3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ht="15.75" customHeight="1">
      <c r="A183" s="3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ht="15.75" customHeight="1">
      <c r="A184" s="3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ht="15.75" customHeight="1">
      <c r="A185" s="3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ht="15.75" customHeight="1">
      <c r="A186" s="3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ht="15.75" customHeight="1">
      <c r="A187" s="3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ht="15.75" customHeight="1">
      <c r="A188" s="3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ht="15.75" customHeight="1">
      <c r="A189" s="3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ht="15.75" customHeight="1">
      <c r="A190" s="3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ht="15.75" customHeight="1">
      <c r="A191" s="3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ht="15.75" customHeight="1">
      <c r="A192" s="3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ht="15.75" customHeight="1">
      <c r="A193" s="3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ht="15.75" customHeight="1">
      <c r="A194" s="3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ht="15.75" customHeight="1">
      <c r="A195" s="3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ht="15.75" customHeight="1">
      <c r="A196" s="3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 ht="15.75" customHeight="1">
      <c r="A197" s="3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 ht="15.75" customHeight="1">
      <c r="A198" s="3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ht="15.75" customHeight="1">
      <c r="A199" s="3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ht="15.75" customHeight="1">
      <c r="A200" s="3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ht="15.75" customHeight="1">
      <c r="A201" s="3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ht="15.75" customHeight="1">
      <c r="A202" s="3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ht="15.75" customHeight="1">
      <c r="A203" s="3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ht="15.75" customHeight="1">
      <c r="A204" s="3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ht="15.75" customHeight="1">
      <c r="A205" s="3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ht="15.75" customHeight="1">
      <c r="A206" s="3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ht="15.75" customHeight="1">
      <c r="A207" s="3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ht="15.75" customHeight="1">
      <c r="A208" s="3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ht="15.75" customHeight="1">
      <c r="A209" s="3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ht="15.75" customHeight="1">
      <c r="A210" s="3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ht="15.75" customHeight="1">
      <c r="A211" s="3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ht="15.75" customHeight="1">
      <c r="A212" s="3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ht="15.75" customHeight="1">
      <c r="A213" s="3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ht="15.75" customHeight="1">
      <c r="A214" s="3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ht="15.75" customHeight="1">
      <c r="A215" s="3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ht="15.75" customHeight="1">
      <c r="A216" s="3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ht="15.75" customHeight="1">
      <c r="A217" s="3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ht="15.75" customHeight="1">
      <c r="A218" s="3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ht="15.75" customHeight="1">
      <c r="A219" s="3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ht="15.75" customHeight="1">
      <c r="A220" s="3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ht="15.75" customHeight="1">
      <c r="A221" s="3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ht="15.75" customHeight="1">
      <c r="A222" s="3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ht="15.75" customHeight="1">
      <c r="A223" s="3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ht="15.75" customHeight="1">
      <c r="A224" s="3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ht="15.75" customHeight="1">
      <c r="A225" s="3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ht="15.75" customHeight="1">
      <c r="A226" s="3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ht="15.75" customHeight="1">
      <c r="A227" s="3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ht="15.75" customHeight="1">
      <c r="A228" s="3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ht="15.75" customHeight="1">
      <c r="A229" s="3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ht="15.75" customHeight="1">
      <c r="A230" s="3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ht="15.75" customHeight="1">
      <c r="A231" s="3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ht="15.75" customHeight="1">
      <c r="A232" s="3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ht="15.75" customHeight="1">
      <c r="A233" s="3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ht="15.75" customHeight="1">
      <c r="A234" s="3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ht="15.75" customHeight="1">
      <c r="A235" s="3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ht="15.75" customHeight="1">
      <c r="A236" s="3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ht="15.75" customHeight="1">
      <c r="A237" s="3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ht="15.75" customHeight="1">
      <c r="A238" s="3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ht="15.75" customHeight="1">
      <c r="A239" s="3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</row>
    <row r="241" spans="1:33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</row>
    <row r="242" spans="1:33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</row>
    <row r="243" spans="1:33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</row>
    <row r="244" spans="1:33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</row>
    <row r="245" spans="1:33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</row>
    <row r="246" spans="1:33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</row>
    <row r="247" spans="1:33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</row>
    <row r="248" spans="1:33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</row>
    <row r="249" spans="1:33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</row>
    <row r="250" spans="1:33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</row>
    <row r="251" spans="1:33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</row>
    <row r="252" spans="1:33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</row>
    <row r="253" spans="1:33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</row>
    <row r="254" spans="1:33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</row>
    <row r="255" spans="1:33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</row>
    <row r="256" spans="1:33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</row>
    <row r="257" spans="1:33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</row>
    <row r="258" spans="1:33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</row>
    <row r="259" spans="1:33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</row>
    <row r="260" spans="1:33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</row>
    <row r="261" spans="1:33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</row>
    <row r="262" spans="1:33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</row>
    <row r="263" spans="1:33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</row>
    <row r="264" spans="1:33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</row>
    <row r="265" spans="1:33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</row>
    <row r="266" spans="1:33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</row>
    <row r="267" spans="1:33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</row>
    <row r="268" spans="1:33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</row>
    <row r="269" spans="1:33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</row>
    <row r="270" spans="1:33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</row>
    <row r="271" spans="1:33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</row>
    <row r="272" spans="1:33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</row>
    <row r="273" spans="1:33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</row>
    <row r="274" spans="1:33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</row>
    <row r="275" spans="1:33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</row>
    <row r="276" spans="1:33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</row>
    <row r="277" spans="1:33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</row>
    <row r="278" spans="1:33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</row>
    <row r="279" spans="1:33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</row>
    <row r="280" spans="1:33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</row>
    <row r="281" spans="1:33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</row>
    <row r="282" spans="1:33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</row>
    <row r="283" spans="1:33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</row>
    <row r="284" spans="1:33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</row>
    <row r="285" spans="1:33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</row>
    <row r="286" spans="1:33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</row>
    <row r="287" spans="1:33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</row>
    <row r="288" spans="1:33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</row>
    <row r="289" spans="1:33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</row>
    <row r="290" spans="1:33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</row>
    <row r="291" spans="1:33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</row>
    <row r="292" spans="1:33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</row>
    <row r="293" spans="1:33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</row>
    <row r="294" spans="1:33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</row>
    <row r="295" spans="1:33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</row>
    <row r="296" spans="1:33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</row>
    <row r="297" spans="1:33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</row>
    <row r="298" spans="1:33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</row>
    <row r="299" spans="1:33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</row>
    <row r="300" spans="1:33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</row>
    <row r="301" spans="1:33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</row>
    <row r="302" spans="1:33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</row>
    <row r="303" spans="1:33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</row>
    <row r="304" spans="1:33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</row>
    <row r="305" spans="1:33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</row>
    <row r="306" spans="1:33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</row>
    <row r="307" spans="1:33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</row>
    <row r="308" spans="1:33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</row>
    <row r="309" spans="1:33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</row>
    <row r="310" spans="1:33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</row>
    <row r="311" spans="1:33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</row>
    <row r="312" spans="1:33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</row>
    <row r="313" spans="1:33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</row>
    <row r="314" spans="1:33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</row>
    <row r="315" spans="1:33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</row>
    <row r="316" spans="1:33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</row>
    <row r="317" spans="1:33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</row>
    <row r="318" spans="1:33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</row>
    <row r="319" spans="1:33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</row>
    <row r="320" spans="1:33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</row>
    <row r="321" spans="1:33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</row>
    <row r="322" spans="1:33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</row>
    <row r="323" spans="1:33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</row>
    <row r="324" spans="1:33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</row>
    <row r="325" spans="1:33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</row>
    <row r="326" spans="1:33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</row>
    <row r="327" spans="1:33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</row>
    <row r="328" spans="1:33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</row>
    <row r="329" spans="1:33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</row>
    <row r="330" spans="1:33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</row>
    <row r="331" spans="1:33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</row>
    <row r="332" spans="1:33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</row>
    <row r="333" spans="1:33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</row>
    <row r="334" spans="1:33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</row>
    <row r="335" spans="1:33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</row>
    <row r="336" spans="1:33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</row>
    <row r="337" spans="1:33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</row>
    <row r="338" spans="1:33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</row>
    <row r="339" spans="1:33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</row>
    <row r="340" spans="1:33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</row>
    <row r="341" spans="1:33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</row>
    <row r="342" spans="1:33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</row>
    <row r="343" spans="1:33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</row>
    <row r="344" spans="1:33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</row>
    <row r="345" spans="1:33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</row>
    <row r="346" spans="1:33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</row>
    <row r="347" spans="1:33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</row>
    <row r="348" spans="1:33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</row>
    <row r="349" spans="1:33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</row>
    <row r="350" spans="1:33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</row>
    <row r="351" spans="1:33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</row>
    <row r="352" spans="1:33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</row>
    <row r="353" spans="1:33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</row>
    <row r="354" spans="1:33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</row>
    <row r="355" spans="1:33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</row>
    <row r="356" spans="1:33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</row>
    <row r="357" spans="1:33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</row>
    <row r="358" spans="1:33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</row>
    <row r="359" spans="1:33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</row>
    <row r="360" spans="1:33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</row>
    <row r="361" spans="1:33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</row>
    <row r="362" spans="1:33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</row>
    <row r="363" spans="1:33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</row>
    <row r="364" spans="1:33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</row>
    <row r="365" spans="1:33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</row>
    <row r="366" spans="1:33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</row>
    <row r="367" spans="1:33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</row>
    <row r="368" spans="1:33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</row>
    <row r="369" spans="1:33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</row>
    <row r="370" spans="1:33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</row>
    <row r="371" spans="1:33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</row>
    <row r="372" spans="1:33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</row>
    <row r="373" spans="1:33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</row>
    <row r="374" spans="1:33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</row>
    <row r="375" spans="1:33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</row>
    <row r="376" spans="1:33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</row>
    <row r="377" spans="1:33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</row>
    <row r="378" spans="1:33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</row>
    <row r="379" spans="1:33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</row>
    <row r="380" spans="1:33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</row>
    <row r="381" spans="1:33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</row>
    <row r="382" spans="1:33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</row>
    <row r="383" spans="1:33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</row>
    <row r="384" spans="1:33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</row>
    <row r="385" spans="1:33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</row>
    <row r="386" spans="1:33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</row>
    <row r="387" spans="1:33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</row>
    <row r="388" spans="1:33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</row>
    <row r="389" spans="1:33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</row>
    <row r="390" spans="1:33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</row>
    <row r="391" spans="1:33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</row>
    <row r="392" spans="1:33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</row>
    <row r="393" spans="1:33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</row>
    <row r="394" spans="1:33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</row>
    <row r="395" spans="1:33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</row>
    <row r="396" spans="1:33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</row>
    <row r="397" spans="1:33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</row>
    <row r="398" spans="1:33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</row>
    <row r="399" spans="1:33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</row>
    <row r="400" spans="1:33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</row>
    <row r="401" spans="1:33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</row>
    <row r="402" spans="1:33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</row>
    <row r="403" spans="1:33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</row>
    <row r="404" spans="1:33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</row>
    <row r="405" spans="1:33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</row>
    <row r="406" spans="1:33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</row>
    <row r="407" spans="1:33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</row>
    <row r="408" spans="1:33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</row>
    <row r="409" spans="1:33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</row>
    <row r="410" spans="1:33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</row>
    <row r="411" spans="1:33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</row>
    <row r="412" spans="1:33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</row>
    <row r="413" spans="1:33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</row>
    <row r="414" spans="1:33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</row>
    <row r="415" spans="1:33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</row>
    <row r="416" spans="1:33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</row>
    <row r="417" spans="1:33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</row>
    <row r="418" spans="1:33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</row>
    <row r="419" spans="1:33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</row>
    <row r="420" spans="1:33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</row>
    <row r="421" spans="1:33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</row>
    <row r="422" spans="1:33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</row>
    <row r="423" spans="1:33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</row>
    <row r="424" spans="1:33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</row>
    <row r="425" spans="1:33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</row>
    <row r="426" spans="1:33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</row>
    <row r="427" spans="1:33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</row>
    <row r="428" spans="1:33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</row>
    <row r="429" spans="1:33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</row>
    <row r="430" spans="1:33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</row>
    <row r="431" spans="1:33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</row>
    <row r="432" spans="1:33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</row>
    <row r="433" spans="1:33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</row>
    <row r="434" spans="1:33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</row>
    <row r="435" spans="1:33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</row>
    <row r="436" spans="1:33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</row>
    <row r="437" spans="1:33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</row>
    <row r="438" spans="1:33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</row>
    <row r="439" spans="1:33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</row>
    <row r="440" spans="1:33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</row>
    <row r="441" spans="1:33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</row>
    <row r="442" spans="1:33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</row>
    <row r="443" spans="1:33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</row>
    <row r="444" spans="1:33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</row>
    <row r="445" spans="1:33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</row>
    <row r="446" spans="1:33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</row>
    <row r="447" spans="1:33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</row>
    <row r="448" spans="1:33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</row>
    <row r="449" spans="1:33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</row>
    <row r="450" spans="1:33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</row>
    <row r="451" spans="1:33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</row>
    <row r="452" spans="1:33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</row>
    <row r="453" spans="1:33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</row>
    <row r="454" spans="1:33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</row>
    <row r="455" spans="1:33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</row>
    <row r="456" spans="1:33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</row>
    <row r="457" spans="1:33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</row>
    <row r="458" spans="1:33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</row>
    <row r="459" spans="1:33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</row>
    <row r="460" spans="1:33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</row>
    <row r="461" spans="1:33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</row>
    <row r="462" spans="1:33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</row>
    <row r="463" spans="1:33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</row>
    <row r="464" spans="1:33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</row>
    <row r="465" spans="1:33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</row>
    <row r="466" spans="1:33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</row>
    <row r="467" spans="1:33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</row>
    <row r="468" spans="1:33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</row>
    <row r="469" spans="1:33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</row>
    <row r="470" spans="1:33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</row>
    <row r="471" spans="1:33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</row>
    <row r="472" spans="1:33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</row>
    <row r="473" spans="1:33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</row>
    <row r="474" spans="1:33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</row>
    <row r="475" spans="1:33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</row>
    <row r="476" spans="1:33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</row>
    <row r="477" spans="1:33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</row>
    <row r="478" spans="1:33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</row>
    <row r="479" spans="1:33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</row>
    <row r="480" spans="1:33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</row>
    <row r="481" spans="1:33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</row>
    <row r="482" spans="1:33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</row>
    <row r="483" spans="1:33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</row>
    <row r="484" spans="1:33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</row>
    <row r="485" spans="1:33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</row>
    <row r="486" spans="1:33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</row>
    <row r="487" spans="1:33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</row>
    <row r="488" spans="1:33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</row>
    <row r="489" spans="1:33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</row>
    <row r="490" spans="1:33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</row>
    <row r="491" spans="1:33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</row>
    <row r="492" spans="1:33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</row>
    <row r="493" spans="1:33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</row>
    <row r="494" spans="1:33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</row>
    <row r="495" spans="1:33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</row>
    <row r="496" spans="1:33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</row>
    <row r="497" spans="1:33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</row>
    <row r="498" spans="1:33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</row>
    <row r="499" spans="1:33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</row>
    <row r="500" spans="1:33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</row>
    <row r="501" spans="1:33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</row>
    <row r="502" spans="1:33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</row>
    <row r="503" spans="1:33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</row>
    <row r="504" spans="1:33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</row>
    <row r="505" spans="1:33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</row>
    <row r="506" spans="1:33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</row>
    <row r="507" spans="1:33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</row>
    <row r="508" spans="1:33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</row>
    <row r="509" spans="1:33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</row>
    <row r="510" spans="1:33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</row>
    <row r="511" spans="1:33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</row>
    <row r="512" spans="1:33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</row>
    <row r="513" spans="1:33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</row>
    <row r="514" spans="1:33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</row>
    <row r="515" spans="1:33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</row>
    <row r="516" spans="1:33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</row>
    <row r="517" spans="1:33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</row>
    <row r="518" spans="1:33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</row>
    <row r="519" spans="1:33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</row>
    <row r="520" spans="1:33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</row>
    <row r="521" spans="1:33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</row>
    <row r="522" spans="1:33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</row>
    <row r="523" spans="1:33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</row>
    <row r="524" spans="1:33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</row>
    <row r="525" spans="1:33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</row>
    <row r="526" spans="1:33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</row>
    <row r="527" spans="1:33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</row>
    <row r="528" spans="1:33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</row>
    <row r="529" spans="1:33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</row>
    <row r="530" spans="1:33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</row>
    <row r="531" spans="1:33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</row>
    <row r="532" spans="1:33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</row>
    <row r="533" spans="1:33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</row>
    <row r="534" spans="1:33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</row>
    <row r="535" spans="1:33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</row>
    <row r="536" spans="1:33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</row>
    <row r="537" spans="1:33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</row>
    <row r="538" spans="1:33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</row>
    <row r="539" spans="1:33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</row>
    <row r="540" spans="1:33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</row>
    <row r="541" spans="1:33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</row>
    <row r="542" spans="1:33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</row>
    <row r="543" spans="1:33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</row>
    <row r="544" spans="1:33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</row>
    <row r="545" spans="1:33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</row>
    <row r="546" spans="1:33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</row>
    <row r="547" spans="1:33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</row>
    <row r="548" spans="1:33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</row>
    <row r="549" spans="1:33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</row>
    <row r="550" spans="1:33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</row>
    <row r="551" spans="1:33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</row>
    <row r="552" spans="1:33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</row>
    <row r="553" spans="1:33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</row>
    <row r="554" spans="1:33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</row>
    <row r="555" spans="1:33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</row>
    <row r="556" spans="1:33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</row>
    <row r="557" spans="1:33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</row>
    <row r="558" spans="1:33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</row>
    <row r="559" spans="1:33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</row>
    <row r="560" spans="1:33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</row>
    <row r="561" spans="1:33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</row>
    <row r="562" spans="1:33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</row>
    <row r="563" spans="1:33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</row>
    <row r="564" spans="1:33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</row>
    <row r="565" spans="1:33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</row>
    <row r="566" spans="1:33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</row>
    <row r="567" spans="1:33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</row>
    <row r="568" spans="1:33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</row>
    <row r="569" spans="1:33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</row>
    <row r="570" spans="1:33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</row>
    <row r="571" spans="1:33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</row>
    <row r="572" spans="1:33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</row>
    <row r="573" spans="1:33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</row>
    <row r="574" spans="1:33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</row>
    <row r="575" spans="1:33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</row>
    <row r="576" spans="1:33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</row>
    <row r="577" spans="1:33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</row>
    <row r="578" spans="1:33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</row>
    <row r="579" spans="1:33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</row>
    <row r="580" spans="1:33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</row>
    <row r="581" spans="1:33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</row>
    <row r="582" spans="1:33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</row>
    <row r="583" spans="1:33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</row>
    <row r="584" spans="1:33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</row>
    <row r="585" spans="1:33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</row>
    <row r="586" spans="1:33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</row>
    <row r="587" spans="1:33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</row>
    <row r="588" spans="1:33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</row>
    <row r="589" spans="1:33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</row>
    <row r="590" spans="1:33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</row>
    <row r="591" spans="1:33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</row>
    <row r="592" spans="1:33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</row>
    <row r="593" spans="1:33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</row>
    <row r="594" spans="1:33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</row>
    <row r="595" spans="1:33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</row>
    <row r="596" spans="1:33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</row>
    <row r="597" spans="1:33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</row>
    <row r="598" spans="1:33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</row>
    <row r="599" spans="1:33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</row>
    <row r="600" spans="1:33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</row>
    <row r="601" spans="1:33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</row>
    <row r="602" spans="1:33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</row>
    <row r="603" spans="1:33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</row>
    <row r="604" spans="1:33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</row>
    <row r="605" spans="1:33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</row>
    <row r="606" spans="1:33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</row>
    <row r="607" spans="1:33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</row>
    <row r="608" spans="1:33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</row>
    <row r="609" spans="1:33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</row>
    <row r="610" spans="1:33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</row>
    <row r="611" spans="1:33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</row>
    <row r="612" spans="1:33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</row>
    <row r="613" spans="1:33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</row>
    <row r="614" spans="1:33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</row>
    <row r="615" spans="1:33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</row>
    <row r="616" spans="1:33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</row>
    <row r="617" spans="1:33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</row>
    <row r="618" spans="1:33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</row>
    <row r="619" spans="1:33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</row>
    <row r="620" spans="1:33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</row>
    <row r="621" spans="1:33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</row>
    <row r="622" spans="1:33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</row>
    <row r="623" spans="1:33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</row>
    <row r="624" spans="1:33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</row>
    <row r="625" spans="1:33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</row>
    <row r="626" spans="1:33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</row>
    <row r="627" spans="1:33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</row>
    <row r="628" spans="1:33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</row>
    <row r="629" spans="1:33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</row>
    <row r="630" spans="1:33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</row>
    <row r="631" spans="1:33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</row>
    <row r="632" spans="1:33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</row>
    <row r="633" spans="1:33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</row>
    <row r="634" spans="1:33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</row>
    <row r="635" spans="1:33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</row>
    <row r="636" spans="1:33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</row>
    <row r="637" spans="1:33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</row>
    <row r="638" spans="1:33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</row>
    <row r="639" spans="1:33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</row>
    <row r="640" spans="1:33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</row>
    <row r="641" spans="1:33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</row>
    <row r="642" spans="1:33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</row>
    <row r="643" spans="1:33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</row>
    <row r="644" spans="1:33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</row>
    <row r="645" spans="1:33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</row>
    <row r="646" spans="1:33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</row>
    <row r="647" spans="1:33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</row>
    <row r="648" spans="1:33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</row>
    <row r="649" spans="1:33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</row>
    <row r="650" spans="1:33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</row>
    <row r="651" spans="1:33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</row>
    <row r="652" spans="1:33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</row>
    <row r="653" spans="1:33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</row>
    <row r="654" spans="1:33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</row>
    <row r="655" spans="1:33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</row>
    <row r="656" spans="1:33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</row>
    <row r="657" spans="1:33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</row>
    <row r="658" spans="1:33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</row>
    <row r="659" spans="1:33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</row>
    <row r="660" spans="1:33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</row>
    <row r="661" spans="1:33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</row>
    <row r="662" spans="1:33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</row>
    <row r="663" spans="1:33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</row>
    <row r="664" spans="1:33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</row>
    <row r="665" spans="1:33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</row>
    <row r="666" spans="1:33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</row>
    <row r="667" spans="1:33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</row>
    <row r="668" spans="1:33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</row>
    <row r="669" spans="1:33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</row>
    <row r="670" spans="1:33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</row>
    <row r="671" spans="1:33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</row>
    <row r="672" spans="1:33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</row>
    <row r="673" spans="1:33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</row>
    <row r="674" spans="1:33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</row>
    <row r="675" spans="1:33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</row>
    <row r="676" spans="1:33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</row>
    <row r="677" spans="1:33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</row>
    <row r="678" spans="1:33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</row>
    <row r="679" spans="1:33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</row>
    <row r="680" spans="1:33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</row>
    <row r="681" spans="1:33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</row>
    <row r="682" spans="1:33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</row>
    <row r="683" spans="1:33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</row>
    <row r="684" spans="1:33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</row>
    <row r="685" spans="1:33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</row>
    <row r="686" spans="1:33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</row>
    <row r="687" spans="1:33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</row>
    <row r="688" spans="1:33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</row>
    <row r="689" spans="1:33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</row>
    <row r="690" spans="1:33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</row>
    <row r="691" spans="1:33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</row>
    <row r="692" spans="1:33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</row>
    <row r="693" spans="1:33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</row>
    <row r="694" spans="1:33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</row>
    <row r="695" spans="1:33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</row>
    <row r="696" spans="1:33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</row>
    <row r="697" spans="1:33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</row>
    <row r="698" spans="1:33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</row>
    <row r="699" spans="1:33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</row>
    <row r="700" spans="1:33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</row>
    <row r="701" spans="1:33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</row>
    <row r="702" spans="1:33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</row>
    <row r="703" spans="1:33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</row>
    <row r="704" spans="1:33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</row>
    <row r="705" spans="1:33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</row>
    <row r="706" spans="1:33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</row>
    <row r="707" spans="1:33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</row>
    <row r="708" spans="1:33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</row>
    <row r="709" spans="1:33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</row>
    <row r="710" spans="1:33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</row>
    <row r="711" spans="1:33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</row>
    <row r="712" spans="1:33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</row>
    <row r="713" spans="1:33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</row>
    <row r="714" spans="1:33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</row>
    <row r="715" spans="1:33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</row>
    <row r="716" spans="1:33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</row>
    <row r="717" spans="1:33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</row>
    <row r="718" spans="1:33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</row>
    <row r="719" spans="1:33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</row>
    <row r="720" spans="1:33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</row>
    <row r="721" spans="1:33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</row>
    <row r="722" spans="1:33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</row>
    <row r="723" spans="1:33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</row>
    <row r="724" spans="1:33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</row>
    <row r="725" spans="1:33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</row>
    <row r="726" spans="1:33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</row>
    <row r="727" spans="1:33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</row>
    <row r="728" spans="1:33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</row>
    <row r="729" spans="1:33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</row>
    <row r="730" spans="1:33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</row>
    <row r="731" spans="1:33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</row>
    <row r="732" spans="1:33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</row>
    <row r="733" spans="1:33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</row>
    <row r="734" spans="1:33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</row>
    <row r="735" spans="1:33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</row>
    <row r="736" spans="1:33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</row>
    <row r="737" spans="1:33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</row>
    <row r="738" spans="1:33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</row>
    <row r="739" spans="1:33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</row>
    <row r="740" spans="1:33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</row>
    <row r="741" spans="1:33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</row>
    <row r="742" spans="1:33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</row>
    <row r="743" spans="1:33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</row>
    <row r="744" spans="1:33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</row>
    <row r="745" spans="1:33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</row>
    <row r="746" spans="1:33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</row>
    <row r="747" spans="1:33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</row>
    <row r="748" spans="1:33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</row>
    <row r="749" spans="1:33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</row>
    <row r="750" spans="1:33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</row>
    <row r="751" spans="1:33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</row>
    <row r="752" spans="1:33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</row>
    <row r="753" spans="1:33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</row>
    <row r="754" spans="1:33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</row>
    <row r="755" spans="1:33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</row>
    <row r="756" spans="1:33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</row>
    <row r="757" spans="1:33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</row>
    <row r="758" spans="1:33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</row>
    <row r="759" spans="1:33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</row>
    <row r="760" spans="1:33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</row>
    <row r="761" spans="1:33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</row>
    <row r="762" spans="1:33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</row>
    <row r="763" spans="1:33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</row>
    <row r="764" spans="1:33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</row>
    <row r="765" spans="1:33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</row>
    <row r="766" spans="1:33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</row>
    <row r="767" spans="1:33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</row>
    <row r="768" spans="1:33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</row>
    <row r="769" spans="1:33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</row>
    <row r="770" spans="1:33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</row>
    <row r="771" spans="1:33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</row>
    <row r="772" spans="1:33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</row>
    <row r="773" spans="1:33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</row>
    <row r="774" spans="1:33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</row>
    <row r="775" spans="1:33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</row>
    <row r="776" spans="1:33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</row>
    <row r="777" spans="1:33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</row>
    <row r="778" spans="1:33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</row>
    <row r="779" spans="1:33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</row>
    <row r="780" spans="1:33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</row>
    <row r="781" spans="1:33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</row>
    <row r="782" spans="1:33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</row>
    <row r="783" spans="1:33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</row>
    <row r="784" spans="1:33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</row>
    <row r="785" spans="1:33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</row>
    <row r="786" spans="1:33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</row>
    <row r="787" spans="1:33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</row>
    <row r="788" spans="1:33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</row>
    <row r="789" spans="1:33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</row>
    <row r="790" spans="1:33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</row>
    <row r="791" spans="1:33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</row>
    <row r="792" spans="1:33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</row>
    <row r="793" spans="1:33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</row>
    <row r="794" spans="1:33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</row>
    <row r="795" spans="1:33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</row>
    <row r="796" spans="1:33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</row>
    <row r="797" spans="1:33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</row>
    <row r="798" spans="1:33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</row>
    <row r="799" spans="1:33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</row>
    <row r="800" spans="1:33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</row>
    <row r="801" spans="1:33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</row>
    <row r="802" spans="1:33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</row>
    <row r="803" spans="1:33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</row>
    <row r="804" spans="1:33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</row>
    <row r="805" spans="1:33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</row>
    <row r="806" spans="1:33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</row>
    <row r="807" spans="1:33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</row>
    <row r="808" spans="1:33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</row>
    <row r="809" spans="1:33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</row>
    <row r="810" spans="1:33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</row>
    <row r="811" spans="1:33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</row>
    <row r="812" spans="1:33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</row>
    <row r="813" spans="1:33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</row>
    <row r="814" spans="1:33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</row>
    <row r="815" spans="1:33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</row>
    <row r="816" spans="1:33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</row>
    <row r="817" spans="1:33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</row>
    <row r="818" spans="1:33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</row>
    <row r="819" spans="1:33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</row>
    <row r="820" spans="1:33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</row>
    <row r="821" spans="1:33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</row>
    <row r="822" spans="1:33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</row>
    <row r="823" spans="1:33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</row>
    <row r="824" spans="1:33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</row>
    <row r="825" spans="1:33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</row>
    <row r="826" spans="1:33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</row>
    <row r="827" spans="1:33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</row>
    <row r="828" spans="1:33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</row>
    <row r="829" spans="1:33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</row>
    <row r="830" spans="1:33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</row>
    <row r="831" spans="1:33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</row>
    <row r="832" spans="1:33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</row>
    <row r="833" spans="1:33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</row>
    <row r="834" spans="1:33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</row>
    <row r="835" spans="1:33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</row>
    <row r="836" spans="1:33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</row>
    <row r="837" spans="1:33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</row>
    <row r="838" spans="1:33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</row>
    <row r="839" spans="1:33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</row>
    <row r="840" spans="1:33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</row>
    <row r="841" spans="1:33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</row>
    <row r="842" spans="1:33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</row>
    <row r="843" spans="1:33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</row>
    <row r="844" spans="1:33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</row>
    <row r="845" spans="1:33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</row>
    <row r="846" spans="1:33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</row>
    <row r="847" spans="1:33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</row>
    <row r="848" spans="1:33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</row>
    <row r="849" spans="1:33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</row>
    <row r="850" spans="1:33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</row>
    <row r="851" spans="1:33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</row>
    <row r="852" spans="1:33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</row>
    <row r="853" spans="1:33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</row>
    <row r="854" spans="1:33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</row>
    <row r="855" spans="1:33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</row>
    <row r="856" spans="1:33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</row>
    <row r="857" spans="1:33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</row>
    <row r="858" spans="1:33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</row>
    <row r="859" spans="1:33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</row>
    <row r="860" spans="1:33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</row>
    <row r="861" spans="1:33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</row>
    <row r="862" spans="1:33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</row>
    <row r="863" spans="1:33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</row>
    <row r="864" spans="1:33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</row>
    <row r="865" spans="1:33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</row>
    <row r="866" spans="1:33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</row>
    <row r="867" spans="1:33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</row>
    <row r="868" spans="1:33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</row>
    <row r="869" spans="1:33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</row>
    <row r="870" spans="1:33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</row>
    <row r="871" spans="1:33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</row>
    <row r="872" spans="1:33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</row>
    <row r="873" spans="1:33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</row>
    <row r="874" spans="1:33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</row>
    <row r="875" spans="1:33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</row>
    <row r="876" spans="1:33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</row>
    <row r="877" spans="1:33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</row>
    <row r="878" spans="1:33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</row>
    <row r="879" spans="1:33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</row>
    <row r="880" spans="1:33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</row>
    <row r="881" spans="1:33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</row>
    <row r="882" spans="1:33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</row>
    <row r="883" spans="1:33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</row>
    <row r="884" spans="1:33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</row>
    <row r="885" spans="1:33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</row>
    <row r="886" spans="1:33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</row>
    <row r="887" spans="1:33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</row>
    <row r="888" spans="1:33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</row>
    <row r="889" spans="1:33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</row>
    <row r="890" spans="1:33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</row>
    <row r="891" spans="1:33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</row>
    <row r="892" spans="1:33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</row>
    <row r="893" spans="1:33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</row>
    <row r="894" spans="1:33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</row>
    <row r="895" spans="1:33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</row>
    <row r="896" spans="1:33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</row>
    <row r="897" spans="1:33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</row>
    <row r="898" spans="1:33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</row>
    <row r="899" spans="1:33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</row>
    <row r="900" spans="1:33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</row>
    <row r="901" spans="1:33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</row>
    <row r="902" spans="1:33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</row>
    <row r="903" spans="1:33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</row>
    <row r="904" spans="1:33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</row>
    <row r="905" spans="1:33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</row>
    <row r="906" spans="1:33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</row>
    <row r="907" spans="1:33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</row>
    <row r="908" spans="1:33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</row>
    <row r="909" spans="1:33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</row>
    <row r="910" spans="1:33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</row>
    <row r="911" spans="1:33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</row>
    <row r="912" spans="1:33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</row>
    <row r="913" spans="1:33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</row>
    <row r="914" spans="1:33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</row>
    <row r="915" spans="1:33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</row>
    <row r="916" spans="1:33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</row>
    <row r="917" spans="1:33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</row>
    <row r="918" spans="1:33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</row>
    <row r="919" spans="1:33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</row>
    <row r="920" spans="1:33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</row>
    <row r="921" spans="1:33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</row>
    <row r="922" spans="1:33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</row>
    <row r="923" spans="1:33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</row>
    <row r="924" spans="1:33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</row>
    <row r="925" spans="1:33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</row>
    <row r="926" spans="1:33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</row>
    <row r="927" spans="1:33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</row>
    <row r="928" spans="1:33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</row>
    <row r="929" spans="1:33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</row>
    <row r="930" spans="1:33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</row>
    <row r="931" spans="1:33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</row>
    <row r="932" spans="1:33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</row>
    <row r="933" spans="1:33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</row>
    <row r="934" spans="1:33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</row>
    <row r="935" spans="1:33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</row>
    <row r="936" spans="1:33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</row>
    <row r="937" spans="1:33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</row>
    <row r="938" spans="1:33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</row>
    <row r="939" spans="1:33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</row>
    <row r="940" spans="1:33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</row>
    <row r="941" spans="1:33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</row>
    <row r="942" spans="1:33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</row>
    <row r="943" spans="1:33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</row>
    <row r="944" spans="1:33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</row>
    <row r="945" spans="1:33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</row>
    <row r="946" spans="1:33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</row>
    <row r="947" spans="1:33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</row>
    <row r="948" spans="1:33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</row>
    <row r="949" spans="1:33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</row>
    <row r="950" spans="1:33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</row>
    <row r="951" spans="1:33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</row>
    <row r="952" spans="1:33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</row>
    <row r="953" spans="1:33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</row>
    <row r="954" spans="1:33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</row>
    <row r="955" spans="1:33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</row>
    <row r="956" spans="1:33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</row>
    <row r="957" spans="1:33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</row>
    <row r="958" spans="1:33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</row>
    <row r="959" spans="1:33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</row>
    <row r="960" spans="1:33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</row>
    <row r="961" spans="1:33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</row>
    <row r="962" spans="1:33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</row>
    <row r="963" spans="1:33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</row>
    <row r="964" spans="1:33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</row>
    <row r="965" spans="1:33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</row>
    <row r="966" spans="1:33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</row>
    <row r="967" spans="1:33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</row>
    <row r="968" spans="1:33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</row>
    <row r="969" spans="1:33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</row>
    <row r="970" spans="1:33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</row>
    <row r="971" spans="1:33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</row>
    <row r="972" spans="1:33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</row>
    <row r="973" spans="1:33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</row>
    <row r="974" spans="1:33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</row>
    <row r="975" spans="1:33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</row>
    <row r="976" spans="1:33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</row>
    <row r="977" spans="1:33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</row>
    <row r="978" spans="1:33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</row>
    <row r="979" spans="1:33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</row>
    <row r="980" spans="1:33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</row>
    <row r="981" spans="1:33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</row>
    <row r="982" spans="1:33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</row>
    <row r="983" spans="1:33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</row>
    <row r="984" spans="1:33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</row>
    <row r="985" spans="1:33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</row>
    <row r="986" spans="1:33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</row>
    <row r="987" spans="1:33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</row>
    <row r="988" spans="1:33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</row>
    <row r="989" spans="1:33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</row>
    <row r="990" spans="1:33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</row>
    <row r="991" spans="1:33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</row>
    <row r="992" spans="1:33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</row>
    <row r="993" spans="1:33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</row>
    <row r="994" spans="1:33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</row>
    <row r="995" spans="1:33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</row>
    <row r="996" spans="1:33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</row>
    <row r="997" spans="1:33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</row>
    <row r="998" spans="1:33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</row>
    <row r="999" spans="1:33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</row>
    <row r="1000" spans="1:33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</row>
    <row r="1001" spans="1:33" ht="15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  <c r="AC1001" s="10"/>
      <c r="AD1001" s="10"/>
      <c r="AE1001" s="10"/>
      <c r="AF1001" s="10"/>
      <c r="AG1001" s="10"/>
    </row>
    <row r="1002" spans="1:33" ht="15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/>
      <c r="AC1002" s="10"/>
      <c r="AD1002" s="10"/>
      <c r="AE1002" s="10"/>
      <c r="AF1002" s="10"/>
      <c r="AG1002" s="10"/>
    </row>
    <row r="1003" spans="1:33" ht="15.75" customHeight="1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/>
      <c r="AC1003" s="10"/>
      <c r="AD1003" s="10"/>
      <c r="AE1003" s="10"/>
      <c r="AF1003" s="10"/>
      <c r="AG1003" s="10"/>
    </row>
  </sheetData>
  <conditionalFormatting sqref="B21:G21 I21:N21">
    <cfRule type="cellIs" dxfId="3" priority="1" operator="lessThanOrEqual">
      <formula>0</formula>
    </cfRule>
  </conditionalFormatting>
  <conditionalFormatting sqref="B21:G21 I21:N21">
    <cfRule type="cellIs" dxfId="2" priority="2" operator="greaterThan">
      <formula>0</formula>
    </cfRule>
  </conditionalFormatting>
  <conditionalFormatting sqref="H21:M21">
    <cfRule type="cellIs" dxfId="1" priority="3" operator="lessThanOrEqual">
      <formula>0</formula>
    </cfRule>
  </conditionalFormatting>
  <conditionalFormatting sqref="H21:M21">
    <cfRule type="cellIs" dxfId="0" priority="4" operator="greaterThan">
      <formula>0</formula>
    </cfRule>
  </conditionalFormatting>
  <dataValidations disablePrompts="1" count="2">
    <dataValidation type="list" allowBlank="1" sqref="B5:M5" xr:uid="{00000000-0002-0000-0500-000000000000}">
      <formula1>"Dec 2020,Jan 2021,Feb 2021,Mar 2021,Apr 2021,May 2021,Jun 2021,Jul 2021,Aug 2021,Sep 2021,Oct 2021,Nov 2021,Dec 2021,Jan 2022,Feb 2022,Mar 2022,Apr 2022,May 2022,Jun 2022,Jul 2022,Aug 2022,Sep 2022,Oct 2022,Nov 2022,Dec 2022,Jan 2023,Feb 2023,Mar 2023,Apr"&amp;" 2023,May 2023,Jun 2023,Jul 2023,Aug 2023,Sep 2023,Oct 2023,Nov 2023,Dec 2023"</formula1>
    </dataValidation>
    <dataValidation type="list" allowBlank="1" sqref="N4" xr:uid="{00000000-0002-0000-0500-000001000000}">
      <formula1>"2020,2021,2022,2023,2024,2025"</formula1>
    </dataValidation>
  </dataValidations>
  <pageMargins left="0.7" right="0.7" top="0.75" bottom="0.75" header="0" footer="0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Profit and Loss - Details</vt:lpstr>
      <vt:lpstr>BS - Details</vt:lpstr>
      <vt:lpstr>CF -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Corporation</dc:title>
  <dc:creator>Sohail Wahid Bux</dc:creator>
  <cp:lastModifiedBy>i ' M</cp:lastModifiedBy>
  <cp:lastPrinted>2024-12-21T22:10:11Z</cp:lastPrinted>
  <dcterms:created xsi:type="dcterms:W3CDTF">2023-07-10T12:04:25Z</dcterms:created>
  <dcterms:modified xsi:type="dcterms:W3CDTF">2024-12-21T22:13:49Z</dcterms:modified>
  <cp:category>PnL and Balance Sheet</cp:category>
</cp:coreProperties>
</file>