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Jose\Documents\BPCwebsite information\"/>
    </mc:Choice>
  </mc:AlternateContent>
  <xr:revisionPtr revIDLastSave="0" documentId="8_{9B48006A-A486-4F35-816A-9456C7EC8E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pos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BCQVjDy7SHKzxlGr9bCa8/pjsVg=="/>
    </ext>
  </extLst>
</workbook>
</file>

<file path=xl/calcChain.xml><?xml version="1.0" encoding="utf-8"?>
<calcChain xmlns="http://schemas.openxmlformats.org/spreadsheetml/2006/main">
  <c r="B157" i="1" l="1"/>
  <c r="B47" i="1" l="1"/>
  <c r="B100" i="1" l="1"/>
  <c r="E94" i="1" l="1"/>
  <c r="B162" i="1"/>
  <c r="E177" i="1"/>
  <c r="E162" i="1"/>
  <c r="E155" i="1"/>
  <c r="E157" i="1" s="1"/>
  <c r="E128" i="1"/>
  <c r="B128" i="1"/>
  <c r="E115" i="1"/>
  <c r="E100" i="1"/>
  <c r="B120" i="1"/>
  <c r="E81" i="1"/>
  <c r="E120" i="1" s="1"/>
  <c r="E68" i="1"/>
  <c r="E55" i="1"/>
  <c r="E47" i="1"/>
  <c r="E27" i="1"/>
  <c r="B27" i="1"/>
  <c r="B50" i="1" s="1"/>
  <c r="E14" i="1"/>
  <c r="B14" i="1"/>
  <c r="E10" i="1"/>
  <c r="B10" i="1"/>
  <c r="B180" i="1" l="1"/>
  <c r="B184" i="1" s="1"/>
  <c r="E50" i="1"/>
  <c r="E180" i="1" l="1"/>
  <c r="B185" i="1" s="1"/>
  <c r="B186" i="1" s="1"/>
</calcChain>
</file>

<file path=xl/sharedStrings.xml><?xml version="1.0" encoding="utf-8"?>
<sst xmlns="http://schemas.openxmlformats.org/spreadsheetml/2006/main" count="208" uniqueCount="206">
  <si>
    <t>Brook Park Council</t>
  </si>
  <si>
    <t>Revenue</t>
  </si>
  <si>
    <t>Expenditures</t>
  </si>
  <si>
    <t xml:space="preserve">   400 Fundraisers</t>
  </si>
  <si>
    <t xml:space="preserve">   500 Fundraising Expenses</t>
  </si>
  <si>
    <t xml:space="preserve">      501 Barnes &amp; Noble</t>
  </si>
  <si>
    <t xml:space="preserve">      402 Book Fair</t>
  </si>
  <si>
    <t xml:space="preserve">      502 Book Fair</t>
  </si>
  <si>
    <t xml:space="preserve">         402-1 Fall Book Fair</t>
  </si>
  <si>
    <t xml:space="preserve">         502-1 Fall Book Fair</t>
  </si>
  <si>
    <t xml:space="preserve">         402-2 Spring Book Fair</t>
  </si>
  <si>
    <t xml:space="preserve">         502-2 Spring Book Fair</t>
  </si>
  <si>
    <t xml:space="preserve">      Total 402 Book Fair</t>
  </si>
  <si>
    <t xml:space="preserve">      Total 502 Book Fair</t>
  </si>
  <si>
    <t xml:space="preserve">      404 Art Walk (@Open House)</t>
  </si>
  <si>
    <t xml:space="preserve">      504 Art Walk @Open House</t>
  </si>
  <si>
    <t xml:space="preserve">         504-1 Art Walk Supplies</t>
  </si>
  <si>
    <t xml:space="preserve">    Total 404 Art Walk (@Open House)</t>
  </si>
  <si>
    <t xml:space="preserve">   Total 504 Art Walk @Open House</t>
  </si>
  <si>
    <t xml:space="preserve">      405 Box Tops for Education</t>
  </si>
  <si>
    <t xml:space="preserve">      505 Box Tops for Education</t>
  </si>
  <si>
    <t xml:space="preserve">      408 Parent's Night Out</t>
  </si>
  <si>
    <t xml:space="preserve">      508 Parent's Night Out</t>
  </si>
  <si>
    <t xml:space="preserve">       408-1 PNO - Adult Bowl</t>
  </si>
  <si>
    <t xml:space="preserve">         508-1 PNO - Adult Bowl</t>
  </si>
  <si>
    <t xml:space="preserve">         408-2 PNO - Family Bowling</t>
  </si>
  <si>
    <t xml:space="preserve">         508-2 PNO - Family Bowling</t>
  </si>
  <si>
    <t xml:space="preserve">         408-3 PNO - Adult Bingo</t>
  </si>
  <si>
    <t xml:space="preserve">         508-3 PNO - Adult Bingo</t>
  </si>
  <si>
    <t xml:space="preserve">         408-4 PNO Adult Prom</t>
  </si>
  <si>
    <t xml:space="preserve">         508-4 PNO Adult Prom</t>
  </si>
  <si>
    <t xml:space="preserve">         408-5 PNO - Painting Party</t>
  </si>
  <si>
    <t xml:space="preserve">         508-5 PNO - Painting Party</t>
  </si>
  <si>
    <t xml:space="preserve">         408-6 PNO - Texas Hold'em</t>
  </si>
  <si>
    <t xml:space="preserve">         508-6 PNO - Texas Hold'em</t>
  </si>
  <si>
    <t xml:space="preserve">         408-7 PNO - Adult Wellness</t>
  </si>
  <si>
    <t xml:space="preserve">         508-7 PNO - Adult Wellness</t>
  </si>
  <si>
    <t xml:space="preserve">      Total 408 Parent's Night Out</t>
  </si>
  <si>
    <t xml:space="preserve">      Total 508 Parent's Night Out</t>
  </si>
  <si>
    <t xml:space="preserve">      410 Catalog Fundraiser</t>
  </si>
  <si>
    <t xml:space="preserve">      510 Catalog Sale</t>
  </si>
  <si>
    <t xml:space="preserve">      411 Square 1 Art</t>
  </si>
  <si>
    <t xml:space="preserve">      511 Square 1 Art</t>
  </si>
  <si>
    <t xml:space="preserve">      412 Super Star Sweepstakes</t>
  </si>
  <si>
    <t xml:space="preserve">      512 Super Star Sweepstakes</t>
  </si>
  <si>
    <t xml:space="preserve">         413 Garage Sale</t>
  </si>
  <si>
    <t xml:space="preserve">         513 Garage Sale</t>
  </si>
  <si>
    <t xml:space="preserve">      420 Business Benefits</t>
  </si>
  <si>
    <t xml:space="preserve"> </t>
  </si>
  <si>
    <t xml:space="preserve">    520 Business Benefits</t>
  </si>
  <si>
    <t xml:space="preserve">         420-13 Chipotle</t>
  </si>
  <si>
    <t xml:space="preserve">      520 Business Benefits</t>
  </si>
  <si>
    <t xml:space="preserve">         420-14 Nothing Bundt Cakes</t>
  </si>
  <si>
    <t xml:space="preserve">         420-15 Lou Malnati's</t>
  </si>
  <si>
    <t xml:space="preserve">         420-16 Q-BBQ</t>
  </si>
  <si>
    <t xml:space="preserve">         420-17 Buona Beef</t>
  </si>
  <si>
    <t xml:space="preserve">         420-18 Mattone's</t>
  </si>
  <si>
    <t xml:space="preserve">         420-19 Zoo City Treats</t>
  </si>
  <si>
    <t xml:space="preserve">         420-20  Panera</t>
  </si>
  <si>
    <t xml:space="preserve">      Total 420 Business Benefits</t>
  </si>
  <si>
    <t xml:space="preserve">      Total 520 Business Benefits</t>
  </si>
  <si>
    <t xml:space="preserve">      421 Amazon Smile</t>
  </si>
  <si>
    <t xml:space="preserve">   Total 400 Fundraisers</t>
  </si>
  <si>
    <t xml:space="preserve">   Total 500 Fundraising Expenses</t>
  </si>
  <si>
    <t>440 Events</t>
  </si>
  <si>
    <t xml:space="preserve">   540 Events Expense</t>
  </si>
  <si>
    <t xml:space="preserve">      541 Family Reading Night</t>
  </si>
  <si>
    <t xml:space="preserve">      541-1 Family Reading Night Dinner</t>
  </si>
  <si>
    <t xml:space="preserve">      Total 541 Family Reading Night</t>
  </si>
  <si>
    <t xml:space="preserve">      542 Meet the Teacher</t>
  </si>
  <si>
    <t xml:space="preserve">      543 Science Fair / STEAM</t>
  </si>
  <si>
    <t xml:space="preserve">      444 Skate Night</t>
  </si>
  <si>
    <t xml:space="preserve">      544 Skate Night</t>
  </si>
  <si>
    <t xml:space="preserve">      545 Family Nights</t>
  </si>
  <si>
    <t xml:space="preserve">         545-1 1st Grade</t>
  </si>
  <si>
    <t xml:space="preserve">         545-2 2nd Grade</t>
  </si>
  <si>
    <t xml:space="preserve">         545-3 3rd Grade</t>
  </si>
  <si>
    <t xml:space="preserve">         545-4 4th Grade</t>
  </si>
  <si>
    <t xml:space="preserve">         545-5 5th Grade</t>
  </si>
  <si>
    <t xml:space="preserve">         545-6 New &amp; K</t>
  </si>
  <si>
    <t xml:space="preserve">         545-7 ECE</t>
  </si>
  <si>
    <t xml:space="preserve">      Total 545 Family Nights</t>
  </si>
  <si>
    <t xml:space="preserve">      447 Carnival</t>
  </si>
  <si>
    <t xml:space="preserve">      547 Carnival</t>
  </si>
  <si>
    <t xml:space="preserve">      448 Kid Bingo</t>
  </si>
  <si>
    <t xml:space="preserve">        548 Kid Bingo</t>
  </si>
  <si>
    <t xml:space="preserve">      449 PNO - Golf Outing</t>
  </si>
  <si>
    <t xml:space="preserve">        549 PNO - Golf Outing</t>
  </si>
  <si>
    <t xml:space="preserve">       550-3 Theater - Expenses</t>
  </si>
  <si>
    <t xml:space="preserve">        550-3 Theater - Expenses</t>
  </si>
  <si>
    <t xml:space="preserve">      451 Trunk or Treat</t>
  </si>
  <si>
    <t xml:space="preserve">        551 Trunk Or Treat</t>
  </si>
  <si>
    <t xml:space="preserve">      451 BP-a-thon</t>
  </si>
  <si>
    <t xml:space="preserve">        552 BP-a-thon</t>
  </si>
  <si>
    <t xml:space="preserve">      452 Mini Putt Putt</t>
  </si>
  <si>
    <t xml:space="preserve">        553 Mini Putt Putt</t>
  </si>
  <si>
    <t xml:space="preserve">      553 Cultural Week</t>
  </si>
  <si>
    <t xml:space="preserve">         553-1 Cultural Night</t>
  </si>
  <si>
    <t xml:space="preserve">         553-2 Cultural Week Lunches</t>
  </si>
  <si>
    <t xml:space="preserve">      Total 553 Cultural Week</t>
  </si>
  <si>
    <t xml:space="preserve">     554  Movie Night</t>
  </si>
  <si>
    <t xml:space="preserve">      555 Class Parties</t>
  </si>
  <si>
    <t xml:space="preserve">         555-1 Class Parties - Grade 1</t>
  </si>
  <si>
    <t xml:space="preserve">         555-2 Class Parties - Grade 2</t>
  </si>
  <si>
    <t xml:space="preserve">         555-3 Class Parties - Grade 3</t>
  </si>
  <si>
    <t xml:space="preserve">         555-4 Class Parties - Grade 4</t>
  </si>
  <si>
    <t xml:space="preserve">         555-5 Class Parties - Grade 5</t>
  </si>
  <si>
    <t xml:space="preserve">         555-6 Class Parties - Kinder</t>
  </si>
  <si>
    <t xml:space="preserve">         555-7 Class Parties - ECE</t>
  </si>
  <si>
    <t xml:space="preserve">         555-8 5th grade commemorative</t>
  </si>
  <si>
    <t xml:space="preserve">      Total 555 Class Parties</t>
  </si>
  <si>
    <t xml:space="preserve">      456 Concessions</t>
  </si>
  <si>
    <t xml:space="preserve">      556 Concessions</t>
  </si>
  <si>
    <t xml:space="preserve">         456-1 Movie Night</t>
  </si>
  <si>
    <t xml:space="preserve">         456-2 Family Reading Night</t>
  </si>
  <si>
    <t xml:space="preserve">         456-3 Carnival</t>
  </si>
  <si>
    <t xml:space="preserve">      Total 456 Concessions</t>
  </si>
  <si>
    <t>457 Turkey Shoot</t>
  </si>
  <si>
    <t xml:space="preserve">           557 Turkey Shoot</t>
  </si>
  <si>
    <t xml:space="preserve">      557 Principal's Day</t>
  </si>
  <si>
    <t xml:space="preserve">      558 Teacher Appreciation</t>
  </si>
  <si>
    <t xml:space="preserve">       558-1 Teacher Appreciation Week</t>
  </si>
  <si>
    <t xml:space="preserve">       558-1 Teacher Appreciation year long</t>
  </si>
  <si>
    <t xml:space="preserve">      558-1 Teacher Appreciation (luncheon)</t>
  </si>
  <si>
    <t xml:space="preserve">      558-1 Teacher Appreication (Welcome)</t>
  </si>
  <si>
    <t xml:space="preserve">         558-2 Admin Appreciation</t>
  </si>
  <si>
    <t xml:space="preserve">         558-3 Custodial Appreciation</t>
  </si>
  <si>
    <t xml:space="preserve">         558-4 Nurse Appreciation</t>
  </si>
  <si>
    <t xml:space="preserve">         558-5 Nurse Supplies</t>
  </si>
  <si>
    <t xml:space="preserve">      Total 558 Teacher Appreciation</t>
  </si>
  <si>
    <t xml:space="preserve">      559 Welcome Back</t>
  </si>
  <si>
    <t xml:space="preserve">      560 One Book One School</t>
  </si>
  <si>
    <t xml:space="preserve">      561 Red Ribbon Week</t>
  </si>
  <si>
    <t xml:space="preserve">   Total 440 Events</t>
  </si>
  <si>
    <t xml:space="preserve">   Total 540 Events Expense</t>
  </si>
  <si>
    <t xml:space="preserve">   470 Product Sales</t>
  </si>
  <si>
    <t xml:space="preserve">   570 Product Sales Expense</t>
  </si>
  <si>
    <t xml:space="preserve">      470-2 Spirit Sticks</t>
  </si>
  <si>
    <t xml:space="preserve">      570-2 Spirit Sticks Expense</t>
  </si>
  <si>
    <t xml:space="preserve">      470-3 School Supplies</t>
  </si>
  <si>
    <t xml:space="preserve">      470-4 Yearbooks</t>
  </si>
  <si>
    <t xml:space="preserve">      570-4 Yearbooks</t>
  </si>
  <si>
    <t xml:space="preserve">      470-5 Merchandise</t>
  </si>
  <si>
    <t xml:space="preserve">      570-5 Merchandise</t>
  </si>
  <si>
    <t xml:space="preserve">   Total 470 Product Sales</t>
  </si>
  <si>
    <t xml:space="preserve">   Total 570 Product Sales Expense</t>
  </si>
  <si>
    <t xml:space="preserve">   580 Communication</t>
  </si>
  <si>
    <t xml:space="preserve">   581 School Enhancements</t>
  </si>
  <si>
    <t xml:space="preserve">      581-1 Assemblies</t>
  </si>
  <si>
    <t xml:space="preserve">      581-10 Emergency Support Discretionary</t>
  </si>
  <si>
    <t xml:space="preserve">      581-11 Volunteer Recognition</t>
  </si>
  <si>
    <t xml:space="preserve">      581-12 Brook Park Cares</t>
  </si>
  <si>
    <t xml:space="preserve">      581-13 Diversity</t>
  </si>
  <si>
    <t xml:space="preserve">      581-2 Gardening</t>
  </si>
  <si>
    <t xml:space="preserve">      581-3A Picture Person</t>
  </si>
  <si>
    <t xml:space="preserve">      581-4 Principal's Fund</t>
  </si>
  <si>
    <t xml:space="preserve">      581-5 Retirement Artwork</t>
  </si>
  <si>
    <t xml:space="preserve">      581-6 Superstar Readers</t>
  </si>
  <si>
    <t xml:space="preserve">      581-7 Teacher Classroom Money</t>
  </si>
  <si>
    <t xml:space="preserve">      581-8 Specials</t>
  </si>
  <si>
    <t xml:space="preserve">         581-8A PE</t>
  </si>
  <si>
    <t xml:space="preserve">         581-8B Art</t>
  </si>
  <si>
    <t xml:space="preserve">         581-8C Library</t>
  </si>
  <si>
    <t xml:space="preserve">         581-8D Music</t>
  </si>
  <si>
    <t xml:space="preserve">         581-8E STEAM</t>
  </si>
  <si>
    <t xml:space="preserve">         581-8F 5th Grade Production</t>
  </si>
  <si>
    <t xml:space="preserve">         581-8H Special Discretionary</t>
  </si>
  <si>
    <t xml:space="preserve">         581-8I Wellness</t>
  </si>
  <si>
    <t xml:space="preserve">         581-8J ECE</t>
  </si>
  <si>
    <t xml:space="preserve">      Total 581-8 Specials</t>
  </si>
  <si>
    <t xml:space="preserve">      581-9 5th Grade T-Shirts</t>
  </si>
  <si>
    <t xml:space="preserve">   Total 581 School Enhancements</t>
  </si>
  <si>
    <t xml:space="preserve">   482 Membership Dues</t>
  </si>
  <si>
    <t xml:space="preserve">      482-1 Family Membership</t>
  </si>
  <si>
    <t xml:space="preserve">      482-2 Business Membership</t>
  </si>
  <si>
    <t xml:space="preserve">   582 Membership Dues Expense</t>
  </si>
  <si>
    <t xml:space="preserve">   Total 482 Membership Dues</t>
  </si>
  <si>
    <t xml:space="preserve">   Total 582 Membership Dues Expense</t>
  </si>
  <si>
    <t xml:space="preserve">   590 Administrative Expenses</t>
  </si>
  <si>
    <t xml:space="preserve">      590-1 Bank Charges</t>
  </si>
  <si>
    <t xml:space="preserve">      590-10 QuickBooks</t>
  </si>
  <si>
    <t xml:space="preserve">      590-11 Square Credit Card Fees</t>
  </si>
  <si>
    <t xml:space="preserve">      590-13 Hospitality</t>
  </si>
  <si>
    <t xml:space="preserve">      590-14 Cricut</t>
  </si>
  <si>
    <t xml:space="preserve">      590-2 Dues &amp; Subscriptions</t>
  </si>
  <si>
    <t xml:space="preserve">      590-3 Office Supplies</t>
  </si>
  <si>
    <t xml:space="preserve">      590-4 Legal &amp; Professional Fees</t>
  </si>
  <si>
    <t xml:space="preserve">      590-5 Postage And Delivery</t>
  </si>
  <si>
    <t xml:space="preserve">      590-6 Taxes &amp; Licenses</t>
  </si>
  <si>
    <t xml:space="preserve">      590-8 Insurance</t>
  </si>
  <si>
    <t xml:space="preserve">      590-9 Technology &amp; Equipment</t>
  </si>
  <si>
    <t xml:space="preserve">   Total 590 Administrative Expenses</t>
  </si>
  <si>
    <t>Total Revenue</t>
  </si>
  <si>
    <t>Total Expenditures</t>
  </si>
  <si>
    <t>Est. Reserve Spending</t>
  </si>
  <si>
    <t>Expenses</t>
  </si>
  <si>
    <t>Net Revenue</t>
  </si>
  <si>
    <t>Playground</t>
  </si>
  <si>
    <t xml:space="preserve">         420-21 Billy Bricks</t>
  </si>
  <si>
    <t xml:space="preserve">      481-11 Volunteer Recognition</t>
  </si>
  <si>
    <t xml:space="preserve">   Total 481 School Enhancements</t>
  </si>
  <si>
    <t xml:space="preserve">      481-10 Emergency Support Discretionary</t>
  </si>
  <si>
    <t xml:space="preserve">   481 School Enhancements</t>
  </si>
  <si>
    <t xml:space="preserve">        553 -1 Chicago Dogs</t>
  </si>
  <si>
    <t>496.;80</t>
  </si>
  <si>
    <t>July-March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</si>
</sst>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&quot;$&quot;* #,##0.00\ _€"/>
    <numFmt numFmtId="166" formatCode="&quot;$&quot;#,##0"/>
  </numFmts>
  <fonts count="12" x14ac:knownFonts="1">
    <font>
      <sz val="11"/>
      <color rgb="FF000000"/>
      <name val="Arial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70C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70C0"/>
      <name val="Calibri"/>
      <family val="2"/>
    </font>
    <font>
      <sz val="11"/>
      <color rgb="FF000000"/>
      <name val="Inconsolata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rgb="FF99999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wrapText="1"/>
    </xf>
    <xf numFmtId="165" fontId="1" fillId="0" borderId="2" xfId="0" applyNumberFormat="1" applyFont="1" applyBorder="1" applyAlignment="1">
      <alignment horizontal="right" wrapText="1"/>
    </xf>
    <xf numFmtId="165" fontId="1" fillId="0" borderId="2" xfId="0" applyNumberFormat="1" applyFont="1" applyBorder="1" applyAlignment="1">
      <alignment horizontal="right" wrapText="1"/>
    </xf>
    <xf numFmtId="0" fontId="4" fillId="0" borderId="0" xfId="0" applyFont="1"/>
    <xf numFmtId="165" fontId="4" fillId="0" borderId="0" xfId="0" applyNumberFormat="1" applyFont="1" applyAlignment="1">
      <alignment horizontal="right" wrapText="1"/>
    </xf>
    <xf numFmtId="4" fontId="4" fillId="0" borderId="0" xfId="0" applyNumberFormat="1" applyFont="1"/>
    <xf numFmtId="0" fontId="4" fillId="0" borderId="0" xfId="0" applyFont="1"/>
    <xf numFmtId="0" fontId="6" fillId="0" borderId="1" xfId="0" applyFont="1" applyBorder="1"/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2" borderId="0" xfId="0" applyFont="1" applyFill="1"/>
    <xf numFmtId="164" fontId="1" fillId="0" borderId="0" xfId="0" applyNumberFormat="1" applyFont="1" applyAlignment="1">
      <alignment horizontal="right" wrapText="1"/>
    </xf>
    <xf numFmtId="0" fontId="2" fillId="0" borderId="0" xfId="0" applyFont="1" applyAlignment="1"/>
    <xf numFmtId="164" fontId="4" fillId="0" borderId="1" xfId="0" applyNumberFormat="1" applyFont="1" applyBorder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3" fontId="5" fillId="0" borderId="0" xfId="0" applyNumberFormat="1" applyFont="1" applyAlignment="1"/>
    <xf numFmtId="0" fontId="2" fillId="0" borderId="0" xfId="0" applyFont="1" applyAlignment="1">
      <alignment horizontal="left" wrapText="1"/>
    </xf>
    <xf numFmtId="0" fontId="5" fillId="0" borderId="0" xfId="0" applyFont="1" applyAlignment="1"/>
    <xf numFmtId="4" fontId="5" fillId="0" borderId="0" xfId="0" applyNumberFormat="1" applyFont="1"/>
    <xf numFmtId="165" fontId="5" fillId="0" borderId="0" xfId="0" applyNumberFormat="1" applyFont="1" applyAlignment="1">
      <alignment horizontal="right" wrapText="1"/>
    </xf>
    <xf numFmtId="4" fontId="5" fillId="0" borderId="1" xfId="0" applyNumberFormat="1" applyFont="1" applyBorder="1"/>
    <xf numFmtId="165" fontId="4" fillId="0" borderId="1" xfId="0" applyNumberFormat="1" applyFont="1" applyBorder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0" fontId="4" fillId="0" borderId="1" xfId="0" applyFont="1" applyBorder="1"/>
    <xf numFmtId="166" fontId="2" fillId="0" borderId="0" xfId="0" applyNumberFormat="1" applyFont="1" applyAlignment="1"/>
    <xf numFmtId="0" fontId="10" fillId="0" borderId="0" xfId="0" applyFont="1" applyAlignment="1">
      <alignment horizontal="left"/>
    </xf>
    <xf numFmtId="165" fontId="4" fillId="0" borderId="0" xfId="0" applyNumberFormat="1" applyFont="1" applyAlignment="1">
      <alignment horizontal="right" wrapText="1"/>
    </xf>
    <xf numFmtId="165" fontId="4" fillId="0" borderId="3" xfId="0" applyNumberFormat="1" applyFont="1" applyBorder="1" applyAlignment="1">
      <alignment horizontal="right"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4" fontId="4" fillId="0" borderId="1" xfId="0" applyNumberFormat="1" applyFont="1" applyBorder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18"/>
  <sheetViews>
    <sheetView tabSelected="1" workbookViewId="0">
      <selection activeCell="A3" sqref="A3:B3"/>
    </sheetView>
  </sheetViews>
  <sheetFormatPr defaultColWidth="12.625" defaultRowHeight="15" customHeight="1" x14ac:dyDescent="0.2"/>
  <cols>
    <col min="1" max="1" width="30" customWidth="1"/>
    <col min="2" max="2" width="12.5" customWidth="1"/>
    <col min="3" max="3" width="5.625" customWidth="1"/>
    <col min="4" max="4" width="32.625" customWidth="1"/>
    <col min="5" max="5" width="11.5" customWidth="1"/>
    <col min="6" max="22" width="7.625" customWidth="1"/>
  </cols>
  <sheetData>
    <row r="1" spans="1:22" x14ac:dyDescent="0.25">
      <c r="A1" s="49" t="s">
        <v>0</v>
      </c>
      <c r="B1" s="50"/>
      <c r="C1" s="50"/>
      <c r="D1" s="50"/>
      <c r="E1" s="5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51" t="s">
        <v>205</v>
      </c>
      <c r="B2" s="50"/>
      <c r="C2" s="50"/>
      <c r="D2" s="50"/>
      <c r="E2" s="5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52"/>
      <c r="B3" s="5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3" t="s">
        <v>1</v>
      </c>
      <c r="B4" s="4"/>
      <c r="C4" s="1"/>
      <c r="D4" s="3" t="s">
        <v>2</v>
      </c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3" t="s">
        <v>3</v>
      </c>
      <c r="B5" s="5"/>
      <c r="C5" s="2"/>
      <c r="D5" s="3" t="s">
        <v>4</v>
      </c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C6" s="2"/>
      <c r="D6" s="6" t="s">
        <v>5</v>
      </c>
      <c r="E6" s="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3" t="s">
        <v>6</v>
      </c>
      <c r="B7" s="5"/>
      <c r="C7" s="2"/>
      <c r="D7" s="3" t="s">
        <v>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8" t="s">
        <v>8</v>
      </c>
      <c r="B8" s="7">
        <v>0</v>
      </c>
      <c r="C8" s="2"/>
      <c r="D8" s="8" t="s">
        <v>9</v>
      </c>
      <c r="E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6" t="s">
        <v>10</v>
      </c>
      <c r="B9" s="7">
        <v>0</v>
      </c>
      <c r="C9" s="2"/>
      <c r="D9" s="6" t="s">
        <v>11</v>
      </c>
      <c r="E9" s="7">
        <v>525.62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5">
      <c r="A10" s="3" t="s">
        <v>12</v>
      </c>
      <c r="B10" s="9">
        <f>SUM(+B9+B8)</f>
        <v>0</v>
      </c>
      <c r="C10" s="2"/>
      <c r="D10" s="3" t="s">
        <v>13</v>
      </c>
      <c r="E10" s="10">
        <f>SUM(E8:E9)</f>
        <v>525.62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11"/>
      <c r="B11" s="2"/>
      <c r="C11" s="2"/>
      <c r="D11" s="6"/>
      <c r="E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6" t="s">
        <v>14</v>
      </c>
      <c r="B12" s="13"/>
      <c r="C12" s="14"/>
      <c r="D12" s="6" t="s">
        <v>15</v>
      </c>
      <c r="E12" s="7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B13" s="15"/>
      <c r="C13" s="14"/>
      <c r="D13" s="6" t="s">
        <v>16</v>
      </c>
      <c r="E13" s="7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x14ac:dyDescent="0.25">
      <c r="A14" s="16" t="s">
        <v>17</v>
      </c>
      <c r="B14" s="17">
        <f>B12</f>
        <v>0</v>
      </c>
      <c r="C14" s="14"/>
      <c r="D14" s="6" t="s">
        <v>18</v>
      </c>
      <c r="E14" s="17">
        <f>SUM(E12:E13)</f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x14ac:dyDescent="0.25">
      <c r="A15" s="2"/>
      <c r="B15" s="2"/>
      <c r="C15" s="2"/>
      <c r="D15" s="18"/>
      <c r="E15" s="1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6" t="s">
        <v>19</v>
      </c>
      <c r="B16" s="7">
        <v>44.6</v>
      </c>
      <c r="C16" s="2"/>
      <c r="D16" s="6" t="s">
        <v>20</v>
      </c>
      <c r="E16" s="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6"/>
      <c r="B17" s="5"/>
      <c r="C17" s="2"/>
      <c r="D17" s="6"/>
      <c r="E17" s="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21</v>
      </c>
      <c r="B18" s="5"/>
      <c r="C18" s="2"/>
      <c r="D18" s="3" t="s">
        <v>22</v>
      </c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19" t="s">
        <v>23</v>
      </c>
      <c r="B19">
        <v>650</v>
      </c>
      <c r="C19" s="14"/>
      <c r="D19" s="19" t="s">
        <v>24</v>
      </c>
      <c r="E19" s="5">
        <v>542.91999999999996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x14ac:dyDescent="0.25">
      <c r="A20" s="6" t="s">
        <v>25</v>
      </c>
      <c r="B20" s="5"/>
      <c r="C20" s="14"/>
      <c r="D20" s="6" t="s">
        <v>26</v>
      </c>
      <c r="E20" s="5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ht="15.75" customHeight="1" x14ac:dyDescent="0.25">
      <c r="A21" s="6" t="s">
        <v>27</v>
      </c>
      <c r="B21" s="5"/>
      <c r="C21" s="14"/>
      <c r="D21" s="6" t="s">
        <v>28</v>
      </c>
      <c r="E21" s="5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25">
      <c r="A22" s="20" t="s">
        <v>29</v>
      </c>
      <c r="B22" s="5" t="s">
        <v>204</v>
      </c>
      <c r="D22" s="20" t="s">
        <v>30</v>
      </c>
      <c r="E22" s="7"/>
    </row>
    <row r="23" spans="1:22" ht="15.75" customHeight="1" x14ac:dyDescent="0.25">
      <c r="A23" s="19" t="s">
        <v>31</v>
      </c>
      <c r="B23" s="7"/>
      <c r="C23" s="2"/>
      <c r="D23" s="19" t="s">
        <v>32</v>
      </c>
      <c r="E23" s="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75" customHeight="1" x14ac:dyDescent="0.25">
      <c r="A24" s="19" t="s">
        <v>33</v>
      </c>
      <c r="B24" s="7"/>
      <c r="C24" s="2"/>
      <c r="D24" s="19" t="s">
        <v>34</v>
      </c>
      <c r="E24" s="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 customHeight="1" x14ac:dyDescent="0.25">
      <c r="A25" s="19" t="s">
        <v>35</v>
      </c>
      <c r="B25" s="7"/>
      <c r="C25" s="2"/>
      <c r="D25" s="19" t="s">
        <v>36</v>
      </c>
      <c r="E25" s="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.75" customHeight="1" x14ac:dyDescent="0.4">
      <c r="A26" s="6"/>
      <c r="B26" s="5"/>
      <c r="C26" s="2"/>
      <c r="D26" s="6"/>
      <c r="E26" s="5"/>
      <c r="F26" s="2"/>
      <c r="G26" s="2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.75" customHeight="1" x14ac:dyDescent="0.25">
      <c r="A27" s="3" t="s">
        <v>37</v>
      </c>
      <c r="B27" s="10">
        <f>SUM(B19:B25)</f>
        <v>650</v>
      </c>
      <c r="C27" s="2"/>
      <c r="D27" s="3" t="s">
        <v>38</v>
      </c>
      <c r="E27" s="10">
        <f>SUM(E19:E25)</f>
        <v>542.91999999999996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.75" customHeight="1" x14ac:dyDescent="0.25">
      <c r="A28" s="6"/>
      <c r="B28" s="12"/>
      <c r="C28" s="2"/>
      <c r="D28" s="6"/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.75" customHeight="1" x14ac:dyDescent="0.25">
      <c r="A29" s="6" t="s">
        <v>39</v>
      </c>
      <c r="B29" s="7">
        <v>1711.11</v>
      </c>
      <c r="C29" s="2"/>
      <c r="D29" s="6" t="s">
        <v>40</v>
      </c>
      <c r="E29" s="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.75" customHeight="1" x14ac:dyDescent="0.25">
      <c r="A30" s="6"/>
      <c r="B30" s="5"/>
      <c r="C30" s="2"/>
      <c r="D30" s="6"/>
      <c r="E30" s="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75" customHeight="1" x14ac:dyDescent="0.25">
      <c r="A31" s="6" t="s">
        <v>41</v>
      </c>
      <c r="B31" s="7"/>
      <c r="C31" s="2"/>
      <c r="D31" s="6" t="s">
        <v>42</v>
      </c>
      <c r="E31" s="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.75" customHeight="1" x14ac:dyDescent="0.25">
      <c r="A32" s="6"/>
      <c r="B32" s="5"/>
      <c r="C32" s="2"/>
      <c r="D32" s="6"/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.75" customHeight="1" x14ac:dyDescent="0.25">
      <c r="A33" s="6" t="s">
        <v>43</v>
      </c>
      <c r="B33" s="7">
        <v>23504.48</v>
      </c>
      <c r="C33" s="2"/>
      <c r="D33" s="6" t="s">
        <v>44</v>
      </c>
      <c r="E33" s="7">
        <v>17336.740000000002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.75" customHeight="1" x14ac:dyDescent="0.25">
      <c r="A34" s="6"/>
      <c r="B34" s="5"/>
      <c r="C34" s="2"/>
      <c r="D34" s="6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75" customHeight="1" x14ac:dyDescent="0.25">
      <c r="A35" s="20" t="s">
        <v>45</v>
      </c>
      <c r="B35" s="7"/>
      <c r="C35" s="2"/>
      <c r="D35" s="20" t="s">
        <v>46</v>
      </c>
      <c r="E35" s="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.75" customHeight="1" x14ac:dyDescent="0.25">
      <c r="A36" s="6"/>
      <c r="B36" s="5"/>
      <c r="C36" s="2"/>
      <c r="D36" s="6"/>
      <c r="E36" s="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.75" customHeight="1" x14ac:dyDescent="0.25">
      <c r="A37" s="3" t="s">
        <v>47</v>
      </c>
      <c r="B37" s="22" t="s">
        <v>48</v>
      </c>
      <c r="C37" s="2"/>
      <c r="D37" s="16" t="s">
        <v>49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.75" customHeight="1" x14ac:dyDescent="0.25">
      <c r="A38" s="19" t="s">
        <v>50</v>
      </c>
      <c r="B38" s="7"/>
      <c r="C38" s="2"/>
      <c r="D38" s="6" t="s">
        <v>51</v>
      </c>
      <c r="E38" s="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5">
      <c r="A39" s="19" t="s">
        <v>52</v>
      </c>
      <c r="B39" s="7">
        <v>108.31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.75" customHeight="1" x14ac:dyDescent="0.25">
      <c r="A40" s="19" t="s">
        <v>53</v>
      </c>
      <c r="B40" s="7">
        <v>50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.75" customHeight="1" x14ac:dyDescent="0.25">
      <c r="A41" s="19" t="s">
        <v>54</v>
      </c>
      <c r="B41" s="7">
        <v>148.47999999999999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.75" customHeight="1" x14ac:dyDescent="0.25">
      <c r="A42" s="19" t="s">
        <v>55</v>
      </c>
      <c r="B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.75" customHeight="1" x14ac:dyDescent="0.25">
      <c r="A43" s="19" t="s">
        <v>56</v>
      </c>
      <c r="B43" s="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.75" customHeight="1" x14ac:dyDescent="0.25">
      <c r="A44" s="19" t="s">
        <v>57</v>
      </c>
      <c r="B44" s="7">
        <v>235.94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 customHeight="1" x14ac:dyDescent="0.25">
      <c r="A45" s="19" t="s">
        <v>58</v>
      </c>
      <c r="B45" s="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s="48" customFormat="1" ht="15.75" customHeight="1" x14ac:dyDescent="0.25">
      <c r="A46" s="19" t="s">
        <v>198</v>
      </c>
      <c r="B46" s="7">
        <v>121.4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 customHeight="1" x14ac:dyDescent="0.25">
      <c r="A47" s="3" t="s">
        <v>59</v>
      </c>
      <c r="B47" s="10">
        <f>B38+B39+B40+B41+B42+B43+B44+B45+B46</f>
        <v>664.13</v>
      </c>
      <c r="C47" s="2"/>
      <c r="D47" s="16" t="s">
        <v>60</v>
      </c>
      <c r="E47" s="10">
        <f>E38</f>
        <v>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 customHeight="1" x14ac:dyDescent="0.25">
      <c r="A48" s="6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 customHeight="1" x14ac:dyDescent="0.25">
      <c r="A49" s="6" t="s">
        <v>61</v>
      </c>
      <c r="B49" s="7">
        <v>259.45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75" customHeight="1" x14ac:dyDescent="0.25">
      <c r="A50" s="3" t="s">
        <v>62</v>
      </c>
      <c r="B50" s="9">
        <f>B10+B14+B16+B27+B29+B31+B33+B35+B47+B49</f>
        <v>26833.77</v>
      </c>
      <c r="C50" s="2"/>
      <c r="D50" s="3" t="s">
        <v>63</v>
      </c>
      <c r="E50" s="9">
        <f>E6+E10+E14+E16+E27+E29+E31+E33+E35+E47</f>
        <v>18405.280000000002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75" customHeight="1" x14ac:dyDescent="0.25">
      <c r="A51" s="6"/>
      <c r="B51" s="12"/>
      <c r="C51" s="2"/>
      <c r="D51" s="6"/>
      <c r="E51" s="1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75" customHeight="1" x14ac:dyDescent="0.25">
      <c r="A52" s="23" t="s">
        <v>64</v>
      </c>
      <c r="B52" s="2"/>
      <c r="C52" s="2"/>
      <c r="D52" s="3" t="s">
        <v>65</v>
      </c>
      <c r="E52" s="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.75" customHeight="1" x14ac:dyDescent="0.25">
      <c r="A53" s="2"/>
      <c r="B53" s="2"/>
      <c r="C53" s="2"/>
      <c r="D53" s="6" t="s">
        <v>66</v>
      </c>
      <c r="E53" s="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.75" customHeight="1" x14ac:dyDescent="0.25">
      <c r="A54" s="2"/>
      <c r="B54" s="2"/>
      <c r="C54" s="2"/>
      <c r="D54" s="19" t="s">
        <v>67</v>
      </c>
      <c r="E54" s="2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.75" customHeight="1" x14ac:dyDescent="0.25">
      <c r="A55" s="2"/>
      <c r="B55" s="2"/>
      <c r="C55" s="2"/>
      <c r="D55" s="3" t="s">
        <v>68</v>
      </c>
      <c r="E55" s="9">
        <f>E53+E54</f>
        <v>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 customHeight="1" x14ac:dyDescent="0.25">
      <c r="A56" s="23"/>
      <c r="B56" s="2"/>
      <c r="C56" s="2"/>
      <c r="D56" s="6"/>
      <c r="E56" s="7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.75" customHeight="1" x14ac:dyDescent="0.25">
      <c r="B57" s="2"/>
      <c r="C57" s="2"/>
      <c r="D57" s="6" t="s">
        <v>69</v>
      </c>
      <c r="E57" s="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.75" customHeight="1" x14ac:dyDescent="0.25">
      <c r="A58" s="2"/>
      <c r="B58" s="2"/>
      <c r="C58" s="2"/>
      <c r="D58" s="6" t="s">
        <v>70</v>
      </c>
      <c r="E58" s="7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.75" customHeight="1" x14ac:dyDescent="0.25">
      <c r="A59" s="6" t="s">
        <v>71</v>
      </c>
      <c r="B59" s="13">
        <v>1309</v>
      </c>
      <c r="C59" s="14"/>
      <c r="D59" s="6" t="s">
        <v>72</v>
      </c>
      <c r="E59" s="5">
        <v>902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ht="15.75" customHeight="1" x14ac:dyDescent="0.25">
      <c r="A60" s="2"/>
      <c r="B60" s="2"/>
      <c r="C60" s="2"/>
      <c r="D60" s="3" t="s">
        <v>73</v>
      </c>
      <c r="E60" s="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.75" customHeight="1" x14ac:dyDescent="0.25">
      <c r="A61" s="2"/>
      <c r="B61" s="2"/>
      <c r="C61" s="2"/>
      <c r="D61" s="6" t="s">
        <v>74</v>
      </c>
      <c r="E61" s="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.75" customHeight="1" x14ac:dyDescent="0.25">
      <c r="A62" s="2"/>
      <c r="B62" s="2"/>
      <c r="C62" s="2"/>
      <c r="D62" s="6" t="s">
        <v>75</v>
      </c>
      <c r="E62" s="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.75" customHeight="1" x14ac:dyDescent="0.25">
      <c r="A63" s="2"/>
      <c r="B63" s="2"/>
      <c r="C63" s="2"/>
      <c r="D63" s="6" t="s">
        <v>76</v>
      </c>
      <c r="E63" s="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.75" customHeight="1" x14ac:dyDescent="0.25">
      <c r="A64" s="2"/>
      <c r="B64" s="2"/>
      <c r="C64" s="2"/>
      <c r="D64" s="6" t="s">
        <v>77</v>
      </c>
      <c r="E64" s="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.75" customHeight="1" x14ac:dyDescent="0.25">
      <c r="A65" s="2"/>
      <c r="B65" s="2"/>
      <c r="C65" s="2"/>
      <c r="D65" s="6" t="s">
        <v>78</v>
      </c>
      <c r="E65" s="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.75" customHeight="1" x14ac:dyDescent="0.25">
      <c r="A66" s="2"/>
      <c r="B66" s="2"/>
      <c r="C66" s="2"/>
      <c r="D66" s="6" t="s">
        <v>79</v>
      </c>
      <c r="E66" s="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.75" customHeight="1" x14ac:dyDescent="0.25">
      <c r="A67" s="2"/>
      <c r="B67" s="2"/>
      <c r="C67" s="2"/>
      <c r="D67" s="6" t="s">
        <v>80</v>
      </c>
      <c r="E67" s="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.75" customHeight="1" x14ac:dyDescent="0.25">
      <c r="A68" s="2"/>
      <c r="B68" s="2"/>
      <c r="C68" s="2"/>
      <c r="D68" s="3" t="s">
        <v>81</v>
      </c>
      <c r="E68" s="10">
        <f>SUM(E61:E67)</f>
        <v>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.75" customHeight="1" x14ac:dyDescent="0.25">
      <c r="A70" s="6" t="s">
        <v>82</v>
      </c>
      <c r="B70" s="7"/>
      <c r="C70" s="14"/>
      <c r="D70" s="6" t="s">
        <v>83</v>
      </c>
      <c r="E70" s="7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 ht="15.75" customHeight="1" x14ac:dyDescent="0.25">
      <c r="A71" s="19" t="s">
        <v>84</v>
      </c>
      <c r="B71" s="7"/>
      <c r="C71" s="14"/>
      <c r="D71" s="19" t="s">
        <v>85</v>
      </c>
      <c r="E71" s="7">
        <v>100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1:22" ht="15.75" customHeight="1" x14ac:dyDescent="0.25">
      <c r="A72" s="19" t="s">
        <v>86</v>
      </c>
      <c r="B72" s="7">
        <v>1145</v>
      </c>
      <c r="C72" s="2"/>
      <c r="D72" s="19" t="s">
        <v>87</v>
      </c>
      <c r="E72" s="7">
        <v>6080.29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.75" customHeight="1" x14ac:dyDescent="0.25">
      <c r="A73" s="20" t="s">
        <v>88</v>
      </c>
      <c r="B73" s="25"/>
      <c r="C73" s="2"/>
      <c r="D73" s="20" t="s">
        <v>89</v>
      </c>
      <c r="E73" s="7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.75" customHeight="1" x14ac:dyDescent="0.25">
      <c r="A74" s="26" t="s">
        <v>90</v>
      </c>
      <c r="B74" s="25"/>
      <c r="C74" s="2"/>
      <c r="D74" s="19" t="s">
        <v>91</v>
      </c>
      <c r="E74" s="7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.75" customHeight="1" x14ac:dyDescent="0.25">
      <c r="A75" s="26" t="s">
        <v>92</v>
      </c>
      <c r="B75" s="25"/>
      <c r="C75" s="2"/>
      <c r="D75" s="19" t="s">
        <v>93</v>
      </c>
      <c r="E75" s="7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.75" customHeight="1" x14ac:dyDescent="0.25">
      <c r="A76" s="26" t="s">
        <v>94</v>
      </c>
      <c r="B76" s="25"/>
      <c r="C76" s="2"/>
      <c r="D76" s="19" t="s">
        <v>95</v>
      </c>
      <c r="E76" s="7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.75" customHeight="1" x14ac:dyDescent="0.25">
      <c r="A77" s="2"/>
      <c r="B77" s="2"/>
      <c r="C77" s="2"/>
      <c r="D77" s="19" t="s">
        <v>203</v>
      </c>
      <c r="E77">
        <v>100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.75" customHeight="1" x14ac:dyDescent="0.25">
      <c r="A78" s="2"/>
      <c r="B78" s="2"/>
      <c r="C78" s="2"/>
      <c r="D78" s="8" t="s">
        <v>96</v>
      </c>
      <c r="E78" s="27">
        <v>375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.75" customHeight="1" x14ac:dyDescent="0.25">
      <c r="A79" s="2"/>
      <c r="B79" s="2"/>
      <c r="C79" s="2"/>
      <c r="D79" s="8" t="s">
        <v>97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.75" customHeight="1" x14ac:dyDescent="0.25">
      <c r="A80" s="2"/>
      <c r="B80" s="2"/>
      <c r="C80" s="2"/>
      <c r="D80" s="8" t="s">
        <v>98</v>
      </c>
      <c r="E80" s="28">
        <v>291.70999999999998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.75" customHeight="1" x14ac:dyDescent="0.25">
      <c r="A81" s="20"/>
      <c r="B81" s="29"/>
      <c r="C81" s="2"/>
      <c r="D81" s="30" t="s">
        <v>99</v>
      </c>
      <c r="E81" s="9">
        <f>SUM(E78:V80)</f>
        <v>666.71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.75" customHeight="1" x14ac:dyDescent="0.25">
      <c r="A82" s="2"/>
      <c r="B82" s="2"/>
      <c r="C82" s="2"/>
      <c r="D82" s="6"/>
      <c r="E82" s="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.75" customHeight="1" x14ac:dyDescent="0.25">
      <c r="C83" s="2"/>
      <c r="D83" s="31" t="s">
        <v>100</v>
      </c>
      <c r="E83" s="7">
        <v>250.75</v>
      </c>
      <c r="F83" s="1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.75" customHeight="1" x14ac:dyDescent="0.25">
      <c r="A85" s="2"/>
      <c r="B85" s="2"/>
      <c r="C85" s="2"/>
      <c r="D85" s="3" t="s">
        <v>101</v>
      </c>
      <c r="E85" s="5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.75" customHeight="1" x14ac:dyDescent="0.25">
      <c r="A86" s="2"/>
      <c r="B86" s="2"/>
      <c r="C86" s="2"/>
      <c r="D86" s="6" t="s">
        <v>102</v>
      </c>
      <c r="E86" s="5">
        <v>269.61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.75" customHeight="1" x14ac:dyDescent="0.25">
      <c r="A87" s="2"/>
      <c r="B87" s="2"/>
      <c r="C87" s="2"/>
      <c r="D87" s="6" t="s">
        <v>103</v>
      </c>
      <c r="E87" s="5">
        <v>220.08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.75" customHeight="1" x14ac:dyDescent="0.25">
      <c r="A88" s="2"/>
      <c r="B88" s="2"/>
      <c r="C88" s="2"/>
      <c r="D88" s="6" t="s">
        <v>104</v>
      </c>
      <c r="E88" s="5">
        <v>285.02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.75" customHeight="1" x14ac:dyDescent="0.25">
      <c r="A89" s="2"/>
      <c r="B89" s="2"/>
      <c r="C89" s="2"/>
      <c r="D89" s="6" t="s">
        <v>105</v>
      </c>
      <c r="E89" s="5">
        <v>267.02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.75" customHeight="1" x14ac:dyDescent="0.25">
      <c r="A90" s="2"/>
      <c r="B90" s="2"/>
      <c r="C90" s="2"/>
      <c r="D90" s="6" t="s">
        <v>106</v>
      </c>
      <c r="E90" s="5">
        <v>294.19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.75" customHeight="1" x14ac:dyDescent="0.25">
      <c r="A91" s="2"/>
      <c r="B91" s="2"/>
      <c r="C91" s="2"/>
      <c r="D91" s="6" t="s">
        <v>107</v>
      </c>
      <c r="E91" s="5">
        <v>162.78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.75" customHeight="1" x14ac:dyDescent="0.25">
      <c r="A92" s="2"/>
      <c r="B92" s="2"/>
      <c r="C92" s="2"/>
      <c r="D92" s="6" t="s">
        <v>108</v>
      </c>
      <c r="E92" s="7">
        <v>118.95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.75" customHeight="1" x14ac:dyDescent="0.25">
      <c r="A93" s="2"/>
      <c r="B93" s="2"/>
      <c r="C93" s="2"/>
      <c r="D93" s="19" t="s">
        <v>109</v>
      </c>
      <c r="E93" s="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.75" customHeight="1" x14ac:dyDescent="0.25">
      <c r="C94" s="2"/>
      <c r="D94" s="3" t="s">
        <v>110</v>
      </c>
      <c r="E94" s="10">
        <f>E86+E87+E88+E89+E90+E91+E92+E93</f>
        <v>1617.65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.75" customHeight="1" x14ac:dyDescent="0.25">
      <c r="C95" s="2"/>
      <c r="D95" s="6"/>
      <c r="E95" s="1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.75" customHeight="1" x14ac:dyDescent="0.25">
      <c r="A96" s="8" t="s">
        <v>111</v>
      </c>
      <c r="B96" s="32"/>
      <c r="C96" s="2"/>
      <c r="D96" s="8" t="s">
        <v>112</v>
      </c>
      <c r="E96" s="33">
        <v>125.97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.75" customHeight="1" x14ac:dyDescent="0.25">
      <c r="A97" s="8" t="s">
        <v>113</v>
      </c>
      <c r="B97" s="32">
        <v>335</v>
      </c>
      <c r="C97" s="2"/>
      <c r="D97" s="6"/>
      <c r="E97" s="1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8" t="s">
        <v>114</v>
      </c>
      <c r="B98" s="32"/>
      <c r="C98" s="2"/>
      <c r="D98" s="6"/>
      <c r="E98" s="1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.75" customHeight="1" x14ac:dyDescent="0.25">
      <c r="A99" s="8" t="s">
        <v>115</v>
      </c>
      <c r="B99" s="34"/>
      <c r="C99" s="2"/>
      <c r="D99" s="6"/>
      <c r="E99" s="3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.75" customHeight="1" x14ac:dyDescent="0.25">
      <c r="A100" s="30" t="s">
        <v>116</v>
      </c>
      <c r="B100" s="9">
        <f>B97+B98+B99</f>
        <v>335</v>
      </c>
      <c r="C100" s="2"/>
      <c r="D100" s="30" t="s">
        <v>116</v>
      </c>
      <c r="E100" s="9">
        <f>E96</f>
        <v>125.97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.75" customHeight="1" x14ac:dyDescent="0.25">
      <c r="A101" s="2"/>
      <c r="B101" s="2"/>
      <c r="C101" s="2"/>
      <c r="D101" s="8"/>
      <c r="E101" s="3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75" customHeight="1" x14ac:dyDescent="0.25">
      <c r="A102" s="31" t="s">
        <v>117</v>
      </c>
      <c r="B102" s="2"/>
      <c r="C102" s="2"/>
      <c r="D102" s="20" t="s">
        <v>118</v>
      </c>
      <c r="E102" s="36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75" customHeight="1" x14ac:dyDescent="0.25">
      <c r="A103" s="2"/>
      <c r="B103" s="2"/>
      <c r="C103" s="2"/>
      <c r="D103" s="6"/>
      <c r="E103" s="7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.75" customHeight="1" x14ac:dyDescent="0.25">
      <c r="A104" s="2"/>
      <c r="B104" s="2"/>
      <c r="C104" s="2"/>
      <c r="D104" s="6" t="s">
        <v>119</v>
      </c>
      <c r="E104" s="7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.75" customHeight="1" x14ac:dyDescent="0.25">
      <c r="A106" s="2"/>
      <c r="B106" s="2"/>
      <c r="C106" s="2"/>
      <c r="D106" s="3" t="s">
        <v>120</v>
      </c>
      <c r="E106" s="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.75" customHeight="1" x14ac:dyDescent="0.25">
      <c r="A107" s="2"/>
      <c r="B107" s="2"/>
      <c r="C107" s="2"/>
      <c r="D107" s="19" t="s">
        <v>121</v>
      </c>
      <c r="E107" s="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.75" customHeight="1" x14ac:dyDescent="0.25">
      <c r="A108" s="2"/>
      <c r="B108" s="2"/>
      <c r="C108" s="2"/>
      <c r="D108" s="19" t="s">
        <v>122</v>
      </c>
      <c r="E108" s="5">
        <v>1412.31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.75" customHeight="1" x14ac:dyDescent="0.25">
      <c r="A109" s="2"/>
      <c r="B109" s="2"/>
      <c r="C109" s="2"/>
      <c r="D109" s="19" t="s">
        <v>123</v>
      </c>
      <c r="E109" s="5">
        <v>1977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.75" customHeight="1" x14ac:dyDescent="0.25">
      <c r="A110" s="2"/>
      <c r="B110" s="2"/>
      <c r="C110" s="2"/>
      <c r="D110" s="20" t="s">
        <v>124</v>
      </c>
      <c r="E110" s="7">
        <v>1537.1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.75" customHeight="1" x14ac:dyDescent="0.25">
      <c r="A111" s="2"/>
      <c r="B111" s="2"/>
      <c r="C111" s="2"/>
      <c r="D111" s="6" t="s">
        <v>125</v>
      </c>
      <c r="E111" s="7">
        <v>32.69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.75" customHeight="1" x14ac:dyDescent="0.25">
      <c r="A112" s="2"/>
      <c r="B112" s="2"/>
      <c r="C112" s="2"/>
      <c r="D112" s="6" t="s">
        <v>126</v>
      </c>
      <c r="E112" s="7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.75" customHeight="1" x14ac:dyDescent="0.25">
      <c r="A113" s="2"/>
      <c r="B113" s="2"/>
      <c r="C113" s="2"/>
      <c r="D113" s="6" t="s">
        <v>127</v>
      </c>
      <c r="E113" s="7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.75" customHeight="1" x14ac:dyDescent="0.25">
      <c r="A114" s="2"/>
      <c r="B114" s="2"/>
      <c r="C114" s="2"/>
      <c r="D114" s="19" t="s">
        <v>128</v>
      </c>
      <c r="E114" s="7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.75" customHeight="1" x14ac:dyDescent="0.25">
      <c r="A115" s="2"/>
      <c r="B115" s="2"/>
      <c r="C115" s="2"/>
      <c r="D115" s="3" t="s">
        <v>129</v>
      </c>
      <c r="E115" s="10">
        <f>SUM(E107:V114)</f>
        <v>4959.0999999999995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.75" customHeight="1" x14ac:dyDescent="0.25">
      <c r="A117" s="2"/>
      <c r="B117" s="2"/>
      <c r="C117" s="2"/>
      <c r="D117" s="6" t="s">
        <v>130</v>
      </c>
      <c r="E117" s="7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.75" customHeight="1" x14ac:dyDescent="0.25">
      <c r="A118" s="2"/>
      <c r="B118" s="2"/>
      <c r="C118" s="2"/>
      <c r="D118" s="6" t="s">
        <v>131</v>
      </c>
      <c r="E118" s="7">
        <v>4000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75" customHeight="1" x14ac:dyDescent="0.25">
      <c r="A119" s="2"/>
      <c r="B119" s="37"/>
      <c r="C119" s="2"/>
      <c r="D119" s="6" t="s">
        <v>132</v>
      </c>
      <c r="E119" s="7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.75" customHeight="1" x14ac:dyDescent="0.25">
      <c r="A120" s="16" t="s">
        <v>133</v>
      </c>
      <c r="B120" s="38">
        <f>B59+B70+B72+B100</f>
        <v>2789</v>
      </c>
      <c r="C120" s="2"/>
      <c r="D120" s="3" t="s">
        <v>134</v>
      </c>
      <c r="E120" s="9">
        <f>E55+SUM(E57:E59)+E68+SUM(E70:E76)+E77+E81+E83+E94+E100+E102+E104+E115+SUM(E117:E119)</f>
        <v>18802.469999999998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.75" customHeight="1" x14ac:dyDescent="0.25">
      <c r="A121" s="2"/>
      <c r="B121" s="2"/>
      <c r="C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.75" customHeight="1" x14ac:dyDescent="0.25">
      <c r="A122" s="3" t="s">
        <v>135</v>
      </c>
      <c r="B122" s="5"/>
      <c r="C122" s="2"/>
      <c r="D122" s="3" t="s">
        <v>136</v>
      </c>
      <c r="E122" s="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.75" customHeight="1" x14ac:dyDescent="0.25">
      <c r="A123" s="6" t="s">
        <v>137</v>
      </c>
      <c r="B123" s="7">
        <v>195</v>
      </c>
      <c r="C123" s="2"/>
      <c r="D123" s="6" t="s">
        <v>138</v>
      </c>
      <c r="E123" s="7">
        <v>1018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.75" customHeight="1" x14ac:dyDescent="0.25">
      <c r="A124" s="6" t="s">
        <v>139</v>
      </c>
      <c r="B124" s="7">
        <v>197.82</v>
      </c>
      <c r="C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.75" customHeight="1" x14ac:dyDescent="0.25">
      <c r="A125" s="6" t="s">
        <v>140</v>
      </c>
      <c r="B125" s="7"/>
      <c r="C125" s="2"/>
      <c r="D125" s="6" t="s">
        <v>141</v>
      </c>
      <c r="E125" s="7">
        <v>700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.75" customHeight="1" x14ac:dyDescent="0.25">
      <c r="A126" s="6" t="s">
        <v>142</v>
      </c>
      <c r="B126" s="7">
        <v>7058.06</v>
      </c>
      <c r="C126" s="2"/>
      <c r="D126" s="6" t="s">
        <v>143</v>
      </c>
      <c r="E126" s="7">
        <v>5397.18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.75" customHeight="1" x14ac:dyDescent="0.25">
      <c r="C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.75" customHeight="1" x14ac:dyDescent="0.25">
      <c r="A128" s="3" t="s">
        <v>144</v>
      </c>
      <c r="B128" s="10">
        <f>SUM(B123:B126)</f>
        <v>7450.88</v>
      </c>
      <c r="C128" s="2"/>
      <c r="D128" s="3" t="s">
        <v>145</v>
      </c>
      <c r="E128" s="10">
        <f>SUM(E123:V126)</f>
        <v>7115.18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.75" customHeight="1" x14ac:dyDescent="0.25">
      <c r="C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x14ac:dyDescent="0.25">
      <c r="A130" s="2"/>
      <c r="B130" s="2"/>
      <c r="D130" s="6"/>
      <c r="E130" s="12"/>
    </row>
    <row r="131" spans="1:22" ht="15.75" customHeight="1" x14ac:dyDescent="0.25">
      <c r="A131" s="2"/>
      <c r="B131" s="2"/>
      <c r="C131" s="2"/>
      <c r="D131" s="6" t="s">
        <v>146</v>
      </c>
      <c r="E131" s="7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x14ac:dyDescent="0.25">
      <c r="A132" s="2"/>
      <c r="B132" s="2"/>
      <c r="D132" s="6"/>
      <c r="E132" s="5"/>
    </row>
    <row r="133" spans="1:22" ht="15.75" customHeight="1" x14ac:dyDescent="0.25">
      <c r="A133" s="16" t="s">
        <v>202</v>
      </c>
      <c r="B133" s="2"/>
      <c r="C133" s="2"/>
      <c r="D133" s="3" t="s">
        <v>147</v>
      </c>
      <c r="E133" s="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 customHeight="1" x14ac:dyDescent="0.25">
      <c r="A134" s="2"/>
      <c r="B134" s="2"/>
      <c r="C134" s="2"/>
      <c r="D134" s="6" t="s">
        <v>148</v>
      </c>
      <c r="E134" s="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 customHeight="1" x14ac:dyDescent="0.25">
      <c r="A135" s="19" t="s">
        <v>201</v>
      </c>
      <c r="B135" s="2">
        <v>94.62</v>
      </c>
      <c r="C135" s="2"/>
      <c r="D135" s="6" t="s">
        <v>149</v>
      </c>
      <c r="E135" s="7">
        <v>56.23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 customHeight="1" x14ac:dyDescent="0.25">
      <c r="A136" s="19" t="s">
        <v>199</v>
      </c>
      <c r="B136" s="2">
        <v>1000</v>
      </c>
      <c r="C136" s="2"/>
      <c r="D136" s="6" t="s">
        <v>150</v>
      </c>
      <c r="E136" s="7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 customHeight="1" x14ac:dyDescent="0.25">
      <c r="A137" s="2"/>
      <c r="B137" s="2"/>
      <c r="C137" s="2"/>
      <c r="D137" s="6" t="s">
        <v>151</v>
      </c>
      <c r="E137" s="7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 customHeight="1" x14ac:dyDescent="0.25">
      <c r="A138" s="2"/>
      <c r="B138" s="2"/>
      <c r="C138" s="2"/>
      <c r="D138" s="8" t="s">
        <v>152</v>
      </c>
      <c r="E138" s="27">
        <v>856.87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 customHeight="1" x14ac:dyDescent="0.25">
      <c r="A139" s="2"/>
      <c r="B139" s="2"/>
      <c r="C139" s="2"/>
      <c r="D139" s="6" t="s">
        <v>153</v>
      </c>
      <c r="E139" s="7">
        <v>180.21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 customHeight="1" x14ac:dyDescent="0.25">
      <c r="A140" s="2"/>
      <c r="B140" s="2"/>
      <c r="C140" s="2"/>
      <c r="D140" s="6" t="s">
        <v>154</v>
      </c>
      <c r="E140" s="7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 customHeight="1" x14ac:dyDescent="0.25">
      <c r="A141" s="2"/>
      <c r="B141" s="2"/>
      <c r="C141" s="2"/>
      <c r="D141" s="6" t="s">
        <v>155</v>
      </c>
      <c r="E141" s="7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 customHeight="1" x14ac:dyDescent="0.25">
      <c r="A142" s="2"/>
      <c r="B142" s="2"/>
      <c r="C142" s="2"/>
      <c r="D142" s="6" t="s">
        <v>156</v>
      </c>
      <c r="E142" s="7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 customHeight="1" x14ac:dyDescent="0.25">
      <c r="A143" s="2"/>
      <c r="B143" s="2"/>
      <c r="C143" s="2"/>
      <c r="D143" s="6" t="s">
        <v>157</v>
      </c>
      <c r="E143" s="7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 customHeight="1" x14ac:dyDescent="0.25">
      <c r="A144" s="2"/>
      <c r="B144" s="2"/>
      <c r="C144" s="2"/>
      <c r="D144" s="6" t="s">
        <v>158</v>
      </c>
      <c r="E144" s="7">
        <v>3819.41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 customHeight="1" x14ac:dyDescent="0.25">
      <c r="A145" s="2"/>
      <c r="B145" s="2"/>
      <c r="C145" s="2"/>
      <c r="D145" s="3" t="s">
        <v>159</v>
      </c>
      <c r="E145" s="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 customHeight="1" x14ac:dyDescent="0.25">
      <c r="A146" s="2"/>
      <c r="B146" s="2"/>
      <c r="C146" s="2"/>
      <c r="D146" s="6" t="s">
        <v>160</v>
      </c>
      <c r="E146" s="7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 customHeight="1" x14ac:dyDescent="0.25">
      <c r="A147" s="2"/>
      <c r="B147" s="2"/>
      <c r="C147" s="2"/>
      <c r="D147" s="6" t="s">
        <v>161</v>
      </c>
      <c r="E147" s="7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 customHeight="1" x14ac:dyDescent="0.25">
      <c r="A148" s="2"/>
      <c r="B148" s="2"/>
      <c r="C148" s="2"/>
      <c r="D148" s="6" t="s">
        <v>162</v>
      </c>
      <c r="E148" s="7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 customHeight="1" x14ac:dyDescent="0.25">
      <c r="A149" s="2"/>
      <c r="B149" s="2"/>
      <c r="C149" s="2"/>
      <c r="D149" s="6" t="s">
        <v>163</v>
      </c>
      <c r="E149" s="7">
        <v>284.44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 customHeight="1" x14ac:dyDescent="0.25">
      <c r="A150" s="2"/>
      <c r="B150" s="2"/>
      <c r="C150" s="2"/>
      <c r="D150" s="19" t="s">
        <v>164</v>
      </c>
      <c r="E150" s="7">
        <v>6134.83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 customHeight="1" x14ac:dyDescent="0.25">
      <c r="A151" s="2"/>
      <c r="B151" s="2"/>
      <c r="C151" s="2"/>
      <c r="D151" s="6" t="s">
        <v>165</v>
      </c>
      <c r="E151" s="7">
        <v>750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 customHeight="1" x14ac:dyDescent="0.25">
      <c r="A152" s="2"/>
      <c r="B152" s="2"/>
      <c r="C152" s="2"/>
      <c r="D152" s="6" t="s">
        <v>166</v>
      </c>
      <c r="E152" s="7">
        <v>1250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 customHeight="1" x14ac:dyDescent="0.25">
      <c r="A153" s="2"/>
      <c r="B153" s="2"/>
      <c r="C153" s="2"/>
      <c r="D153" s="20" t="s">
        <v>167</v>
      </c>
      <c r="E153" s="27">
        <v>1309.1099999999999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 customHeight="1" x14ac:dyDescent="0.25">
      <c r="A154" s="2"/>
      <c r="B154" s="2"/>
      <c r="C154" s="2"/>
      <c r="D154" s="39" t="s">
        <v>168</v>
      </c>
      <c r="E154" s="7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 customHeight="1" x14ac:dyDescent="0.25">
      <c r="C155" s="2"/>
      <c r="D155" s="3" t="s">
        <v>169</v>
      </c>
      <c r="E155" s="10">
        <f>SUM(E146:E154)</f>
        <v>9728.380000000001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 customHeight="1" x14ac:dyDescent="0.25">
      <c r="C156" s="2"/>
      <c r="D156" s="6" t="s">
        <v>170</v>
      </c>
      <c r="E156" s="7">
        <v>1530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 customHeight="1" x14ac:dyDescent="0.25">
      <c r="A157" s="16" t="s">
        <v>200</v>
      </c>
      <c r="B157" s="10">
        <f>B136</f>
        <v>1000</v>
      </c>
      <c r="C157" s="2"/>
      <c r="D157" s="3" t="s">
        <v>171</v>
      </c>
      <c r="E157" s="10">
        <f>SUM(E134:E144)+E155+E156</f>
        <v>16171.1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 customHeight="1" x14ac:dyDescent="0.25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 customHeight="1" x14ac:dyDescent="0.25">
      <c r="A159" s="3" t="s">
        <v>172</v>
      </c>
      <c r="B159" s="5"/>
      <c r="C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 customHeight="1" x14ac:dyDescent="0.25">
      <c r="A160" s="6" t="s">
        <v>173</v>
      </c>
      <c r="B160" s="7">
        <v>7622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 customHeight="1" x14ac:dyDescent="0.25">
      <c r="A161" s="6" t="s">
        <v>174</v>
      </c>
      <c r="B161" s="7">
        <v>2150</v>
      </c>
      <c r="C161" s="2"/>
      <c r="D161" s="6" t="s">
        <v>175</v>
      </c>
      <c r="E161" s="7">
        <v>263.77999999999997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 customHeight="1" x14ac:dyDescent="0.25">
      <c r="A162" s="3" t="s">
        <v>176</v>
      </c>
      <c r="B162" s="10">
        <f>B160+B161</f>
        <v>9772</v>
      </c>
      <c r="C162" s="2"/>
      <c r="D162" s="16" t="s">
        <v>177</v>
      </c>
      <c r="E162" s="10">
        <f>E161</f>
        <v>263.77999999999997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 customHeight="1" x14ac:dyDescent="0.25">
      <c r="A163" s="2"/>
      <c r="B163" s="2"/>
      <c r="C163" s="2"/>
      <c r="D163" s="3"/>
      <c r="E163" s="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 customHeight="1" x14ac:dyDescent="0.25">
      <c r="A164" s="2"/>
      <c r="B164" s="2"/>
      <c r="C164" s="2"/>
      <c r="D164" s="3" t="s">
        <v>178</v>
      </c>
      <c r="E164" s="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 customHeight="1" x14ac:dyDescent="0.25">
      <c r="A165" s="2"/>
      <c r="B165" s="2"/>
      <c r="C165" s="2"/>
      <c r="D165" s="6" t="s">
        <v>179</v>
      </c>
      <c r="E165" s="7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 customHeight="1" x14ac:dyDescent="0.25">
      <c r="A166" s="2"/>
      <c r="B166" s="2"/>
      <c r="C166" s="2"/>
      <c r="D166" s="6" t="s">
        <v>180</v>
      </c>
      <c r="E166" s="7">
        <v>740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 customHeight="1" x14ac:dyDescent="0.25">
      <c r="A167" s="2"/>
      <c r="B167" s="2"/>
      <c r="C167" s="2"/>
      <c r="D167" s="6" t="s">
        <v>181</v>
      </c>
      <c r="E167" s="7">
        <v>1112.43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 customHeight="1" x14ac:dyDescent="0.25">
      <c r="C168" s="2"/>
      <c r="D168" s="6" t="s">
        <v>182</v>
      </c>
      <c r="E168" s="7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 customHeight="1" x14ac:dyDescent="0.25">
      <c r="A169" s="2"/>
      <c r="B169" s="2"/>
      <c r="C169" s="2"/>
      <c r="D169" s="6" t="s">
        <v>183</v>
      </c>
      <c r="E169" s="7">
        <v>518.45000000000005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 customHeight="1" x14ac:dyDescent="0.25">
      <c r="A170" s="2"/>
      <c r="B170" s="2"/>
      <c r="C170" s="2"/>
      <c r="D170" s="6" t="s">
        <v>184</v>
      </c>
      <c r="E170" s="7">
        <v>2001.2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 customHeight="1" x14ac:dyDescent="0.25">
      <c r="A171" s="2"/>
      <c r="B171" s="2"/>
      <c r="C171" s="2"/>
      <c r="D171" s="6" t="s">
        <v>185</v>
      </c>
      <c r="E171" s="7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 customHeight="1" x14ac:dyDescent="0.25">
      <c r="A172" s="2"/>
      <c r="B172" s="2"/>
      <c r="C172" s="2"/>
      <c r="D172" s="6" t="s">
        <v>186</v>
      </c>
      <c r="E172" s="7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 customHeight="1" x14ac:dyDescent="0.25">
      <c r="A173" s="2"/>
      <c r="B173" s="2"/>
      <c r="C173" s="2"/>
      <c r="D173" s="6" t="s">
        <v>187</v>
      </c>
      <c r="E173" s="7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 customHeight="1" x14ac:dyDescent="0.25">
      <c r="A174" s="2"/>
      <c r="B174" s="2"/>
      <c r="C174" s="2"/>
      <c r="D174" s="6" t="s">
        <v>188</v>
      </c>
      <c r="E174" s="7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 customHeight="1" x14ac:dyDescent="0.25">
      <c r="A175" s="2"/>
      <c r="B175" s="2"/>
      <c r="C175" s="2"/>
      <c r="D175" s="6" t="s">
        <v>189</v>
      </c>
      <c r="E175" s="7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 customHeight="1" x14ac:dyDescent="0.25">
      <c r="A176" s="2"/>
      <c r="B176" s="2"/>
      <c r="C176" s="2"/>
      <c r="D176" s="6" t="s">
        <v>190</v>
      </c>
      <c r="E176" s="7">
        <v>351.3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 customHeight="1" x14ac:dyDescent="0.25">
      <c r="A177" s="2"/>
      <c r="B177" s="2"/>
      <c r="C177" s="2"/>
      <c r="D177" s="3" t="s">
        <v>191</v>
      </c>
      <c r="E177" s="10">
        <f>SUM(E165:E176)</f>
        <v>4723.38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 customHeight="1" x14ac:dyDescent="0.25">
      <c r="A178" s="6"/>
      <c r="B178" s="40"/>
      <c r="C178" s="2"/>
      <c r="D178" s="6"/>
      <c r="E178" s="1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 customHeight="1" x14ac:dyDescent="0.25">
      <c r="A179" s="6"/>
      <c r="B179" s="40"/>
      <c r="C179" s="2"/>
      <c r="D179" s="31"/>
      <c r="E179" s="2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 customHeight="1" x14ac:dyDescent="0.25">
      <c r="A180" s="6" t="s">
        <v>192</v>
      </c>
      <c r="B180" s="41">
        <f>B50+B120+B128+B162+B157</f>
        <v>47845.65</v>
      </c>
      <c r="C180" s="2"/>
      <c r="D180" s="6" t="s">
        <v>193</v>
      </c>
      <c r="E180" s="41">
        <f>E50+E120+E128+E131+E157+E162+E177+E179+E72</f>
        <v>71561.48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 customHeight="1" x14ac:dyDescent="0.25">
      <c r="A181" s="2"/>
      <c r="B181" s="2"/>
      <c r="C181" s="2"/>
      <c r="D181" s="42"/>
      <c r="E181" s="2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 customHeight="1" x14ac:dyDescent="0.25">
      <c r="A182" s="2"/>
      <c r="B182" s="2"/>
      <c r="C182" s="2"/>
      <c r="D182" s="43" t="s">
        <v>194</v>
      </c>
      <c r="E182" s="44">
        <v>35000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 customHeight="1" x14ac:dyDescent="0.25">
      <c r="A183" s="2"/>
      <c r="B183" s="2"/>
      <c r="C183" s="2"/>
      <c r="D183" s="45"/>
      <c r="E183" s="4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 customHeight="1" x14ac:dyDescent="0.25">
      <c r="A184" s="46" t="s">
        <v>1</v>
      </c>
      <c r="B184" s="40">
        <f>B180</f>
        <v>47845.65</v>
      </c>
      <c r="C184" s="2"/>
      <c r="D184" s="6" t="s">
        <v>197</v>
      </c>
      <c r="E184" s="5">
        <v>2788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 customHeight="1" x14ac:dyDescent="0.25">
      <c r="A185" s="46" t="s">
        <v>195</v>
      </c>
      <c r="B185" s="47">
        <f>E180</f>
        <v>71561.48</v>
      </c>
      <c r="C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.75" customHeight="1" x14ac:dyDescent="0.25">
      <c r="A186" s="46" t="s">
        <v>196</v>
      </c>
      <c r="B186" s="40">
        <f>B184-B185</f>
        <v>-23715.829999999994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.75" customHeight="1" x14ac:dyDescent="0.25">
      <c r="A187" s="2"/>
      <c r="B187" s="1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spans="1:22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  <row r="1002" spans="1:22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</row>
    <row r="1003" spans="1:22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</row>
    <row r="1004" spans="1:22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</row>
    <row r="1005" spans="1:22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</row>
    <row r="1006" spans="1:22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</row>
    <row r="1007" spans="1:22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</row>
    <row r="1008" spans="1:22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</row>
    <row r="1009" spans="1:22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</row>
    <row r="1010" spans="1:22" ht="15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</row>
    <row r="1011" spans="1:22" ht="15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</row>
    <row r="1012" spans="1:22" ht="15.7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</row>
    <row r="1013" spans="1:22" ht="15.7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</row>
    <row r="1014" spans="1:22" ht="15.75" customHeight="1" x14ac:dyDescent="0.25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</row>
    <row r="1015" spans="1:22" ht="15.75" customHeight="1" x14ac:dyDescent="0.25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</row>
    <row r="1016" spans="1:22" ht="15.75" customHeight="1" x14ac:dyDescent="0.25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</row>
    <row r="1017" spans="1:22" ht="15.75" customHeight="1" x14ac:dyDescent="0.25">
      <c r="C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</row>
    <row r="1018" spans="1:22" ht="15.75" customHeight="1" x14ac:dyDescent="0.25">
      <c r="C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</row>
  </sheetData>
  <mergeCells count="3">
    <mergeCell ref="A1:E1"/>
    <mergeCell ref="A2:E2"/>
    <mergeCell ref="A3:B3"/>
  </mergeCells>
  <pageMargins left="0.2" right="0.2" top="0.25" bottom="0.25" header="0" footer="0"/>
  <pageSetup scale="9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cp:lastPrinted>2021-10-07T23:45:47Z</cp:lastPrinted>
  <dcterms:created xsi:type="dcterms:W3CDTF">2021-07-08T16:00:51Z</dcterms:created>
  <dcterms:modified xsi:type="dcterms:W3CDTF">2022-04-30T00:01:13Z</dcterms:modified>
</cp:coreProperties>
</file>