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christinefoushi/Downloads/"/>
    </mc:Choice>
  </mc:AlternateContent>
  <xr:revisionPtr revIDLastSave="0" documentId="8_{0A7C7A6D-9913-2144-9684-28EFAF831799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Propo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CQVjDy7SHKzxlGr9bCa8/pjsVg=="/>
    </ext>
  </extLst>
</workbook>
</file>

<file path=xl/calcChain.xml><?xml version="1.0" encoding="utf-8"?>
<calcChain xmlns="http://schemas.openxmlformats.org/spreadsheetml/2006/main">
  <c r="E176" i="1" l="1"/>
  <c r="E161" i="1"/>
  <c r="E154" i="1"/>
  <c r="E156" i="1" s="1"/>
  <c r="E127" i="1"/>
  <c r="B127" i="1"/>
  <c r="B119" i="1"/>
  <c r="E114" i="1"/>
  <c r="E99" i="1"/>
  <c r="B99" i="1"/>
  <c r="E80" i="1"/>
  <c r="E66" i="1"/>
  <c r="E65" i="1"/>
  <c r="E64" i="1"/>
  <c r="E63" i="1"/>
  <c r="E67" i="1" s="1"/>
  <c r="E62" i="1"/>
  <c r="E61" i="1"/>
  <c r="E60" i="1"/>
  <c r="E54" i="1"/>
  <c r="E46" i="1"/>
  <c r="E27" i="1"/>
  <c r="B27" i="1"/>
  <c r="E14" i="1"/>
  <c r="B14" i="1"/>
  <c r="E10" i="1"/>
  <c r="E49" i="1" s="1"/>
  <c r="B10" i="1"/>
  <c r="B49" i="1" s="1"/>
  <c r="B179" i="1" s="1"/>
  <c r="B183" i="1" s="1"/>
  <c r="E119" i="1" l="1"/>
  <c r="E179" i="1" s="1"/>
  <c r="B184" i="1" s="1"/>
  <c r="B185" i="1" s="1"/>
</calcChain>
</file>

<file path=xl/sharedStrings.xml><?xml version="1.0" encoding="utf-8"?>
<sst xmlns="http://schemas.openxmlformats.org/spreadsheetml/2006/main" count="200" uniqueCount="198">
  <si>
    <t>Brook Park Council</t>
  </si>
  <si>
    <t>Revenue</t>
  </si>
  <si>
    <t>Expenditures</t>
  </si>
  <si>
    <t xml:space="preserve">   400 Fundraisers</t>
  </si>
  <si>
    <t xml:space="preserve">   500 Fundraising Expenses</t>
  </si>
  <si>
    <t xml:space="preserve">      501 Barnes &amp; Noble</t>
  </si>
  <si>
    <t xml:space="preserve">      402 Book Fair</t>
  </si>
  <si>
    <t xml:space="preserve">      502 Book Fair</t>
  </si>
  <si>
    <t xml:space="preserve">         402-1 Fall Book Fair</t>
  </si>
  <si>
    <t xml:space="preserve">         502-1 Fall Book Fair</t>
  </si>
  <si>
    <t xml:space="preserve">         402-2 Spring Book Fair</t>
  </si>
  <si>
    <t xml:space="preserve">         502-2 Spring Book Fair</t>
  </si>
  <si>
    <t xml:space="preserve">      Total 402 Book Fair</t>
  </si>
  <si>
    <t xml:space="preserve">      Total 502 Book Fair</t>
  </si>
  <si>
    <t xml:space="preserve">      404 Art Walk (@Open House)</t>
  </si>
  <si>
    <t xml:space="preserve">      504 Art Walk @Open House</t>
  </si>
  <si>
    <t xml:space="preserve">         504-1 Art Walk Supplies</t>
  </si>
  <si>
    <t xml:space="preserve">    Total 404 Art Walk (@Open House)</t>
  </si>
  <si>
    <t xml:space="preserve">   Total 504 Art Walk @Open House</t>
  </si>
  <si>
    <t xml:space="preserve">      405 Box Tops for Education</t>
  </si>
  <si>
    <t xml:space="preserve">      505 Box Tops for Education</t>
  </si>
  <si>
    <t xml:space="preserve">      408 Parent's Night Out</t>
  </si>
  <si>
    <t xml:space="preserve">      508 Parent's Night Out</t>
  </si>
  <si>
    <t xml:space="preserve">       408-1 PNO - Adult Bowl</t>
  </si>
  <si>
    <t xml:space="preserve">         508-1 PNO - Adult Bowl</t>
  </si>
  <si>
    <t xml:space="preserve">         408-2 PNO - Family Bowling</t>
  </si>
  <si>
    <t xml:space="preserve">         508-2 PNO - Family Bowling</t>
  </si>
  <si>
    <t xml:space="preserve">         408-3 PNO - Adult Bingo</t>
  </si>
  <si>
    <t xml:space="preserve">         508-3 PNO - Adult Bingo</t>
  </si>
  <si>
    <t xml:space="preserve">         408-4 PNO Adult Prom</t>
  </si>
  <si>
    <t xml:space="preserve">         508-4 PNO Adult Prom</t>
  </si>
  <si>
    <t xml:space="preserve">         408-5 PNO - Painting Party</t>
  </si>
  <si>
    <t xml:space="preserve">         508-5 PNO - Painting Party</t>
  </si>
  <si>
    <t xml:space="preserve">         408-6 PNO - Texas Hold'em</t>
  </si>
  <si>
    <t xml:space="preserve">         508-6 PNO - Texas Hold'em</t>
  </si>
  <si>
    <t xml:space="preserve">         408-7 PNO - Adult Wellness</t>
  </si>
  <si>
    <t xml:space="preserve">         508-7 PNO - Adult Wellness</t>
  </si>
  <si>
    <t xml:space="preserve">      Total 408 Parent's Night Out</t>
  </si>
  <si>
    <t xml:space="preserve">      Total 508 Parent's Night Out</t>
  </si>
  <si>
    <t xml:space="preserve">      410 Catalog Fundraiser</t>
  </si>
  <si>
    <t xml:space="preserve">      510 Catalog Sale</t>
  </si>
  <si>
    <t xml:space="preserve">      411 Square 1 Art</t>
  </si>
  <si>
    <t xml:space="preserve">      511 Square 1 Art</t>
  </si>
  <si>
    <t xml:space="preserve">      412 Super Star Sweepstakes</t>
  </si>
  <si>
    <t xml:space="preserve">      512 Super Star Sweepstakes</t>
  </si>
  <si>
    <t xml:space="preserve">         413 Garage Sale</t>
  </si>
  <si>
    <t xml:space="preserve">         513 Garage Sale</t>
  </si>
  <si>
    <t xml:space="preserve">      420 Business Benefits</t>
  </si>
  <si>
    <t xml:space="preserve"> </t>
  </si>
  <si>
    <t xml:space="preserve">    520 Business Benefits</t>
  </si>
  <si>
    <t xml:space="preserve">         420-13 Chipotle</t>
  </si>
  <si>
    <t xml:space="preserve">      520 Business Benefits</t>
  </si>
  <si>
    <t xml:space="preserve">         420-14 Nothing Bundt Cakes</t>
  </si>
  <si>
    <t xml:space="preserve">         420-15 Lou Malnati's</t>
  </si>
  <si>
    <t xml:space="preserve">         420-16 Q-BBQ</t>
  </si>
  <si>
    <t xml:space="preserve">         420-17 Buona Beef</t>
  </si>
  <si>
    <t xml:space="preserve">         420-18 Mattone's</t>
  </si>
  <si>
    <t xml:space="preserve">         420-19 Zoo City Treats</t>
  </si>
  <si>
    <t xml:space="preserve">         420-20  Panera</t>
  </si>
  <si>
    <t xml:space="preserve">      Total 420 Business Benefits</t>
  </si>
  <si>
    <t xml:space="preserve">      Total 520 Business Benefits</t>
  </si>
  <si>
    <t xml:space="preserve">      421 Amazon Smile</t>
  </si>
  <si>
    <t xml:space="preserve">   Total 400 Fundraisers</t>
  </si>
  <si>
    <t xml:space="preserve">   Total 500 Fundraising Expenses</t>
  </si>
  <si>
    <t>440 Events</t>
  </si>
  <si>
    <t xml:space="preserve">   540 Events Expense</t>
  </si>
  <si>
    <t xml:space="preserve">      541 Family Reading Night</t>
  </si>
  <si>
    <t xml:space="preserve">      541-1 Family Reading Night Dinner</t>
  </si>
  <si>
    <t xml:space="preserve">      Total 541 Family Reading Night</t>
  </si>
  <si>
    <t xml:space="preserve">      542 Meet the Teacher</t>
  </si>
  <si>
    <t xml:space="preserve">      543 Science Fair / STEAM</t>
  </si>
  <si>
    <t xml:space="preserve">      444 Skate Night</t>
  </si>
  <si>
    <t xml:space="preserve">      544 Skate Night</t>
  </si>
  <si>
    <t xml:space="preserve">      545 Family Nights</t>
  </si>
  <si>
    <t xml:space="preserve">         545-1 1st Grade</t>
  </si>
  <si>
    <t xml:space="preserve">         545-2 2nd Grade</t>
  </si>
  <si>
    <t xml:space="preserve">         545-3 3rd Grade</t>
  </si>
  <si>
    <t xml:space="preserve">         545-4 4th Grade</t>
  </si>
  <si>
    <t xml:space="preserve">         545-5 5th Grade</t>
  </si>
  <si>
    <t xml:space="preserve">         545-6 New &amp; K</t>
  </si>
  <si>
    <t xml:space="preserve">         545-7 ECE</t>
  </si>
  <si>
    <t xml:space="preserve">      Total 545 Family Nights</t>
  </si>
  <si>
    <t xml:space="preserve">      447 Carnival</t>
  </si>
  <si>
    <t xml:space="preserve">      547 Carnival</t>
  </si>
  <si>
    <t xml:space="preserve">      448 Kid Bingo</t>
  </si>
  <si>
    <t xml:space="preserve">        548 Kid Bingo</t>
  </si>
  <si>
    <t xml:space="preserve">      449 PNO - Golf Outing</t>
  </si>
  <si>
    <t xml:space="preserve">        549 PNO - Golf Outing</t>
  </si>
  <si>
    <t xml:space="preserve">       550-3 Theater - Expenses</t>
  </si>
  <si>
    <t xml:space="preserve">        550-3 Theater - Expenses</t>
  </si>
  <si>
    <t xml:space="preserve">      451 Trunk or Treat</t>
  </si>
  <si>
    <t xml:space="preserve">        551 Trunk Or Treat</t>
  </si>
  <si>
    <t xml:space="preserve">      451 BP-a-thon</t>
  </si>
  <si>
    <t xml:space="preserve">        552 BP-a-thon</t>
  </si>
  <si>
    <t xml:space="preserve">      452 Mini Putt Putt</t>
  </si>
  <si>
    <t xml:space="preserve">        553 Mini Putt Putt</t>
  </si>
  <si>
    <t xml:space="preserve">      553 Cultural Week</t>
  </si>
  <si>
    <t xml:space="preserve">         553-1 Cultural Night</t>
  </si>
  <si>
    <t xml:space="preserve">         553-2 Cultural Week Lunches</t>
  </si>
  <si>
    <t xml:space="preserve">      Total 553 Cultural Week</t>
  </si>
  <si>
    <t xml:space="preserve">     554  Movie Night</t>
  </si>
  <si>
    <t xml:space="preserve">      555 Class Parties</t>
  </si>
  <si>
    <t xml:space="preserve">         555-1 Class Parties - Grade 1</t>
  </si>
  <si>
    <t xml:space="preserve">         555-2 Class Parties - Grade 2</t>
  </si>
  <si>
    <t xml:space="preserve">         555-3 Class Parties - Grade 3</t>
  </si>
  <si>
    <t xml:space="preserve">         555-4 Class Parties - Grade 4</t>
  </si>
  <si>
    <t xml:space="preserve">         555-5 Class Parties - Grade 5</t>
  </si>
  <si>
    <t xml:space="preserve">         555-6 Class Parties - Kinder</t>
  </si>
  <si>
    <t xml:space="preserve">         555-7 Class Parties - ECE</t>
  </si>
  <si>
    <t xml:space="preserve">         555-8 5th grade commemorative</t>
  </si>
  <si>
    <t xml:space="preserve">      Total 555 Class Parties</t>
  </si>
  <si>
    <t xml:space="preserve">      456 Concessions</t>
  </si>
  <si>
    <t xml:space="preserve">      556 Concessions</t>
  </si>
  <si>
    <t xml:space="preserve">         456-1 Movie Night</t>
  </si>
  <si>
    <t xml:space="preserve">         456-2 Family Reading Night</t>
  </si>
  <si>
    <t xml:space="preserve">         456-3 Carnival</t>
  </si>
  <si>
    <t xml:space="preserve">      Total 456 Concessions</t>
  </si>
  <si>
    <t>457 Turkey Shoot</t>
  </si>
  <si>
    <t xml:space="preserve">           557 Turkey Shoot</t>
  </si>
  <si>
    <t xml:space="preserve">      557 Principal's Day</t>
  </si>
  <si>
    <t xml:space="preserve">      558 Teacher Appreciation</t>
  </si>
  <si>
    <t xml:space="preserve">       558-1 Teacher Appreciation Week</t>
  </si>
  <si>
    <t xml:space="preserve">       558-1 Teacher Appreciation year long</t>
  </si>
  <si>
    <t xml:space="preserve">      558-1 Teacher Appreciation (luncheon)</t>
  </si>
  <si>
    <t xml:space="preserve">      558-1 Teacher Appreication (Welcome)</t>
  </si>
  <si>
    <t xml:space="preserve">         558-2 Admin Appreciation</t>
  </si>
  <si>
    <t xml:space="preserve">         558-3 Custodial Appreciation</t>
  </si>
  <si>
    <t xml:space="preserve">         558-4 Nurse Appreciation</t>
  </si>
  <si>
    <t xml:space="preserve">         558-5 Nurse Supplies</t>
  </si>
  <si>
    <t xml:space="preserve">      Total 558 Teacher Appreciation</t>
  </si>
  <si>
    <t xml:space="preserve">      559 Welcome Back</t>
  </si>
  <si>
    <t xml:space="preserve">      560 One Book One School</t>
  </si>
  <si>
    <t xml:space="preserve">      561 Red Ribbon Week</t>
  </si>
  <si>
    <t xml:space="preserve">   Total 440 Events</t>
  </si>
  <si>
    <t xml:space="preserve">   Total 540 Events Expense</t>
  </si>
  <si>
    <t xml:space="preserve">   470 Product Sales</t>
  </si>
  <si>
    <t xml:space="preserve">   570 Product Sales Expense</t>
  </si>
  <si>
    <t xml:space="preserve">      470-2 Spirit Sticks</t>
  </si>
  <si>
    <t xml:space="preserve">      570-2 Spirit Sticks Expense</t>
  </si>
  <si>
    <t xml:space="preserve">      470-3 School Supplies</t>
  </si>
  <si>
    <t xml:space="preserve">      470-4 Yearbooks</t>
  </si>
  <si>
    <t xml:space="preserve">      570-4 Yearbooks</t>
  </si>
  <si>
    <t xml:space="preserve">      470-5 Merchandise</t>
  </si>
  <si>
    <t xml:space="preserve">      570-5 Merchandise</t>
  </si>
  <si>
    <t xml:space="preserve">   Total 470 Product Sales</t>
  </si>
  <si>
    <t xml:space="preserve">   Total 570 Product Sales Expense</t>
  </si>
  <si>
    <t xml:space="preserve">   580 Communication</t>
  </si>
  <si>
    <t xml:space="preserve">   581 School Enhancements</t>
  </si>
  <si>
    <t xml:space="preserve">      581-1 Assemblies</t>
  </si>
  <si>
    <t xml:space="preserve">      581-10 Emergency Support Discretionary</t>
  </si>
  <si>
    <t xml:space="preserve">      581-11 Volunteer Recognition</t>
  </si>
  <si>
    <t xml:space="preserve">      581-12 Brook Park Cares</t>
  </si>
  <si>
    <t xml:space="preserve">      581-13 Diversity</t>
  </si>
  <si>
    <t xml:space="preserve">      581-2 Gardening</t>
  </si>
  <si>
    <t xml:space="preserve">      581-3A Picture Person</t>
  </si>
  <si>
    <t xml:space="preserve">      581-4 Principal's Fund</t>
  </si>
  <si>
    <t xml:space="preserve">      581-5 Retirement Artwork</t>
  </si>
  <si>
    <t xml:space="preserve">      581-6 Superstar Readers</t>
  </si>
  <si>
    <t xml:space="preserve">      581-7 Teacher Classroom Money</t>
  </si>
  <si>
    <t xml:space="preserve">      581-8 Specials</t>
  </si>
  <si>
    <t xml:space="preserve">         581-8A PE</t>
  </si>
  <si>
    <t xml:space="preserve">         581-8B Art</t>
  </si>
  <si>
    <t xml:space="preserve">         581-8C Library</t>
  </si>
  <si>
    <t xml:space="preserve">         581-8D Music</t>
  </si>
  <si>
    <t xml:space="preserve">         581-8E STEAM</t>
  </si>
  <si>
    <t xml:space="preserve">         581-8F 5th Grade Production</t>
  </si>
  <si>
    <t xml:space="preserve">         581-8H Special Discretionary</t>
  </si>
  <si>
    <t xml:space="preserve">         581-8I Wellness</t>
  </si>
  <si>
    <t xml:space="preserve">         581-8J ECE</t>
  </si>
  <si>
    <t xml:space="preserve">      Total 581-8 Specials</t>
  </si>
  <si>
    <t xml:space="preserve">      581-9 5th Grade T-Shirts</t>
  </si>
  <si>
    <t xml:space="preserve">   Total 581 School Enhancements</t>
  </si>
  <si>
    <t xml:space="preserve">   482 Membership Dues</t>
  </si>
  <si>
    <t xml:space="preserve">      482-1 Family Membership</t>
  </si>
  <si>
    <t xml:space="preserve">      482-2 Business Membership</t>
  </si>
  <si>
    <t xml:space="preserve">   582 Membership Dues Expense</t>
  </si>
  <si>
    <t xml:space="preserve">   Total 482 Membership Dues</t>
  </si>
  <si>
    <t xml:space="preserve">   Total 582 Membership Dues Expense</t>
  </si>
  <si>
    <t xml:space="preserve">   590 Administrative Expenses</t>
  </si>
  <si>
    <t xml:space="preserve">      590-1 Bank Charges</t>
  </si>
  <si>
    <t xml:space="preserve">      590-10 QuickBooks</t>
  </si>
  <si>
    <t xml:space="preserve">      590-11 Square Credit Card Fees</t>
  </si>
  <si>
    <t xml:space="preserve">      590-13 Hospitality</t>
  </si>
  <si>
    <t xml:space="preserve">      590-14 Cricut</t>
  </si>
  <si>
    <t xml:space="preserve">      590-2 Dues &amp; Subscriptions</t>
  </si>
  <si>
    <t xml:space="preserve">      590-3 Office Supplies</t>
  </si>
  <si>
    <t xml:space="preserve">      590-4 Legal &amp; Professional Fees</t>
  </si>
  <si>
    <t xml:space="preserve">      590-5 Postage And Delivery</t>
  </si>
  <si>
    <t xml:space="preserve">      590-6 Taxes &amp; Licenses</t>
  </si>
  <si>
    <t xml:space="preserve">      590-8 Insurance</t>
  </si>
  <si>
    <t xml:space="preserve">      590-9 Technology &amp; Equipment</t>
  </si>
  <si>
    <t xml:space="preserve">   Total 590 Administrative Expenses</t>
  </si>
  <si>
    <t>Total Revenue</t>
  </si>
  <si>
    <t>Total Expenditures</t>
  </si>
  <si>
    <t>Est. Reserve Spending</t>
  </si>
  <si>
    <t>Expenses</t>
  </si>
  <si>
    <t>Net Revenue</t>
  </si>
  <si>
    <t>Approved 2021-2022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</si>
</sst>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"/>
  </numFmts>
  <fonts count="12" x14ac:knownFonts="1">
    <font>
      <sz val="11"/>
      <color rgb="FF000000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0000"/>
      <name val="Inconsolata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99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2" borderId="0" xfId="0" applyFont="1" applyFill="1"/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3" fontId="5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4" fontId="5" fillId="0" borderId="0" xfId="0" applyNumberFormat="1" applyFont="1"/>
    <xf numFmtId="165" fontId="5" fillId="0" borderId="0" xfId="0" applyNumberFormat="1" applyFont="1" applyAlignment="1">
      <alignment horizontal="right" wrapText="1"/>
    </xf>
    <xf numFmtId="4" fontId="5" fillId="0" borderId="1" xfId="0" applyNumberFormat="1" applyFont="1" applyBorder="1"/>
    <xf numFmtId="165" fontId="4" fillId="0" borderId="1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4" fillId="0" borderId="1" xfId="0" applyFont="1" applyBorder="1"/>
    <xf numFmtId="166" fontId="2" fillId="0" borderId="0" xfId="0" applyNumberFormat="1" applyFont="1" applyAlignment="1"/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7"/>
  <sheetViews>
    <sheetView tabSelected="1" topLeftCell="A3" workbookViewId="0">
      <selection activeCell="E4" sqref="E4"/>
    </sheetView>
  </sheetViews>
  <sheetFormatPr baseColWidth="10" defaultColWidth="12.6640625" defaultRowHeight="15" customHeight="1" x14ac:dyDescent="0.15"/>
  <cols>
    <col min="1" max="1" width="30" customWidth="1"/>
    <col min="2" max="2" width="12.5" customWidth="1"/>
    <col min="3" max="3" width="5.6640625" customWidth="1"/>
    <col min="4" max="4" width="32.6640625" customWidth="1"/>
    <col min="5" max="5" width="11.5" customWidth="1"/>
    <col min="6" max="22" width="7.6640625" customWidth="1"/>
  </cols>
  <sheetData>
    <row r="1" spans="1:22" x14ac:dyDescent="0.2">
      <c r="A1" s="49" t="s">
        <v>0</v>
      </c>
      <c r="B1" s="50"/>
      <c r="C1" s="50"/>
      <c r="D1" s="50"/>
      <c r="E1" s="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51" t="s">
        <v>197</v>
      </c>
      <c r="B2" s="50"/>
      <c r="C2" s="50"/>
      <c r="D2" s="50"/>
      <c r="E2" s="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52"/>
      <c r="B3" s="5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6" x14ac:dyDescent="0.2">
      <c r="A4" s="3" t="s">
        <v>1</v>
      </c>
      <c r="B4" s="4"/>
      <c r="C4" s="1"/>
      <c r="D4" s="3" t="s">
        <v>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6" x14ac:dyDescent="0.2">
      <c r="A5" s="3" t="s">
        <v>3</v>
      </c>
      <c r="B5" s="5"/>
      <c r="C5" s="2"/>
      <c r="D5" s="3" t="s">
        <v>4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6" x14ac:dyDescent="0.2">
      <c r="C6" s="2"/>
      <c r="D6" s="6" t="s">
        <v>5</v>
      </c>
      <c r="E6" s="7">
        <v>150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6" x14ac:dyDescent="0.2">
      <c r="A7" s="3" t="s">
        <v>6</v>
      </c>
      <c r="B7" s="5"/>
      <c r="C7" s="2"/>
      <c r="D7" s="3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6" x14ac:dyDescent="0.2">
      <c r="A8" s="8" t="s">
        <v>8</v>
      </c>
      <c r="B8" s="7">
        <v>0</v>
      </c>
      <c r="C8" s="2"/>
      <c r="D8" s="8" t="s">
        <v>9</v>
      </c>
      <c r="E8" s="5">
        <v>25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6" x14ac:dyDescent="0.2">
      <c r="A9" s="6" t="s">
        <v>10</v>
      </c>
      <c r="B9" s="7">
        <v>0</v>
      </c>
      <c r="C9" s="2"/>
      <c r="D9" s="6" t="s">
        <v>11</v>
      </c>
      <c r="E9" s="7">
        <v>100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6" x14ac:dyDescent="0.2">
      <c r="A10" s="3" t="s">
        <v>12</v>
      </c>
      <c r="B10" s="9">
        <f>SUM(+B9+B8)</f>
        <v>0</v>
      </c>
      <c r="C10" s="2"/>
      <c r="D10" s="3" t="s">
        <v>13</v>
      </c>
      <c r="E10" s="10">
        <f>SUM(E8:E9)</f>
        <v>125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">
      <c r="A11" s="11"/>
      <c r="B11" s="2"/>
      <c r="C11" s="2"/>
      <c r="D11" s="6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6" x14ac:dyDescent="0.2">
      <c r="A12" s="6" t="s">
        <v>14</v>
      </c>
      <c r="B12" s="13">
        <v>7000</v>
      </c>
      <c r="C12" s="14"/>
      <c r="D12" s="6" t="s">
        <v>15</v>
      </c>
      <c r="E12" s="7">
        <v>4000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16" x14ac:dyDescent="0.2">
      <c r="B13" s="15"/>
      <c r="C13" s="14"/>
      <c r="D13" s="6" t="s">
        <v>16</v>
      </c>
      <c r="E13" s="7">
        <v>500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16" x14ac:dyDescent="0.2">
      <c r="A14" s="16" t="s">
        <v>17</v>
      </c>
      <c r="B14" s="17">
        <f>B12</f>
        <v>7000</v>
      </c>
      <c r="C14" s="14"/>
      <c r="D14" s="6" t="s">
        <v>18</v>
      </c>
      <c r="E14" s="17">
        <f>SUM(E12:E13)</f>
        <v>4500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">
      <c r="A15" s="2"/>
      <c r="B15" s="2"/>
      <c r="C15" s="2"/>
      <c r="D15" s="18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6" x14ac:dyDescent="0.2">
      <c r="A16" s="6" t="s">
        <v>19</v>
      </c>
      <c r="B16" s="7">
        <v>50</v>
      </c>
      <c r="C16" s="2"/>
      <c r="D16" s="6" t="s">
        <v>20</v>
      </c>
      <c r="E16" s="7">
        <v>20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">
      <c r="A17" s="6"/>
      <c r="B17" s="5"/>
      <c r="C17" s="2"/>
      <c r="D17" s="6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6" x14ac:dyDescent="0.2">
      <c r="A18" s="3" t="s">
        <v>21</v>
      </c>
      <c r="B18" s="5"/>
      <c r="C18" s="2"/>
      <c r="D18" s="3" t="s">
        <v>22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6" x14ac:dyDescent="0.2">
      <c r="A19" s="19" t="s">
        <v>23</v>
      </c>
      <c r="B19" s="5">
        <v>2275</v>
      </c>
      <c r="C19" s="14"/>
      <c r="D19" s="19" t="s">
        <v>24</v>
      </c>
      <c r="E19" s="5">
        <v>1000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6" x14ac:dyDescent="0.2">
      <c r="A20" s="6" t="s">
        <v>25</v>
      </c>
      <c r="B20" s="5">
        <v>1290</v>
      </c>
      <c r="C20" s="14"/>
      <c r="D20" s="6" t="s">
        <v>26</v>
      </c>
      <c r="E20" s="5">
        <v>1280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.75" customHeight="1" x14ac:dyDescent="0.2">
      <c r="A21" s="6" t="s">
        <v>27</v>
      </c>
      <c r="B21" s="5">
        <v>3000</v>
      </c>
      <c r="C21" s="14"/>
      <c r="D21" s="6" t="s">
        <v>28</v>
      </c>
      <c r="E21" s="5">
        <v>700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16" x14ac:dyDescent="0.2">
      <c r="A22" s="20" t="s">
        <v>29</v>
      </c>
      <c r="B22" s="5">
        <v>3000</v>
      </c>
      <c r="D22" s="20" t="s">
        <v>30</v>
      </c>
      <c r="E22" s="7">
        <v>3000</v>
      </c>
    </row>
    <row r="23" spans="1:22" ht="15.75" customHeight="1" x14ac:dyDescent="0.2">
      <c r="A23" s="19" t="s">
        <v>31</v>
      </c>
      <c r="B23" s="7">
        <v>1500</v>
      </c>
      <c r="C23" s="2"/>
      <c r="D23" s="19" t="s">
        <v>32</v>
      </c>
      <c r="E23" s="7">
        <v>500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">
      <c r="A24" s="19" t="s">
        <v>33</v>
      </c>
      <c r="B24" s="7">
        <v>800</v>
      </c>
      <c r="C24" s="2"/>
      <c r="D24" s="19" t="s">
        <v>34</v>
      </c>
      <c r="E24" s="7">
        <v>100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">
      <c r="A25" s="19" t="s">
        <v>35</v>
      </c>
      <c r="B25" s="7">
        <v>200</v>
      </c>
      <c r="C25" s="2"/>
      <c r="D25" s="19" t="s">
        <v>36</v>
      </c>
      <c r="E25" s="7">
        <v>100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2">
      <c r="A26" s="6"/>
      <c r="B26" s="5"/>
      <c r="C26" s="2"/>
      <c r="D26" s="6"/>
      <c r="E26" s="5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">
      <c r="A27" s="3" t="s">
        <v>37</v>
      </c>
      <c r="B27" s="10">
        <f>SUM(B19:B25)</f>
        <v>12065</v>
      </c>
      <c r="C27" s="2"/>
      <c r="D27" s="3" t="s">
        <v>38</v>
      </c>
      <c r="E27" s="10">
        <f>SUM(E19:E25)</f>
        <v>6680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">
      <c r="A28" s="6"/>
      <c r="B28" s="12"/>
      <c r="C28" s="2"/>
      <c r="D28" s="6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">
      <c r="A29" s="6" t="s">
        <v>39</v>
      </c>
      <c r="B29" s="7">
        <v>4000</v>
      </c>
      <c r="C29" s="2"/>
      <c r="D29" s="6" t="s">
        <v>40</v>
      </c>
      <c r="E29" s="7">
        <v>2000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">
      <c r="A30" s="6"/>
      <c r="B30" s="5"/>
      <c r="C30" s="2"/>
      <c r="D30" s="6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">
      <c r="A31" s="6" t="s">
        <v>41</v>
      </c>
      <c r="B31" s="7">
        <v>4000</v>
      </c>
      <c r="C31" s="2"/>
      <c r="D31" s="6" t="s">
        <v>42</v>
      </c>
      <c r="E31" s="7">
        <v>3500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">
      <c r="A32" s="6"/>
      <c r="B32" s="5"/>
      <c r="C32" s="2"/>
      <c r="D32" s="6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">
      <c r="A33" s="6" t="s">
        <v>43</v>
      </c>
      <c r="B33" s="7">
        <v>35000</v>
      </c>
      <c r="C33" s="2"/>
      <c r="D33" s="6" t="s">
        <v>44</v>
      </c>
      <c r="E33" s="7">
        <v>25000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">
      <c r="A34" s="6"/>
      <c r="B34" s="5"/>
      <c r="C34" s="2"/>
      <c r="D34" s="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">
      <c r="A35" s="20" t="s">
        <v>45</v>
      </c>
      <c r="B35" s="7">
        <v>500</v>
      </c>
      <c r="C35" s="2"/>
      <c r="D35" s="20" t="s">
        <v>46</v>
      </c>
      <c r="E35" s="7">
        <v>25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">
      <c r="A36" s="6"/>
      <c r="B36" s="5"/>
      <c r="C36" s="2"/>
      <c r="D36" s="6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">
      <c r="A37" s="3" t="s">
        <v>47</v>
      </c>
      <c r="B37" s="22" t="s">
        <v>48</v>
      </c>
      <c r="C37" s="2"/>
      <c r="D37" s="16" t="s">
        <v>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">
      <c r="A38" s="19" t="s">
        <v>50</v>
      </c>
      <c r="B38" s="7">
        <v>300</v>
      </c>
      <c r="C38" s="2"/>
      <c r="D38" s="6" t="s">
        <v>51</v>
      </c>
      <c r="E38" s="7">
        <v>50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">
      <c r="A39" s="19" t="s">
        <v>52</v>
      </c>
      <c r="B39" s="7">
        <v>200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">
      <c r="A40" s="19" t="s">
        <v>53</v>
      </c>
      <c r="B40" s="7">
        <v>150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">
      <c r="A41" s="19" t="s">
        <v>54</v>
      </c>
      <c r="B41" s="7">
        <v>125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">
      <c r="A42" s="19" t="s">
        <v>55</v>
      </c>
      <c r="B42" s="7">
        <v>125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">
      <c r="A43" s="19" t="s">
        <v>56</v>
      </c>
      <c r="B43" s="7">
        <v>500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">
      <c r="A44" s="19" t="s">
        <v>57</v>
      </c>
      <c r="B44" s="7">
        <v>300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">
      <c r="A45" s="19" t="s">
        <v>58</v>
      </c>
      <c r="B45" s="7">
        <v>200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2">
      <c r="A46" s="3" t="s">
        <v>59</v>
      </c>
      <c r="B46" s="10">
        <v>1900</v>
      </c>
      <c r="C46" s="2"/>
      <c r="D46" s="16" t="s">
        <v>60</v>
      </c>
      <c r="E46" s="10">
        <f>E38</f>
        <v>50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">
      <c r="A47" s="6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">
      <c r="A48" s="6" t="s">
        <v>61</v>
      </c>
      <c r="B48" s="7">
        <v>400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">
      <c r="A49" s="3" t="s">
        <v>62</v>
      </c>
      <c r="B49" s="9">
        <f>B10+B14+B16+B27+B29+B31+B33+B35+B46+B48</f>
        <v>64915</v>
      </c>
      <c r="C49" s="2"/>
      <c r="D49" s="3" t="s">
        <v>63</v>
      </c>
      <c r="E49" s="9">
        <f>E6+E10+E14+E16+E27+E29+E31+E33+E35+E46</f>
        <v>42050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">
      <c r="A50" s="6"/>
      <c r="B50" s="12"/>
      <c r="C50" s="2"/>
      <c r="D50" s="6"/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">
      <c r="A51" s="23" t="s">
        <v>64</v>
      </c>
      <c r="B51" s="2"/>
      <c r="C51" s="2"/>
      <c r="D51" s="3" t="s">
        <v>65</v>
      </c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">
      <c r="A52" s="2"/>
      <c r="B52" s="2"/>
      <c r="C52" s="2"/>
      <c r="D52" s="6" t="s">
        <v>66</v>
      </c>
      <c r="E52" s="5">
        <v>400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">
      <c r="A53" s="2"/>
      <c r="B53" s="2"/>
      <c r="C53" s="2"/>
      <c r="D53" s="19" t="s">
        <v>67</v>
      </c>
      <c r="E53" s="24">
        <v>400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">
      <c r="A54" s="2"/>
      <c r="B54" s="2"/>
      <c r="C54" s="2"/>
      <c r="D54" s="3" t="s">
        <v>68</v>
      </c>
      <c r="E54" s="9">
        <f>E52+E53</f>
        <v>800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">
      <c r="A55" s="23"/>
      <c r="B55" s="2"/>
      <c r="C55" s="2"/>
      <c r="D55" s="6"/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">
      <c r="B56" s="2"/>
      <c r="C56" s="2"/>
      <c r="D56" s="6" t="s">
        <v>69</v>
      </c>
      <c r="E56" s="7">
        <v>100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">
      <c r="A57" s="2"/>
      <c r="B57" s="2"/>
      <c r="C57" s="2"/>
      <c r="D57" s="6" t="s">
        <v>70</v>
      </c>
      <c r="E57" s="7">
        <v>1000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">
      <c r="A58" s="6" t="s">
        <v>71</v>
      </c>
      <c r="B58" s="13">
        <v>750</v>
      </c>
      <c r="C58" s="14"/>
      <c r="D58" s="6" t="s">
        <v>72</v>
      </c>
      <c r="E58" s="5">
        <v>400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ht="15.75" customHeight="1" x14ac:dyDescent="0.2">
      <c r="A59" s="2"/>
      <c r="B59" s="2"/>
      <c r="C59" s="2"/>
      <c r="D59" s="3" t="s">
        <v>73</v>
      </c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">
      <c r="A60" s="2"/>
      <c r="B60" s="2"/>
      <c r="C60" s="2"/>
      <c r="D60" s="6" t="s">
        <v>74</v>
      </c>
      <c r="E60" s="5">
        <f t="shared" ref="E60:E65" si="0">50</f>
        <v>50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">
      <c r="A61" s="2"/>
      <c r="B61" s="2"/>
      <c r="C61" s="2"/>
      <c r="D61" s="6" t="s">
        <v>75</v>
      </c>
      <c r="E61" s="5">
        <f t="shared" si="0"/>
        <v>50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">
      <c r="A62" s="2"/>
      <c r="B62" s="2"/>
      <c r="C62" s="2"/>
      <c r="D62" s="6" t="s">
        <v>76</v>
      </c>
      <c r="E62" s="5">
        <f t="shared" si="0"/>
        <v>50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">
      <c r="A63" s="2"/>
      <c r="B63" s="2"/>
      <c r="C63" s="2"/>
      <c r="D63" s="6" t="s">
        <v>77</v>
      </c>
      <c r="E63" s="5">
        <f t="shared" si="0"/>
        <v>50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">
      <c r="A64" s="2"/>
      <c r="B64" s="2"/>
      <c r="C64" s="2"/>
      <c r="D64" s="6" t="s">
        <v>78</v>
      </c>
      <c r="E64" s="5">
        <f t="shared" si="0"/>
        <v>50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">
      <c r="A65" s="2"/>
      <c r="B65" s="2"/>
      <c r="C65" s="2"/>
      <c r="D65" s="6" t="s">
        <v>79</v>
      </c>
      <c r="E65" s="5">
        <f t="shared" si="0"/>
        <v>50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">
      <c r="A66" s="2"/>
      <c r="B66" s="2"/>
      <c r="C66" s="2"/>
      <c r="D66" s="6" t="s">
        <v>80</v>
      </c>
      <c r="E66" s="5">
        <f>25</f>
        <v>25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">
      <c r="A67" s="2"/>
      <c r="B67" s="2"/>
      <c r="C67" s="2"/>
      <c r="D67" s="3" t="s">
        <v>81</v>
      </c>
      <c r="E67" s="10">
        <f>SUM(E60:E66)</f>
        <v>325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">
      <c r="A69" s="6" t="s">
        <v>82</v>
      </c>
      <c r="B69" s="7">
        <v>3500</v>
      </c>
      <c r="C69" s="14"/>
      <c r="D69" s="6" t="s">
        <v>83</v>
      </c>
      <c r="E69" s="7">
        <v>2000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ht="15.75" customHeight="1" x14ac:dyDescent="0.2">
      <c r="A70" s="19" t="s">
        <v>84</v>
      </c>
      <c r="B70" s="7"/>
      <c r="C70" s="14"/>
      <c r="D70" s="19" t="s">
        <v>85</v>
      </c>
      <c r="E70" s="7">
        <v>150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5.75" customHeight="1" x14ac:dyDescent="0.2">
      <c r="A71" s="19" t="s">
        <v>86</v>
      </c>
      <c r="B71" s="7">
        <v>8000</v>
      </c>
      <c r="C71" s="2"/>
      <c r="D71" s="19" t="s">
        <v>87</v>
      </c>
      <c r="E71" s="7">
        <v>8000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">
      <c r="A72" s="20" t="s">
        <v>88</v>
      </c>
      <c r="B72" s="25"/>
      <c r="C72" s="2"/>
      <c r="D72" s="20" t="s">
        <v>89</v>
      </c>
      <c r="E72" s="7">
        <v>3000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">
      <c r="A73" s="26" t="s">
        <v>90</v>
      </c>
      <c r="B73" s="25"/>
      <c r="C73" s="2"/>
      <c r="D73" s="19" t="s">
        <v>91</v>
      </c>
      <c r="E73" s="7">
        <v>100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">
      <c r="A74" s="26" t="s">
        <v>92</v>
      </c>
      <c r="B74" s="25"/>
      <c r="C74" s="2"/>
      <c r="D74" s="19" t="s">
        <v>93</v>
      </c>
      <c r="E74" s="7">
        <v>50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">
      <c r="A75" s="26" t="s">
        <v>94</v>
      </c>
      <c r="B75" s="25"/>
      <c r="C75" s="2"/>
      <c r="D75" s="19" t="s">
        <v>95</v>
      </c>
      <c r="E75" s="7">
        <v>50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">
      <c r="A76" s="2"/>
      <c r="B76" s="2"/>
      <c r="C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">
      <c r="A77" s="2"/>
      <c r="B77" s="2"/>
      <c r="C77" s="2"/>
      <c r="D77" s="8" t="s">
        <v>96</v>
      </c>
      <c r="E77" s="27">
        <v>2500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">
      <c r="A78" s="2"/>
      <c r="B78" s="2"/>
      <c r="C78" s="2"/>
      <c r="D78" s="8" t="s">
        <v>97</v>
      </c>
      <c r="E78" s="28">
        <v>400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">
      <c r="A79" s="2"/>
      <c r="B79" s="2"/>
      <c r="C79" s="2"/>
      <c r="D79" s="8" t="s">
        <v>98</v>
      </c>
      <c r="E79" s="29">
        <v>600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">
      <c r="A80" s="20"/>
      <c r="B80" s="30"/>
      <c r="C80" s="2"/>
      <c r="D80" s="31" t="s">
        <v>99</v>
      </c>
      <c r="E80" s="9">
        <f>SUM(E77:V79)</f>
        <v>3500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">
      <c r="A81" s="2"/>
      <c r="B81" s="2"/>
      <c r="C81" s="2"/>
      <c r="D81" s="6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">
      <c r="C82" s="2"/>
      <c r="D82" s="32" t="s">
        <v>100</v>
      </c>
      <c r="E82" s="7">
        <v>2000</v>
      </c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">
      <c r="A84" s="2"/>
      <c r="B84" s="2"/>
      <c r="C84" s="2"/>
      <c r="D84" s="3" t="s">
        <v>101</v>
      </c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">
      <c r="A85" s="2"/>
      <c r="B85" s="2"/>
      <c r="C85" s="2"/>
      <c r="D85" s="6" t="s">
        <v>102</v>
      </c>
      <c r="E85" s="5">
        <v>550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">
      <c r="A86" s="2"/>
      <c r="B86" s="2"/>
      <c r="C86" s="2"/>
      <c r="D86" s="6" t="s">
        <v>103</v>
      </c>
      <c r="E86" s="5">
        <v>550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">
      <c r="A87" s="2"/>
      <c r="B87" s="2"/>
      <c r="C87" s="2"/>
      <c r="D87" s="6" t="s">
        <v>104</v>
      </c>
      <c r="E87" s="5">
        <v>550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">
      <c r="A88" s="2"/>
      <c r="B88" s="2"/>
      <c r="C88" s="2"/>
      <c r="D88" s="6" t="s">
        <v>105</v>
      </c>
      <c r="E88" s="5">
        <v>550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">
      <c r="A89" s="2"/>
      <c r="B89" s="2"/>
      <c r="C89" s="2"/>
      <c r="D89" s="6" t="s">
        <v>106</v>
      </c>
      <c r="E89" s="5">
        <v>700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">
      <c r="A90" s="2"/>
      <c r="B90" s="2"/>
      <c r="C90" s="2"/>
      <c r="D90" s="6" t="s">
        <v>107</v>
      </c>
      <c r="E90" s="5">
        <v>550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">
      <c r="A91" s="2"/>
      <c r="B91" s="2"/>
      <c r="C91" s="2"/>
      <c r="D91" s="6" t="s">
        <v>108</v>
      </c>
      <c r="E91" s="7">
        <v>100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">
      <c r="A92" s="2"/>
      <c r="B92" s="2"/>
      <c r="C92" s="2"/>
      <c r="D92" s="19" t="s">
        <v>109</v>
      </c>
      <c r="E92" s="7">
        <v>500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">
      <c r="C93" s="2"/>
      <c r="D93" s="3" t="s">
        <v>110</v>
      </c>
      <c r="E93" s="10">
        <v>4050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">
      <c r="C94" s="2"/>
      <c r="D94" s="6"/>
      <c r="E94" s="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">
      <c r="A95" s="8" t="s">
        <v>111</v>
      </c>
      <c r="B95" s="33">
        <v>3500</v>
      </c>
      <c r="C95" s="2"/>
      <c r="D95" s="8" t="s">
        <v>112</v>
      </c>
      <c r="E95" s="34">
        <v>1500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">
      <c r="A96" s="8" t="s">
        <v>113</v>
      </c>
      <c r="B96" s="33"/>
      <c r="C96" s="2"/>
      <c r="D96" s="6"/>
      <c r="E96" s="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">
      <c r="A97" s="8" t="s">
        <v>114</v>
      </c>
      <c r="B97" s="33"/>
      <c r="C97" s="2"/>
      <c r="D97" s="6"/>
      <c r="E97" s="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">
      <c r="A98" s="8" t="s">
        <v>115</v>
      </c>
      <c r="B98" s="35"/>
      <c r="C98" s="2"/>
      <c r="D98" s="6"/>
      <c r="E98" s="3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">
      <c r="A99" s="31" t="s">
        <v>116</v>
      </c>
      <c r="B99" s="9">
        <f>B95</f>
        <v>3500</v>
      </c>
      <c r="C99" s="2"/>
      <c r="D99" s="31" t="s">
        <v>116</v>
      </c>
      <c r="E99" s="9">
        <f>E95</f>
        <v>1500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">
      <c r="A100" s="2"/>
      <c r="B100" s="2"/>
      <c r="C100" s="2"/>
      <c r="D100" s="8"/>
      <c r="E100" s="3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">
      <c r="A101" s="32" t="s">
        <v>117</v>
      </c>
      <c r="B101" s="2"/>
      <c r="C101" s="2"/>
      <c r="D101" s="20" t="s">
        <v>118</v>
      </c>
      <c r="E101" s="37">
        <v>100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">
      <c r="A102" s="2"/>
      <c r="B102" s="2"/>
      <c r="C102" s="2"/>
      <c r="D102" s="6"/>
      <c r="E102" s="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">
      <c r="A103" s="2"/>
      <c r="B103" s="2"/>
      <c r="C103" s="2"/>
      <c r="D103" s="6" t="s">
        <v>119</v>
      </c>
      <c r="E103" s="7">
        <v>100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">
      <c r="A105" s="2"/>
      <c r="B105" s="2"/>
      <c r="C105" s="2"/>
      <c r="D105" s="3" t="s">
        <v>120</v>
      </c>
      <c r="E105" s="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">
      <c r="A106" s="2"/>
      <c r="B106" s="2"/>
      <c r="C106" s="2"/>
      <c r="D106" s="19" t="s">
        <v>121</v>
      </c>
      <c r="E106" s="5">
        <v>2000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">
      <c r="A107" s="2"/>
      <c r="B107" s="2"/>
      <c r="C107" s="2"/>
      <c r="D107" s="19" t="s">
        <v>122</v>
      </c>
      <c r="E107" s="5">
        <v>1000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">
      <c r="A108" s="2"/>
      <c r="B108" s="2"/>
      <c r="C108" s="2"/>
      <c r="D108" s="19" t="s">
        <v>123</v>
      </c>
      <c r="E108" s="5">
        <v>1000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">
      <c r="A109" s="2"/>
      <c r="B109" s="2"/>
      <c r="C109" s="2"/>
      <c r="D109" s="20" t="s">
        <v>124</v>
      </c>
      <c r="E109" s="7">
        <v>1500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">
      <c r="A110" s="2"/>
      <c r="B110" s="2"/>
      <c r="C110" s="2"/>
      <c r="D110" s="6" t="s">
        <v>125</v>
      </c>
      <c r="E110" s="7">
        <v>100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">
      <c r="A111" s="2"/>
      <c r="B111" s="2"/>
      <c r="C111" s="2"/>
      <c r="D111" s="6" t="s">
        <v>126</v>
      </c>
      <c r="E111" s="7">
        <v>150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">
      <c r="A112" s="2"/>
      <c r="B112" s="2"/>
      <c r="C112" s="2"/>
      <c r="D112" s="6" t="s">
        <v>127</v>
      </c>
      <c r="E112" s="7">
        <v>100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">
      <c r="A113" s="2"/>
      <c r="B113" s="2"/>
      <c r="C113" s="2"/>
      <c r="D113" s="19" t="s">
        <v>128</v>
      </c>
      <c r="E113" s="7">
        <v>100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">
      <c r="A114" s="2"/>
      <c r="B114" s="2"/>
      <c r="C114" s="2"/>
      <c r="D114" s="3" t="s">
        <v>129</v>
      </c>
      <c r="E114" s="10">
        <f>SUM(E106:V113)</f>
        <v>5950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2"/>
      <c r="B116" s="2"/>
      <c r="C116" s="2"/>
      <c r="D116" s="6" t="s">
        <v>130</v>
      </c>
      <c r="E116" s="7">
        <v>200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2"/>
      <c r="B117" s="2"/>
      <c r="C117" s="2"/>
      <c r="D117" s="6" t="s">
        <v>131</v>
      </c>
      <c r="E117" s="7">
        <v>4000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2"/>
      <c r="B118" s="38"/>
      <c r="C118" s="2"/>
      <c r="D118" s="6" t="s">
        <v>132</v>
      </c>
      <c r="E118" s="7">
        <v>100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16" t="s">
        <v>133</v>
      </c>
      <c r="B119" s="39">
        <f>B58+B69+B71+B99</f>
        <v>15750</v>
      </c>
      <c r="C119" s="2"/>
      <c r="D119" s="3" t="s">
        <v>134</v>
      </c>
      <c r="E119" s="9">
        <f>E54+SUM(E56:E58)+E67+SUM(E69+E75)+E80+E82+E93+E99+E101+E103+E114+SUM(E116+E118)</f>
        <v>22175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2"/>
      <c r="B120" s="2"/>
      <c r="C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3" t="s">
        <v>135</v>
      </c>
      <c r="B121" s="5"/>
      <c r="C121" s="2"/>
      <c r="D121" s="3" t="s">
        <v>136</v>
      </c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6" t="s">
        <v>137</v>
      </c>
      <c r="B122" s="7">
        <v>750</v>
      </c>
      <c r="C122" s="2"/>
      <c r="D122" s="6" t="s">
        <v>138</v>
      </c>
      <c r="E122" s="7">
        <v>750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6" t="s">
        <v>139</v>
      </c>
      <c r="B123" s="7">
        <v>400</v>
      </c>
      <c r="C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6" t="s">
        <v>140</v>
      </c>
      <c r="B124" s="7">
        <v>7200</v>
      </c>
      <c r="C124" s="2"/>
      <c r="D124" s="6" t="s">
        <v>141</v>
      </c>
      <c r="E124" s="7">
        <v>7200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6" t="s">
        <v>142</v>
      </c>
      <c r="B125" s="7">
        <v>5000</v>
      </c>
      <c r="C125" s="2"/>
      <c r="D125" s="6" t="s">
        <v>143</v>
      </c>
      <c r="E125" s="7">
        <v>3000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C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3" t="s">
        <v>144</v>
      </c>
      <c r="B127" s="10">
        <f>SUM(B122:B125)</f>
        <v>13350</v>
      </c>
      <c r="C127" s="2"/>
      <c r="D127" s="3" t="s">
        <v>145</v>
      </c>
      <c r="E127" s="10">
        <f>SUM(E122:V125)</f>
        <v>10950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C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">
      <c r="A129" s="2"/>
      <c r="B129" s="2"/>
      <c r="D129" s="6"/>
      <c r="E129" s="12"/>
    </row>
    <row r="130" spans="1:22" ht="15.75" customHeight="1" x14ac:dyDescent="0.2">
      <c r="A130" s="2"/>
      <c r="B130" s="2"/>
      <c r="C130" s="2"/>
      <c r="D130" s="6" t="s">
        <v>146</v>
      </c>
      <c r="E130" s="7">
        <v>250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">
      <c r="A131" s="2"/>
      <c r="B131" s="2"/>
      <c r="D131" s="6"/>
      <c r="E131" s="5"/>
    </row>
    <row r="132" spans="1:22" ht="15.75" customHeight="1" x14ac:dyDescent="0.2">
      <c r="A132" s="2"/>
      <c r="B132" s="2"/>
      <c r="C132" s="2"/>
      <c r="D132" s="3" t="s">
        <v>147</v>
      </c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2"/>
      <c r="B133" s="2"/>
      <c r="C133" s="2"/>
      <c r="D133" s="6" t="s">
        <v>148</v>
      </c>
      <c r="E133" s="7">
        <v>150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2"/>
      <c r="B134" s="2"/>
      <c r="C134" s="2"/>
      <c r="D134" s="6" t="s">
        <v>149</v>
      </c>
      <c r="E134" s="7">
        <v>250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2"/>
      <c r="B135" s="2"/>
      <c r="C135" s="2"/>
      <c r="D135" s="6" t="s">
        <v>150</v>
      </c>
      <c r="E135" s="7">
        <v>500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2"/>
      <c r="B136" s="2"/>
      <c r="C136" s="2"/>
      <c r="D136" s="6" t="s">
        <v>151</v>
      </c>
      <c r="E136" s="7">
        <v>100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2"/>
      <c r="B137" s="2"/>
      <c r="C137" s="2"/>
      <c r="D137" s="8" t="s">
        <v>152</v>
      </c>
      <c r="E137" s="27">
        <v>100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2"/>
      <c r="B138" s="2"/>
      <c r="C138" s="2"/>
      <c r="D138" s="6" t="s">
        <v>153</v>
      </c>
      <c r="E138" s="7">
        <v>300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2"/>
      <c r="B139" s="2"/>
      <c r="C139" s="2"/>
      <c r="D139" s="6" t="s">
        <v>154</v>
      </c>
      <c r="E139" s="7">
        <v>300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2"/>
      <c r="B140" s="2"/>
      <c r="C140" s="2"/>
      <c r="D140" s="6" t="s">
        <v>155</v>
      </c>
      <c r="E140" s="7">
        <v>200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2"/>
      <c r="B141" s="2"/>
      <c r="C141" s="2"/>
      <c r="D141" s="6" t="s">
        <v>156</v>
      </c>
      <c r="E141" s="7">
        <v>200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2"/>
      <c r="B142" s="2"/>
      <c r="C142" s="2"/>
      <c r="D142" s="6" t="s">
        <v>157</v>
      </c>
      <c r="E142" s="7">
        <v>50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2"/>
      <c r="B143" s="2"/>
      <c r="C143" s="2"/>
      <c r="D143" s="6" t="s">
        <v>158</v>
      </c>
      <c r="E143" s="7">
        <v>10000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2"/>
      <c r="B144" s="2"/>
      <c r="C144" s="2"/>
      <c r="D144" s="3" t="s">
        <v>159</v>
      </c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2"/>
      <c r="B145" s="2"/>
      <c r="C145" s="2"/>
      <c r="D145" s="6" t="s">
        <v>160</v>
      </c>
      <c r="E145" s="7">
        <v>200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2"/>
      <c r="B146" s="2"/>
      <c r="C146" s="2"/>
      <c r="D146" s="6" t="s">
        <v>161</v>
      </c>
      <c r="E146" s="7">
        <v>200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2"/>
      <c r="B147" s="2"/>
      <c r="C147" s="2"/>
      <c r="D147" s="6" t="s">
        <v>162</v>
      </c>
      <c r="E147" s="7">
        <v>200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2"/>
      <c r="B148" s="2"/>
      <c r="C148" s="2"/>
      <c r="D148" s="6" t="s">
        <v>163</v>
      </c>
      <c r="E148" s="7">
        <v>200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2"/>
      <c r="B149" s="2"/>
      <c r="C149" s="2"/>
      <c r="D149" s="19" t="s">
        <v>164</v>
      </c>
      <c r="E149" s="7">
        <v>200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2"/>
      <c r="B150" s="2"/>
      <c r="C150" s="2"/>
      <c r="D150" s="6" t="s">
        <v>165</v>
      </c>
      <c r="E150" s="7">
        <v>750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2"/>
      <c r="B151" s="2"/>
      <c r="C151" s="2"/>
      <c r="D151" s="6" t="s">
        <v>166</v>
      </c>
      <c r="E151" s="7">
        <v>1250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2"/>
      <c r="B152" s="2"/>
      <c r="C152" s="2"/>
      <c r="D152" s="20" t="s">
        <v>167</v>
      </c>
      <c r="E152" s="27">
        <v>200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2"/>
      <c r="B153" s="2"/>
      <c r="C153" s="2"/>
      <c r="D153" s="40" t="s">
        <v>168</v>
      </c>
      <c r="E153" s="7">
        <v>400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C154" s="2"/>
      <c r="D154" s="3" t="s">
        <v>169</v>
      </c>
      <c r="E154" s="10">
        <f>SUM(E145:E153)</f>
        <v>3600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C155" s="2"/>
      <c r="D155" s="6" t="s">
        <v>170</v>
      </c>
      <c r="E155" s="7">
        <v>1100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C156" s="2"/>
      <c r="D156" s="3" t="s">
        <v>171</v>
      </c>
      <c r="E156" s="10">
        <f>SUM(E133:E143)+E154+E155</f>
        <v>16850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3" t="s">
        <v>172</v>
      </c>
      <c r="B158" s="5"/>
      <c r="C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6" t="s">
        <v>173</v>
      </c>
      <c r="B159" s="7">
        <v>6000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6" t="s">
        <v>174</v>
      </c>
      <c r="B160" s="7">
        <v>1800</v>
      </c>
      <c r="C160" s="2"/>
      <c r="D160" s="6" t="s">
        <v>175</v>
      </c>
      <c r="E160" s="7">
        <v>2500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3" t="s">
        <v>176</v>
      </c>
      <c r="B161" s="10">
        <v>7800</v>
      </c>
      <c r="C161" s="2"/>
      <c r="D161" s="16" t="s">
        <v>177</v>
      </c>
      <c r="E161" s="10">
        <f>E160</f>
        <v>2500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2"/>
      <c r="B162" s="2"/>
      <c r="C162" s="2"/>
      <c r="D162" s="3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2"/>
      <c r="B163" s="2"/>
      <c r="C163" s="2"/>
      <c r="D163" s="3" t="s">
        <v>178</v>
      </c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2"/>
      <c r="B164" s="2"/>
      <c r="C164" s="2"/>
      <c r="D164" s="6" t="s">
        <v>179</v>
      </c>
      <c r="E164" s="7">
        <v>500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2"/>
      <c r="B165" s="2"/>
      <c r="C165" s="2"/>
      <c r="D165" s="6" t="s">
        <v>180</v>
      </c>
      <c r="E165" s="7">
        <v>840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2"/>
      <c r="B166" s="2"/>
      <c r="C166" s="2"/>
      <c r="D166" s="6" t="s">
        <v>181</v>
      </c>
      <c r="E166" s="7">
        <v>800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C167" s="2"/>
      <c r="D167" s="6" t="s">
        <v>182</v>
      </c>
      <c r="E167" s="7">
        <v>150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2"/>
      <c r="B168" s="2"/>
      <c r="C168" s="2"/>
      <c r="D168" s="6" t="s">
        <v>183</v>
      </c>
      <c r="E168" s="7">
        <v>400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2"/>
      <c r="B169" s="2"/>
      <c r="C169" s="2"/>
      <c r="D169" s="6" t="s">
        <v>184</v>
      </c>
      <c r="E169" s="7">
        <v>750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2"/>
      <c r="B170" s="2"/>
      <c r="C170" s="2"/>
      <c r="D170" s="6" t="s">
        <v>185</v>
      </c>
      <c r="E170" s="7">
        <v>250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2"/>
      <c r="B171" s="2"/>
      <c r="C171" s="2"/>
      <c r="D171" s="6" t="s">
        <v>186</v>
      </c>
      <c r="E171" s="7">
        <v>400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2"/>
      <c r="B172" s="2"/>
      <c r="C172" s="2"/>
      <c r="D172" s="6" t="s">
        <v>187</v>
      </c>
      <c r="E172" s="7">
        <v>100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2"/>
      <c r="B173" s="2"/>
      <c r="C173" s="2"/>
      <c r="D173" s="6" t="s">
        <v>188</v>
      </c>
      <c r="E173" s="7">
        <v>100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2"/>
      <c r="B174" s="2"/>
      <c r="C174" s="2"/>
      <c r="D174" s="6" t="s">
        <v>189</v>
      </c>
      <c r="E174" s="7">
        <v>650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2"/>
      <c r="B175" s="2"/>
      <c r="C175" s="2"/>
      <c r="D175" s="6" t="s">
        <v>190</v>
      </c>
      <c r="E175" s="7">
        <v>1000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2"/>
      <c r="B176" s="2"/>
      <c r="C176" s="2"/>
      <c r="D176" s="3" t="s">
        <v>191</v>
      </c>
      <c r="E176" s="10">
        <f>SUM(E164:E175)</f>
        <v>5940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6"/>
      <c r="B177" s="41"/>
      <c r="C177" s="2"/>
      <c r="D177" s="6"/>
      <c r="E177" s="1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6"/>
      <c r="B178" s="41"/>
      <c r="C178" s="2"/>
      <c r="D178" s="32"/>
      <c r="E178" s="3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6" t="s">
        <v>192</v>
      </c>
      <c r="B179" s="42">
        <f>B49+B119+B127+B161</f>
        <v>101815</v>
      </c>
      <c r="C179" s="2"/>
      <c r="D179" s="6" t="s">
        <v>193</v>
      </c>
      <c r="E179" s="42">
        <f>E49+E119+E127+E130+E156+E161+E176+E178</f>
        <v>100715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2"/>
      <c r="B180" s="2"/>
      <c r="C180" s="2"/>
      <c r="D180" s="43"/>
      <c r="E180" s="2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2"/>
      <c r="B181" s="2"/>
      <c r="C181" s="2"/>
      <c r="D181" s="44" t="s">
        <v>194</v>
      </c>
      <c r="E181" s="45">
        <v>35000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2"/>
      <c r="B182" s="2"/>
      <c r="C182" s="2"/>
      <c r="D182" s="46"/>
      <c r="E182" s="4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47" t="s">
        <v>1</v>
      </c>
      <c r="B183" s="41">
        <f>B179</f>
        <v>101815</v>
      </c>
      <c r="C183" s="2"/>
      <c r="D183" s="6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47" t="s">
        <v>195</v>
      </c>
      <c r="B184" s="48">
        <f>E179</f>
        <v>100715</v>
      </c>
      <c r="C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47" t="s">
        <v>196</v>
      </c>
      <c r="B185" s="41">
        <f>B183-B184</f>
        <v>1100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2"/>
      <c r="B186" s="1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5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5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5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5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5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5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5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5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5.75" customHeight="1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5.75" customHeight="1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5.75" customHeight="1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5.75" customHeight="1" x14ac:dyDescent="0.2">
      <c r="C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15.75" customHeight="1" x14ac:dyDescent="0.2">
      <c r="C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</sheetData>
  <mergeCells count="3">
    <mergeCell ref="A1:E1"/>
    <mergeCell ref="A2:E2"/>
    <mergeCell ref="A3:B3"/>
  </mergeCells>
  <pageMargins left="0.2" right="0.2" top="0.25" bottom="0.2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Christine_Foushi</cp:lastModifiedBy>
  <dcterms:created xsi:type="dcterms:W3CDTF">2021-07-08T16:00:51Z</dcterms:created>
  <dcterms:modified xsi:type="dcterms:W3CDTF">2021-10-27T01:10:46Z</dcterms:modified>
</cp:coreProperties>
</file>