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rp\OneDrive\Desktop\Rugby\2121 Rugby Season\Draws\"/>
    </mc:Choice>
  </mc:AlternateContent>
  <xr:revisionPtr revIDLastSave="0" documentId="8_{9DAB3EE3-68DD-4F19-B311-E81578E0002E}" xr6:coauthVersionLast="46" xr6:coauthVersionMax="46" xr10:uidLastSave="{00000000-0000-0000-0000-000000000000}"/>
  <bookViews>
    <workbookView xWindow="-120" yWindow="-120" windowWidth="29040" windowHeight="15840" firstSheet="1" activeTab="5" xr2:uid="{40608BB2-34FD-4EAD-A35B-5BDB705169F5}"/>
  </bookViews>
  <sheets>
    <sheet name="Round 1 Overview draw" sheetId="9" r:id="rId1"/>
    <sheet name="Under 10s" sheetId="10" r:id="rId2"/>
    <sheet name="Under 11s" sheetId="11" r:id="rId3"/>
    <sheet name="Under 12s" sheetId="13" r:id="rId4"/>
    <sheet name="Under 13s" sheetId="14" r:id="rId5"/>
    <sheet name="Under 14s" sheetId="15" r:id="rId6"/>
    <sheet name="Under 15s" sheetId="16" r:id="rId7"/>
    <sheet name="Under 16s" sheetId="17" r:id="rId8"/>
    <sheet name="Opens" sheetId="18" r:id="rId9"/>
  </sheets>
  <definedNames>
    <definedName name="_xlnm.Print_Area" localSheetId="8">Opens!$A$1:$G$19</definedName>
    <definedName name="_xlnm.Print_Area" localSheetId="0">'Round 1 Overview draw'!$A$1:$AO$40</definedName>
    <definedName name="_xlnm.Print_Area" localSheetId="1">'Under 10s'!$A$1:$K$32</definedName>
    <definedName name="_xlnm.Print_Area" localSheetId="2">'Under 11s'!$A$1:$I$31</definedName>
    <definedName name="_xlnm.Print_Area" localSheetId="3">'Under 12s'!$A$1:$H$27</definedName>
    <definedName name="_xlnm.Print_Area" localSheetId="4">'Under 13s'!$A$1:$L$30</definedName>
    <definedName name="_xlnm.Print_Area" localSheetId="5">'Under 14s'!$A$1:$I$31</definedName>
    <definedName name="_xlnm.Print_Area" localSheetId="6">'Under 15s'!$A$1:$M$31</definedName>
    <definedName name="_xlnm.Print_Area" localSheetId="7">'Under 16s'!$A$1:$G$29</definedName>
    <definedName name="_xlnm.Print_Titles" localSheetId="8">Opens!$A:$A</definedName>
    <definedName name="_xlnm.Print_Titles" localSheetId="0">'Round 1 Overview draw'!$A:$A</definedName>
    <definedName name="_xlnm.Print_Titles" localSheetId="1">'Under 10s'!$A:$A</definedName>
    <definedName name="_xlnm.Print_Titles" localSheetId="2">'Under 11s'!$A:$A</definedName>
    <definedName name="_xlnm.Print_Titles" localSheetId="3">'Under 12s'!$A:$A</definedName>
    <definedName name="_xlnm.Print_Titles" localSheetId="4">'Under 13s'!$A:$A</definedName>
    <definedName name="_xlnm.Print_Titles" localSheetId="5">'Under 14s'!$A:$A</definedName>
    <definedName name="_xlnm.Print_Titles" localSheetId="6">'Under 15s'!$A:$A</definedName>
    <definedName name="_xlnm.Print_Titles" localSheetId="7">'Under 16s'!$A:$A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5" l="1"/>
  <c r="J17" i="13"/>
  <c r="I34" i="14" l="1"/>
  <c r="L27" i="14"/>
  <c r="O15" i="14"/>
  <c r="L16" i="14"/>
  <c r="I15" i="14"/>
  <c r="N44" i="10" l="1"/>
  <c r="Q19" i="10" l="1"/>
  <c r="I19" i="17" l="1"/>
  <c r="L16" i="17"/>
  <c r="I17" i="16" l="1"/>
  <c r="L35" i="16"/>
  <c r="I29" i="16"/>
  <c r="N27" i="15" l="1"/>
  <c r="K17" i="15"/>
  <c r="N17" i="15"/>
  <c r="M15" i="13"/>
  <c r="P13" i="13"/>
  <c r="M28" i="13"/>
  <c r="P30" i="13"/>
  <c r="J30" i="13"/>
  <c r="N48" i="11" l="1"/>
  <c r="K42" i="11"/>
  <c r="N39" i="11"/>
  <c r="K28" i="11"/>
  <c r="N26" i="11"/>
  <c r="K17" i="11"/>
  <c r="N15" i="11"/>
  <c r="Q49" i="10"/>
  <c r="Q33" i="10"/>
  <c r="N33" i="10"/>
  <c r="N19" i="10"/>
  <c r="M50" i="10" l="1"/>
  <c r="I16" i="18"/>
  <c r="L13" i="18"/>
  <c r="X18" i="9" l="1"/>
  <c r="W19" i="9"/>
  <c r="X19" i="9" s="1"/>
  <c r="Z16" i="9"/>
  <c r="Z15" i="9"/>
  <c r="AA15" i="9"/>
  <c r="AA6" i="9"/>
  <c r="L12" i="9"/>
  <c r="M12" i="9"/>
  <c r="W20" i="9" l="1"/>
  <c r="X20" i="9" l="1"/>
  <c r="W21" i="9"/>
  <c r="W22" i="9" l="1"/>
  <c r="X21" i="9"/>
  <c r="X22" i="9" l="1"/>
  <c r="W23" i="9"/>
  <c r="X23" i="9" s="1"/>
  <c r="L11" i="9" l="1"/>
  <c r="M11" i="9" s="1"/>
  <c r="N11" i="9" s="1"/>
  <c r="I22" i="9"/>
  <c r="I23" i="9" s="1"/>
  <c r="I21" i="9"/>
  <c r="J21" i="9" s="1"/>
  <c r="J22" i="9" s="1"/>
  <c r="J23" i="9" s="1"/>
  <c r="H22" i="9"/>
  <c r="H23" i="9" s="1"/>
  <c r="AJ16" i="9" l="1"/>
  <c r="AK15" i="9"/>
  <c r="AG23" i="9"/>
  <c r="AH13" i="9"/>
  <c r="AH12" i="9"/>
  <c r="AC21" i="9"/>
  <c r="AC17" i="9"/>
  <c r="AC12" i="9"/>
  <c r="P21" i="9"/>
  <c r="Q21" i="9"/>
  <c r="P22" i="9"/>
  <c r="Q22" i="9"/>
  <c r="P23" i="9" s="1"/>
  <c r="Q20" i="9"/>
  <c r="P20" i="9"/>
  <c r="T20" i="9"/>
  <c r="S20" i="9"/>
  <c r="S13" i="9"/>
  <c r="T13" i="9" s="1"/>
  <c r="T12" i="9"/>
  <c r="N35" i="9"/>
  <c r="N39" i="9" s="1"/>
  <c r="Q23" i="9" l="1"/>
  <c r="H19" i="9" l="1"/>
  <c r="I19" i="9"/>
  <c r="J19" i="9" s="1"/>
  <c r="H20" i="9"/>
  <c r="I20" i="9" s="1"/>
  <c r="J20" i="9" s="1"/>
  <c r="H18" i="9"/>
  <c r="H14" i="9"/>
  <c r="I14" i="9"/>
  <c r="J14" i="9"/>
  <c r="H15" i="9"/>
  <c r="I15" i="9" s="1"/>
  <c r="J15" i="9" s="1"/>
  <c r="H13" i="9"/>
  <c r="H16" i="9" l="1"/>
  <c r="I16" i="9" s="1"/>
  <c r="J16" i="9" s="1"/>
  <c r="C24" i="9" l="1"/>
  <c r="E30" i="9"/>
  <c r="F30" i="9"/>
  <c r="E26" i="9"/>
  <c r="C27" i="9"/>
  <c r="D26" i="9"/>
  <c r="F19" i="9"/>
  <c r="E19" i="9" s="1"/>
  <c r="D19" i="9" s="1"/>
  <c r="C19" i="9" s="1"/>
  <c r="C25" i="9"/>
  <c r="D25" i="9" s="1"/>
  <c r="E25" i="9" s="1"/>
  <c r="D24" i="9"/>
  <c r="E24" i="9" s="1"/>
  <c r="E23" i="9"/>
  <c r="F23" i="9" s="1"/>
  <c r="E20" i="9"/>
  <c r="D20" i="9" s="1"/>
  <c r="C20" i="9" s="1"/>
  <c r="F20" i="9"/>
  <c r="C16" i="9"/>
  <c r="D15" i="9"/>
  <c r="F10" i="9"/>
  <c r="AM16" i="9" l="1"/>
  <c r="AM15" i="9"/>
  <c r="AN15" i="9"/>
  <c r="AJ17" i="9"/>
  <c r="AJ18" i="9" s="1"/>
  <c r="AK16" i="9"/>
  <c r="AG14" i="9"/>
  <c r="AH14" i="9" s="1"/>
  <c r="AG15" i="9" s="1"/>
  <c r="AH15" i="9" s="1"/>
  <c r="AG16" i="9" s="1"/>
  <c r="AH16" i="9" s="1"/>
  <c r="AG17" i="9" s="1"/>
  <c r="AH17" i="9" s="1"/>
  <c r="AG18" i="9" s="1"/>
  <c r="AH18" i="9" s="1"/>
  <c r="AG19" i="9" s="1"/>
  <c r="AH19" i="9" s="1"/>
  <c r="AG20" i="9" s="1"/>
  <c r="AH20" i="9" s="1"/>
  <c r="AG21" i="9" s="1"/>
  <c r="AH21" i="9" s="1"/>
  <c r="AG22" i="9" s="1"/>
  <c r="AH22" i="9" s="1"/>
  <c r="AC13" i="9"/>
  <c r="AD12" i="9"/>
  <c r="AE12" i="9" s="1"/>
  <c r="Z17" i="9"/>
  <c r="AA17" i="9"/>
  <c r="Z18" i="9" s="1"/>
  <c r="Z7" i="9"/>
  <c r="AA7" i="9"/>
  <c r="Z8" i="9" s="1"/>
  <c r="AA18" i="9" l="1"/>
  <c r="Z19" i="9" s="1"/>
  <c r="AJ19" i="9"/>
  <c r="AK18" i="9"/>
  <c r="AA19" i="9"/>
  <c r="Z20" i="9" s="1"/>
  <c r="AA8" i="9"/>
  <c r="AA20" i="9" l="1"/>
  <c r="AJ20" i="9"/>
  <c r="AK19" i="9"/>
  <c r="AA9" i="9"/>
  <c r="Z9" i="9"/>
  <c r="AA21" i="9"/>
  <c r="Z22" i="9" s="1"/>
  <c r="Z21" i="9"/>
  <c r="AK20" i="9" l="1"/>
  <c r="AJ21" i="9"/>
  <c r="Z10" i="9"/>
  <c r="AA10" i="9"/>
  <c r="AK21" i="9" l="1"/>
  <c r="AJ22" i="9"/>
  <c r="AA11" i="9"/>
  <c r="Z11" i="9"/>
  <c r="S21" i="9"/>
  <c r="T21" i="9"/>
  <c r="S22" i="9" s="1"/>
  <c r="T14" i="9"/>
  <c r="S15" i="9" s="1"/>
  <c r="S14" i="9"/>
  <c r="Q14" i="9"/>
  <c r="P14" i="9"/>
  <c r="P7" i="9"/>
  <c r="Q6" i="9"/>
  <c r="C28" i="9"/>
  <c r="C30" i="9" s="1"/>
  <c r="D29" i="9" s="1"/>
  <c r="L22" i="9"/>
  <c r="L23" i="9" s="1"/>
  <c r="M21" i="9"/>
  <c r="M17" i="9"/>
  <c r="N17" i="9" s="1"/>
  <c r="C29" i="9"/>
  <c r="D16" i="9"/>
  <c r="E16" i="9" s="1"/>
  <c r="F16" i="9" s="1"/>
  <c r="E15" i="9"/>
  <c r="C12" i="9"/>
  <c r="C13" i="9" s="1"/>
  <c r="C14" i="9" s="1"/>
  <c r="D14" i="9" s="1"/>
  <c r="E14" i="9" s="1"/>
  <c r="F14" i="9" s="1"/>
  <c r="F15" i="9" s="1"/>
  <c r="D11" i="9"/>
  <c r="C11" i="9" s="1"/>
  <c r="W15" i="9"/>
  <c r="X15" i="9" s="1"/>
  <c r="W13" i="9"/>
  <c r="X12" i="9"/>
  <c r="M13" i="9"/>
  <c r="N13" i="9" s="1"/>
  <c r="E11" i="9"/>
  <c r="F11" i="9" s="1"/>
  <c r="AM7" i="9"/>
  <c r="AM8" i="9" s="1"/>
  <c r="AC9" i="9"/>
  <c r="AD9" i="9" s="1"/>
  <c r="AE9" i="9" s="1"/>
  <c r="AN6" i="9"/>
  <c r="AG7" i="9"/>
  <c r="AG8" i="9" s="1"/>
  <c r="AJ7" i="9"/>
  <c r="AJ8" i="9" s="1"/>
  <c r="AC7" i="9"/>
  <c r="W7" i="9"/>
  <c r="W8" i="9" s="1"/>
  <c r="W9" i="9" s="1"/>
  <c r="S7" i="9"/>
  <c r="S8" i="9" s="1"/>
  <c r="H7" i="9"/>
  <c r="H8" i="9" s="1"/>
  <c r="C7" i="9"/>
  <c r="C8" i="9" s="1"/>
  <c r="AH6" i="9"/>
  <c r="AK6" i="9"/>
  <c r="AD6" i="9"/>
  <c r="AE6" i="9" s="1"/>
  <c r="X6" i="9"/>
  <c r="T6" i="9"/>
  <c r="I6" i="9"/>
  <c r="J6" i="9" s="1"/>
  <c r="D6" i="9"/>
  <c r="E6" i="9" s="1"/>
  <c r="F6" i="9" s="1"/>
  <c r="AJ23" i="9" l="1"/>
  <c r="AK22" i="9"/>
  <c r="E27" i="9"/>
  <c r="F26" i="9"/>
  <c r="F27" i="9" s="1"/>
  <c r="F28" i="9" s="1"/>
  <c r="F29" i="9" s="1"/>
  <c r="AN8" i="9"/>
  <c r="AM9" i="9"/>
  <c r="AC8" i="9"/>
  <c r="AC10" i="9"/>
  <c r="AD10" i="9" s="1"/>
  <c r="T22" i="9"/>
  <c r="T15" i="9"/>
  <c r="M22" i="9"/>
  <c r="Z12" i="9"/>
  <c r="AA12" i="9"/>
  <c r="AN7" i="9"/>
  <c r="L24" i="9"/>
  <c r="M23" i="9"/>
  <c r="L18" i="9"/>
  <c r="X7" i="9"/>
  <c r="I7" i="9"/>
  <c r="J7" i="9" s="1"/>
  <c r="D7" i="9"/>
  <c r="E7" i="9" s="1"/>
  <c r="F7" i="9" s="1"/>
  <c r="T7" i="9"/>
  <c r="AD7" i="9"/>
  <c r="AE7" i="9" s="1"/>
  <c r="AH7" i="9"/>
  <c r="D8" i="9"/>
  <c r="E8" i="9" s="1"/>
  <c r="F8" i="9" s="1"/>
  <c r="C9" i="9"/>
  <c r="T8" i="9"/>
  <c r="S9" i="9"/>
  <c r="AJ9" i="9"/>
  <c r="AK8" i="9"/>
  <c r="W10" i="9"/>
  <c r="X9" i="9"/>
  <c r="AH8" i="9"/>
  <c r="AG9" i="9"/>
  <c r="AG10" i="9" s="1"/>
  <c r="H9" i="9"/>
  <c r="H10" i="9" s="1"/>
  <c r="I8" i="9"/>
  <c r="X8" i="9"/>
  <c r="D12" i="9"/>
  <c r="E12" i="9" s="1"/>
  <c r="F12" i="9" s="1"/>
  <c r="L14" i="9"/>
  <c r="AC14" i="9"/>
  <c r="AD13" i="9"/>
  <c r="AE13" i="9" s="1"/>
  <c r="AD17" i="9"/>
  <c r="AE17" i="9" s="1"/>
  <c r="AC18" i="9"/>
  <c r="Q7" i="9"/>
  <c r="AK7" i="9"/>
  <c r="D13" i="9"/>
  <c r="E13" i="9" s="1"/>
  <c r="F13" i="9" s="1"/>
  <c r="AD21" i="9"/>
  <c r="AE21" i="9" s="1"/>
  <c r="AC22" i="9"/>
  <c r="P8" i="9"/>
  <c r="W14" i="9"/>
  <c r="X13" i="9"/>
  <c r="W16" i="9"/>
  <c r="X16" i="9" s="1"/>
  <c r="C17" i="9"/>
  <c r="M18" i="9" l="1"/>
  <c r="N18" i="9" s="1"/>
  <c r="L19" i="9"/>
  <c r="M19" i="9" s="1"/>
  <c r="N19" i="9" s="1"/>
  <c r="M14" i="9"/>
  <c r="N14" i="9" s="1"/>
  <c r="L15" i="9"/>
  <c r="AE10" i="9"/>
  <c r="AE11" i="9" s="1"/>
  <c r="AD11" i="9"/>
  <c r="AH10" i="9"/>
  <c r="AG11" i="9"/>
  <c r="AM10" i="9"/>
  <c r="AN9" i="9"/>
  <c r="T16" i="9"/>
  <c r="S16" i="9"/>
  <c r="AD18" i="9"/>
  <c r="AE18" i="9" s="1"/>
  <c r="AC19" i="9"/>
  <c r="AA13" i="9"/>
  <c r="Z13" i="9"/>
  <c r="T23" i="9"/>
  <c r="S23" i="9"/>
  <c r="AD14" i="9"/>
  <c r="AE14" i="9" s="1"/>
  <c r="AC15" i="9"/>
  <c r="AD22" i="9"/>
  <c r="AE22" i="9" s="1"/>
  <c r="AD23" i="9"/>
  <c r="AD8" i="9"/>
  <c r="AE8" i="9" s="1"/>
  <c r="T9" i="9"/>
  <c r="S10" i="9"/>
  <c r="I13" i="9"/>
  <c r="J13" i="9" s="1"/>
  <c r="H11" i="9"/>
  <c r="D17" i="9"/>
  <c r="E17" i="9" s="1"/>
  <c r="F17" i="9" s="1"/>
  <c r="C18" i="9"/>
  <c r="D18" i="9" s="1"/>
  <c r="E18" i="9" s="1"/>
  <c r="I10" i="9"/>
  <c r="J10" i="9" s="1"/>
  <c r="L25" i="9"/>
  <c r="M24" i="9"/>
  <c r="I9" i="9"/>
  <c r="J9" i="9" s="1"/>
  <c r="J8" i="9"/>
  <c r="W17" i="9"/>
  <c r="X17" i="9" s="1"/>
  <c r="X14" i="9"/>
  <c r="AK9" i="9"/>
  <c r="AJ10" i="9"/>
  <c r="C10" i="9"/>
  <c r="D9" i="9"/>
  <c r="E9" i="9" s="1"/>
  <c r="P9" i="9"/>
  <c r="Q8" i="9"/>
  <c r="AH9" i="9"/>
  <c r="D27" i="9"/>
  <c r="E28" i="9" s="1"/>
  <c r="D28" i="9"/>
  <c r="W11" i="9"/>
  <c r="X10" i="9"/>
  <c r="M15" i="9" l="1"/>
  <c r="N15" i="9" s="1"/>
  <c r="L16" i="9"/>
  <c r="M16" i="9" s="1"/>
  <c r="N16" i="9" s="1"/>
  <c r="AH11" i="9"/>
  <c r="AG12" i="9"/>
  <c r="W33" i="9"/>
  <c r="W39" i="9" s="1"/>
  <c r="W40" i="9" s="1"/>
  <c r="E29" i="9"/>
  <c r="D30" i="9"/>
  <c r="AN10" i="9"/>
  <c r="AM11" i="9"/>
  <c r="AE23" i="9"/>
  <c r="AD19" i="9"/>
  <c r="S24" i="9"/>
  <c r="T24" i="9"/>
  <c r="AD15" i="9"/>
  <c r="AA14" i="9"/>
  <c r="Z14" i="9"/>
  <c r="S17" i="9"/>
  <c r="T17" i="9"/>
  <c r="T10" i="9"/>
  <c r="S11" i="9"/>
  <c r="M6" i="9"/>
  <c r="L7" i="9"/>
  <c r="I12" i="9"/>
  <c r="J12" i="9" s="1"/>
  <c r="I11" i="9"/>
  <c r="J11" i="9" s="1"/>
  <c r="M25" i="9"/>
  <c r="L26" i="9"/>
  <c r="I17" i="9"/>
  <c r="J17" i="9" s="1"/>
  <c r="I18" i="9"/>
  <c r="J18" i="9" s="1"/>
  <c r="F9" i="9"/>
  <c r="X11" i="9"/>
  <c r="X33" i="9" s="1"/>
  <c r="X39" i="9" s="1"/>
  <c r="X40" i="9" s="1"/>
  <c r="D10" i="9"/>
  <c r="AJ11" i="9"/>
  <c r="AK10" i="9"/>
  <c r="Q9" i="9"/>
  <c r="P10" i="9"/>
  <c r="N6" i="9" l="1"/>
  <c r="AE19" i="9"/>
  <c r="AE33" i="9" s="1"/>
  <c r="AE39" i="9" s="1"/>
  <c r="AE40" i="9" s="1"/>
  <c r="AD20" i="9"/>
  <c r="AE20" i="9" s="1"/>
  <c r="AE15" i="9"/>
  <c r="AD16" i="9"/>
  <c r="AE16" i="9" s="1"/>
  <c r="AK11" i="9"/>
  <c r="AJ12" i="9"/>
  <c r="AN11" i="9"/>
  <c r="AM12" i="9"/>
  <c r="S18" i="9"/>
  <c r="T18" i="9"/>
  <c r="S25" i="9"/>
  <c r="T25" i="9"/>
  <c r="AC33" i="9"/>
  <c r="AC39" i="9" s="1"/>
  <c r="AC40" i="9" s="1"/>
  <c r="J33" i="9"/>
  <c r="J38" i="9" s="1"/>
  <c r="J40" i="9" s="1"/>
  <c r="T11" i="9"/>
  <c r="L27" i="9"/>
  <c r="M26" i="9"/>
  <c r="I33" i="9"/>
  <c r="I38" i="9" s="1"/>
  <c r="I40" i="9" s="1"/>
  <c r="M7" i="9"/>
  <c r="N7" i="9" s="1"/>
  <c r="L8" i="9"/>
  <c r="L9" i="9" s="1"/>
  <c r="H33" i="9"/>
  <c r="AH33" i="9"/>
  <c r="AH39" i="9" s="1"/>
  <c r="AH40" i="9" s="1"/>
  <c r="AG33" i="9"/>
  <c r="AG39" i="9" s="1"/>
  <c r="AG40" i="9" s="1"/>
  <c r="P11" i="9"/>
  <c r="P12" i="9" s="1"/>
  <c r="Q10" i="9"/>
  <c r="AK17" i="9"/>
  <c r="M9" i="9" l="1"/>
  <c r="N9" i="9" s="1"/>
  <c r="L10" i="9"/>
  <c r="M10" i="9" s="1"/>
  <c r="N10" i="9" s="1"/>
  <c r="L34" i="9"/>
  <c r="L38" i="9" s="1"/>
  <c r="L40" i="9" s="1"/>
  <c r="AD33" i="9"/>
  <c r="AD39" i="9" s="1"/>
  <c r="AD40" i="9" s="1"/>
  <c r="AK12" i="9"/>
  <c r="AJ13" i="9"/>
  <c r="N34" i="9"/>
  <c r="N38" i="9" s="1"/>
  <c r="N40" i="9" s="1"/>
  <c r="AM18" i="9"/>
  <c r="AM13" i="9"/>
  <c r="AM14" i="9" s="1"/>
  <c r="AN12" i="9"/>
  <c r="S19" i="9"/>
  <c r="T26" i="9"/>
  <c r="S26" i="9"/>
  <c r="Q12" i="9"/>
  <c r="P13" i="9"/>
  <c r="H38" i="9"/>
  <c r="H40" i="9" s="1"/>
  <c r="H34" i="9"/>
  <c r="M8" i="9"/>
  <c r="N8" i="9" s="1"/>
  <c r="N33" i="9" s="1"/>
  <c r="L28" i="9"/>
  <c r="L35" i="9" s="1"/>
  <c r="M27" i="9"/>
  <c r="M33" i="9" s="1"/>
  <c r="Q11" i="9"/>
  <c r="M34" i="9" l="1"/>
  <c r="M38" i="9" s="1"/>
  <c r="M40" i="9" s="1"/>
  <c r="AJ14" i="9"/>
  <c r="AK14" i="9" s="1"/>
  <c r="AK13" i="9"/>
  <c r="AK33" i="9" s="1"/>
  <c r="AK39" i="9" s="1"/>
  <c r="AK40" i="9" s="1"/>
  <c r="L33" i="9"/>
  <c r="AJ33" i="9"/>
  <c r="AJ39" i="9" s="1"/>
  <c r="AJ40" i="9" s="1"/>
  <c r="M35" i="9"/>
  <c r="AN13" i="9"/>
  <c r="AM17" i="9"/>
  <c r="AN16" i="9"/>
  <c r="AN18" i="9"/>
  <c r="S33" i="9"/>
  <c r="S39" i="9" s="1"/>
  <c r="S40" i="9" s="1"/>
  <c r="T33" i="9"/>
  <c r="T39" i="9" s="1"/>
  <c r="T40" i="9" s="1"/>
  <c r="U33" i="9"/>
  <c r="U39" i="9" s="1"/>
  <c r="U40" i="9" s="1"/>
  <c r="AN17" i="9" l="1"/>
  <c r="AM33" i="9"/>
  <c r="AM39" i="9" s="1"/>
  <c r="AM40" i="9" s="1"/>
  <c r="AN33" i="9"/>
  <c r="AN39" i="9" s="1"/>
  <c r="AN40" i="9" s="1"/>
  <c r="P15" i="9"/>
  <c r="P16" i="9" l="1"/>
  <c r="Q15" i="9"/>
  <c r="AA33" i="9" l="1"/>
  <c r="AA39" i="9" s="1"/>
  <c r="AA40" i="9" s="1"/>
  <c r="Z33" i="9"/>
  <c r="Z39" i="9" s="1"/>
  <c r="Z40" i="9" s="1"/>
  <c r="P17" i="9"/>
  <c r="P18" i="9" s="1"/>
  <c r="Q16" i="9"/>
  <c r="P19" i="9" l="1"/>
  <c r="Q18" i="9"/>
  <c r="Q17" i="9"/>
  <c r="Q33" i="9" l="1"/>
  <c r="Q39" i="9" s="1"/>
  <c r="Q40" i="9" s="1"/>
  <c r="P33" i="9" l="1"/>
  <c r="P39" i="9" s="1"/>
  <c r="P40" i="9" s="1"/>
  <c r="C21" i="9" l="1"/>
  <c r="D21" i="9" l="1"/>
  <c r="C22" i="9"/>
  <c r="D22" i="9" l="1"/>
  <c r="E22" i="9" s="1"/>
  <c r="F22" i="9" s="1"/>
  <c r="C23" i="9"/>
  <c r="E21" i="9"/>
  <c r="F21" i="9" l="1"/>
  <c r="C33" i="9"/>
  <c r="D33" i="9" l="1"/>
  <c r="D38" i="9" s="1"/>
  <c r="D40" i="9" s="1"/>
  <c r="C38" i="9"/>
  <c r="C40" i="9" s="1"/>
  <c r="E33" i="9" l="1"/>
  <c r="F33" i="9"/>
  <c r="F38" i="9" s="1"/>
  <c r="F40" i="9" s="1"/>
  <c r="E38" i="9" l="1"/>
  <c r="E40" i="9" s="1"/>
  <c r="AP40" i="9" s="1"/>
  <c r="B42" i="9" s="1"/>
  <c r="C34" i="9"/>
  <c r="B34" i="9" s="1"/>
</calcChain>
</file>

<file path=xl/sharedStrings.xml><?xml version="1.0" encoding="utf-8"?>
<sst xmlns="http://schemas.openxmlformats.org/spreadsheetml/2006/main" count="1612" uniqueCount="228">
  <si>
    <t>Boronia (Hunters Hill)</t>
  </si>
  <si>
    <t>North Narrabeen 3 &amp; 4 (Narrabeen)</t>
  </si>
  <si>
    <t>Rat Park no 2</t>
  </si>
  <si>
    <t>Cliff Oval (Wahroonga)</t>
  </si>
  <si>
    <t>Alwyn Lind (Norwest)</t>
  </si>
  <si>
    <t>Woollahra</t>
  </si>
  <si>
    <t>Game</t>
  </si>
  <si>
    <t>Kick-off time</t>
  </si>
  <si>
    <t>3 Field Venue</t>
  </si>
  <si>
    <t>2 Field Venue</t>
  </si>
  <si>
    <t>1 field</t>
  </si>
  <si>
    <t>3 field venue</t>
  </si>
  <si>
    <t>Refs needed</t>
  </si>
  <si>
    <t>2021 Sunday XV's Gala Days - Round 1 Sunday 2nd May</t>
  </si>
  <si>
    <t>Game Count</t>
  </si>
  <si>
    <t>Ref factor per field</t>
  </si>
  <si>
    <t>Rounded refs needed</t>
  </si>
  <si>
    <t>Total ref ask</t>
  </si>
  <si>
    <t>Field Numbers</t>
  </si>
  <si>
    <t>F5</t>
  </si>
  <si>
    <t>F6</t>
  </si>
  <si>
    <t>F7</t>
  </si>
  <si>
    <t>F8</t>
  </si>
  <si>
    <t>F1</t>
  </si>
  <si>
    <t>F2</t>
  </si>
  <si>
    <t>F3</t>
  </si>
  <si>
    <t>Whalan (Plan A tick)</t>
  </si>
  <si>
    <t>Keirle (Manly)</t>
  </si>
  <si>
    <t xml:space="preserve">4 Field Venue </t>
  </si>
  <si>
    <t xml:space="preserve">3 Field Venue </t>
  </si>
  <si>
    <t>P6 /10s</t>
  </si>
  <si>
    <t>P4 /10s</t>
  </si>
  <si>
    <t>P1 /10s</t>
  </si>
  <si>
    <t>P6 /11s</t>
  </si>
  <si>
    <t>P1/15s</t>
  </si>
  <si>
    <t>P4 /12s</t>
  </si>
  <si>
    <t>P1 /12s</t>
  </si>
  <si>
    <t>FIELD NOT REQUIRED</t>
  </si>
  <si>
    <t>P1 /14s</t>
  </si>
  <si>
    <t>No 3</t>
  </si>
  <si>
    <t>No 4</t>
  </si>
  <si>
    <t>P2/16s</t>
  </si>
  <si>
    <t>P1 /16s</t>
  </si>
  <si>
    <t>P1 /Opens</t>
  </si>
  <si>
    <t>P5 /10s</t>
  </si>
  <si>
    <t>P3 /10s</t>
  </si>
  <si>
    <t>P2 /10s</t>
  </si>
  <si>
    <t>P7 /11s</t>
  </si>
  <si>
    <t>P5 /11s</t>
  </si>
  <si>
    <t>P4 /11s</t>
  </si>
  <si>
    <t>P3 /11s</t>
  </si>
  <si>
    <t>P2 /11s</t>
  </si>
  <si>
    <t>P1 /11s</t>
  </si>
  <si>
    <t>Field changeover</t>
  </si>
  <si>
    <t>11's</t>
  </si>
  <si>
    <t>15's</t>
  </si>
  <si>
    <t>P6 /12s</t>
  </si>
  <si>
    <t>P5 /12s</t>
  </si>
  <si>
    <t>P3 /12s</t>
  </si>
  <si>
    <t>P2 /12s</t>
  </si>
  <si>
    <t>P5 /13s</t>
  </si>
  <si>
    <t>P4 /13s</t>
  </si>
  <si>
    <t>P3 /13s</t>
  </si>
  <si>
    <t>P2 /13s</t>
  </si>
  <si>
    <t>P1 /13s</t>
  </si>
  <si>
    <t>P4 /14s</t>
  </si>
  <si>
    <t>P3 /14s</t>
  </si>
  <si>
    <t>P2 /14s</t>
  </si>
  <si>
    <t>P3 /15s</t>
  </si>
  <si>
    <t>P2 /15s</t>
  </si>
  <si>
    <t>P2 /Opens</t>
  </si>
  <si>
    <t>Games</t>
  </si>
  <si>
    <t>Venues</t>
  </si>
  <si>
    <t>St Lukes (Concord)</t>
  </si>
  <si>
    <t xml:space="preserve"> Dural Park (Dural)</t>
  </si>
  <si>
    <t>Nagle Park (Randwick)</t>
  </si>
  <si>
    <t>Koola Park (Lindfield)</t>
  </si>
  <si>
    <t>Opens</t>
  </si>
  <si>
    <t>Pool 2</t>
  </si>
  <si>
    <t>Pool 1</t>
  </si>
  <si>
    <t>Burra</t>
  </si>
  <si>
    <t>Blacktown</t>
  </si>
  <si>
    <t>Central Eastwood</t>
  </si>
  <si>
    <t>Camden</t>
  </si>
  <si>
    <t>Dural</t>
  </si>
  <si>
    <t>Forest</t>
  </si>
  <si>
    <t>Drummoyne 16As</t>
  </si>
  <si>
    <t>Newport</t>
  </si>
  <si>
    <t>Savers</t>
  </si>
  <si>
    <t>Petersham</t>
  </si>
  <si>
    <t>Hills 16As</t>
  </si>
  <si>
    <t>Randwick Green</t>
  </si>
  <si>
    <t>Lindfield</t>
  </si>
  <si>
    <t>Penrith RSL 16As</t>
  </si>
  <si>
    <t>Randwick White</t>
  </si>
  <si>
    <t>Wests 16As</t>
  </si>
  <si>
    <t>Allambie</t>
  </si>
  <si>
    <t>Balmain Gold</t>
  </si>
  <si>
    <t>Dural Sky</t>
  </si>
  <si>
    <t>Harbord Blue</t>
  </si>
  <si>
    <t>KWP Gold</t>
  </si>
  <si>
    <t>Lindfield Tartans</t>
  </si>
  <si>
    <t>Mosman Dolphins</t>
  </si>
  <si>
    <t>Nthn Baas Baas</t>
  </si>
  <si>
    <t>Norwest</t>
  </si>
  <si>
    <t>Oatley</t>
  </si>
  <si>
    <t>Seaforth White</t>
  </si>
  <si>
    <t>Sylvania</t>
  </si>
  <si>
    <t>Briars</t>
  </si>
  <si>
    <t>Coogee</t>
  </si>
  <si>
    <t>East Green</t>
  </si>
  <si>
    <t>Hunters Hill White</t>
  </si>
  <si>
    <t>KWP Blue</t>
  </si>
  <si>
    <t>Mosman Marlins</t>
  </si>
  <si>
    <t>Newport Sharks</t>
  </si>
  <si>
    <t>Seaforth Blue</t>
  </si>
  <si>
    <t>Wahroonga White</t>
  </si>
  <si>
    <t>Wakehurst Gold</t>
  </si>
  <si>
    <t>Under 10s</t>
  </si>
  <si>
    <t>Pool 6</t>
  </si>
  <si>
    <t>Pool 5</t>
  </si>
  <si>
    <t>Blue Mtns</t>
  </si>
  <si>
    <t>Collaroy White</t>
  </si>
  <si>
    <t>Forest White</t>
  </si>
  <si>
    <t>Hills Black</t>
  </si>
  <si>
    <t>Hornsby Red</t>
  </si>
  <si>
    <t>Lane Cove Blue</t>
  </si>
  <si>
    <t>Lindfield Highlanders</t>
  </si>
  <si>
    <t>Mosman Sharks</t>
  </si>
  <si>
    <t>Newport Dolphins</t>
  </si>
  <si>
    <t>St Ives</t>
  </si>
  <si>
    <t>St Pats</t>
  </si>
  <si>
    <t>Wakehurst Blue</t>
  </si>
  <si>
    <t>Pool 4</t>
  </si>
  <si>
    <t>Pool 3</t>
  </si>
  <si>
    <t>Chatswood</t>
  </si>
  <si>
    <t>Drummoyne</t>
  </si>
  <si>
    <t>Easts White</t>
  </si>
  <si>
    <t>Hornsby Black</t>
  </si>
  <si>
    <t>Manly Roos Red</t>
  </si>
  <si>
    <t>Narrabeen Gold</t>
  </si>
  <si>
    <t>Nths Pirates Black</t>
  </si>
  <si>
    <t>Penrith RSL</t>
  </si>
  <si>
    <t>Seaforth Gold</t>
  </si>
  <si>
    <t>Wahroonga Gold</t>
  </si>
  <si>
    <t>Balmain Black</t>
  </si>
  <si>
    <t>Easts Blue</t>
  </si>
  <si>
    <t>Collaroy Black</t>
  </si>
  <si>
    <t>Dural Blue</t>
  </si>
  <si>
    <t>Dee Why</t>
  </si>
  <si>
    <t>Harbord Gold</t>
  </si>
  <si>
    <t>Easts Red</t>
  </si>
  <si>
    <t>Manly Roos Blue</t>
  </si>
  <si>
    <t>Forest Green</t>
  </si>
  <si>
    <t>Mosman Whales</t>
  </si>
  <si>
    <t>Lane Cove Gold</t>
  </si>
  <si>
    <t>Raptors</t>
  </si>
  <si>
    <t>Hills Red</t>
  </si>
  <si>
    <t>Hunters Hill Black</t>
  </si>
  <si>
    <t>Narrabeen Black</t>
  </si>
  <si>
    <t>Newport Breakers</t>
  </si>
  <si>
    <t>Nths Pirates Red</t>
  </si>
  <si>
    <t>Seaforth Black</t>
  </si>
  <si>
    <t>Wahroonga Black</t>
  </si>
  <si>
    <t>Narrabeen</t>
  </si>
  <si>
    <t>Under 11s</t>
  </si>
  <si>
    <t>Pool 7</t>
  </si>
  <si>
    <t>Chatswood Tartans</t>
  </si>
  <si>
    <t>Drummoyne Red</t>
  </si>
  <si>
    <t>Dural Navy</t>
  </si>
  <si>
    <t>Hawkesbury</t>
  </si>
  <si>
    <t>Petersham Blue</t>
  </si>
  <si>
    <t>Ryde</t>
  </si>
  <si>
    <t>Wakehurst</t>
  </si>
  <si>
    <t>Chatswood Highlanders</t>
  </si>
  <si>
    <t>Collaroy</t>
  </si>
  <si>
    <t>Nth Rocks</t>
  </si>
  <si>
    <t>Petersham Maroon</t>
  </si>
  <si>
    <t>Chatswood Stags</t>
  </si>
  <si>
    <t>Drummoyne Black</t>
  </si>
  <si>
    <t>Wests</t>
  </si>
  <si>
    <t>Norwest Bulls</t>
  </si>
  <si>
    <t>Blacktown Black</t>
  </si>
  <si>
    <t>Hills</t>
  </si>
  <si>
    <t>Oatley Gold</t>
  </si>
  <si>
    <t>Oatley Green</t>
  </si>
  <si>
    <t>F4</t>
  </si>
  <si>
    <t>[</t>
  </si>
  <si>
    <t>Under 12s</t>
  </si>
  <si>
    <t>Harbord</t>
  </si>
  <si>
    <t>Nths Pirates red</t>
  </si>
  <si>
    <t>Balmain</t>
  </si>
  <si>
    <t>Manly Roos</t>
  </si>
  <si>
    <t>Hornsby</t>
  </si>
  <si>
    <t>Roseville</t>
  </si>
  <si>
    <t>KWP</t>
  </si>
  <si>
    <t>Under 13s</t>
  </si>
  <si>
    <t>Forest Black</t>
  </si>
  <si>
    <t>Hunters Hill Cerise</t>
  </si>
  <si>
    <t>Nths Pirates</t>
  </si>
  <si>
    <t>Wahroonga</t>
  </si>
  <si>
    <t>Nthn Baa Baas</t>
  </si>
  <si>
    <t>Under 14s</t>
  </si>
  <si>
    <t>Harbord Alambie</t>
  </si>
  <si>
    <t>Hills/ Hawkesbury</t>
  </si>
  <si>
    <t>Lane Cove White</t>
  </si>
  <si>
    <t>Seaforth</t>
  </si>
  <si>
    <t>Under 15s</t>
  </si>
  <si>
    <t>Lane Cove</t>
  </si>
  <si>
    <t>Easts</t>
  </si>
  <si>
    <t>Ryde/Hunters Hill</t>
  </si>
  <si>
    <t>Mosman</t>
  </si>
  <si>
    <t>Blacktown 14As</t>
  </si>
  <si>
    <t>Oatley 14As</t>
  </si>
  <si>
    <t>Penrith RSL 14As</t>
  </si>
  <si>
    <t>Rockdale</t>
  </si>
  <si>
    <t>Raptors 14As</t>
  </si>
  <si>
    <t>Under 16s</t>
  </si>
  <si>
    <t>Chatswood Blue Stags</t>
  </si>
  <si>
    <t>Liverpool 15As</t>
  </si>
  <si>
    <t>Rocks Barabarians</t>
  </si>
  <si>
    <t>Penrith RSL 15As</t>
  </si>
  <si>
    <t>Middle Harbour Barbarians</t>
  </si>
  <si>
    <t>Whalan Reserve</t>
  </si>
  <si>
    <t>Keirle Park(Manly)</t>
  </si>
  <si>
    <t>Field No</t>
  </si>
  <si>
    <t>Norths Pirates Red</t>
  </si>
  <si>
    <t>Blue Stags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</si>
</sst>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[$-F400]h:mm:ss\ AM/PM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ck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7F7F7F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3" borderId="3" applyNumberFormat="0" applyAlignment="0" applyProtection="0"/>
    <xf numFmtId="0" fontId="4" fillId="4" borderId="3" applyNumberFormat="0" applyAlignment="0" applyProtection="0"/>
  </cellStyleXfs>
  <cellXfs count="10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1" fillId="0" borderId="0" xfId="0" applyFont="1" applyAlignment="1">
      <alignment horizontal="left"/>
    </xf>
    <xf numFmtId="166" fontId="5" fillId="5" borderId="3" xfId="2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6" fillId="0" borderId="3" xfId="2" applyNumberFormat="1" applyFont="1" applyFill="1"/>
    <xf numFmtId="0" fontId="0" fillId="0" borderId="8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center"/>
    </xf>
    <xf numFmtId="166" fontId="6" fillId="0" borderId="3" xfId="3" applyNumberFormat="1" applyFont="1" applyFill="1"/>
    <xf numFmtId="0" fontId="0" fillId="0" borderId="6" xfId="0" applyBorder="1"/>
    <xf numFmtId="0" fontId="0" fillId="0" borderId="0" xfId="0" applyAlignment="1">
      <alignment wrapText="1"/>
    </xf>
    <xf numFmtId="167" fontId="0" fillId="0" borderId="0" xfId="0" applyNumberFormat="1"/>
    <xf numFmtId="1" fontId="0" fillId="0" borderId="0" xfId="0" applyNumberFormat="1"/>
    <xf numFmtId="0" fontId="0" fillId="0" borderId="0" xfId="0" applyAlignment="1"/>
    <xf numFmtId="1" fontId="0" fillId="0" borderId="0" xfId="0" applyNumberFormat="1" applyAlignment="1"/>
    <xf numFmtId="167" fontId="0" fillId="0" borderId="0" xfId="0" applyNumberFormat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" fontId="1" fillId="5" borderId="0" xfId="0" applyNumberFormat="1" applyFont="1" applyFill="1"/>
    <xf numFmtId="43" fontId="0" fillId="0" borderId="0" xfId="1" applyFont="1" applyAlignment="1"/>
    <xf numFmtId="0" fontId="3" fillId="2" borderId="7" xfId="2" applyFill="1" applyBorder="1" applyAlignment="1">
      <alignment horizontal="center"/>
    </xf>
    <xf numFmtId="0" fontId="3" fillId="6" borderId="7" xfId="2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7" borderId="7" xfId="2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8" borderId="3" xfId="2" applyFill="1" applyAlignment="1">
      <alignment horizontal="center"/>
    </xf>
    <xf numFmtId="0" fontId="0" fillId="8" borderId="0" xfId="0" applyFill="1" applyAlignment="1">
      <alignment horizontal="center"/>
    </xf>
    <xf numFmtId="0" fontId="3" fillId="5" borderId="7" xfId="2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9" borderId="7" xfId="2" applyFill="1" applyBorder="1" applyAlignment="1">
      <alignment horizontal="center"/>
    </xf>
    <xf numFmtId="0" fontId="0" fillId="9" borderId="0" xfId="0" applyFill="1" applyAlignment="1">
      <alignment horizontal="center"/>
    </xf>
    <xf numFmtId="0" fontId="3" fillId="10" borderId="7" xfId="2" applyFill="1" applyBorder="1" applyAlignment="1">
      <alignment horizontal="center"/>
    </xf>
    <xf numFmtId="0" fontId="8" fillId="10" borderId="7" xfId="2" applyFont="1" applyFill="1" applyBorder="1" applyAlignment="1">
      <alignment horizontal="center"/>
    </xf>
    <xf numFmtId="0" fontId="6" fillId="8" borderId="3" xfId="2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166" fontId="5" fillId="0" borderId="3" xfId="3" applyNumberFormat="1" applyFont="1" applyFill="1"/>
    <xf numFmtId="166" fontId="5" fillId="0" borderId="3" xfId="2" applyNumberFormat="1" applyFont="1" applyFill="1"/>
    <xf numFmtId="0" fontId="1" fillId="0" borderId="1" xfId="0" applyFont="1" applyBorder="1" applyAlignment="1">
      <alignment wrapText="1"/>
    </xf>
    <xf numFmtId="0" fontId="0" fillId="0" borderId="0" xfId="0" applyFill="1" applyAlignment="1">
      <alignment horizontal="center"/>
    </xf>
    <xf numFmtId="166" fontId="6" fillId="0" borderId="13" xfId="2" applyNumberFormat="1" applyFont="1" applyFill="1" applyBorder="1"/>
    <xf numFmtId="166" fontId="6" fillId="0" borderId="13" xfId="3" applyNumberFormat="1" applyFont="1" applyFill="1" applyBorder="1"/>
    <xf numFmtId="166" fontId="6" fillId="0" borderId="14" xfId="2" applyNumberFormat="1" applyFont="1" applyFill="1" applyBorder="1"/>
    <xf numFmtId="166" fontId="6" fillId="0" borderId="14" xfId="3" applyNumberFormat="1" applyFont="1" applyFill="1" applyBorder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1" fillId="9" borderId="1" xfId="0" applyFont="1" applyFill="1" applyBorder="1" applyAlignment="1">
      <alignment horizontal="center"/>
    </xf>
    <xf numFmtId="0" fontId="0" fillId="9" borderId="0" xfId="0" applyFill="1"/>
    <xf numFmtId="0" fontId="1" fillId="10" borderId="1" xfId="0" applyFont="1" applyFill="1" applyBorder="1" applyAlignment="1">
      <alignment horizontal="center"/>
    </xf>
    <xf numFmtId="0" fontId="0" fillId="10" borderId="0" xfId="0" applyFill="1"/>
    <xf numFmtId="0" fontId="6" fillId="9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2" xfId="0" applyFont="1" applyFill="1" applyBorder="1"/>
    <xf numFmtId="0" fontId="1" fillId="11" borderId="1" xfId="0" applyFont="1" applyFill="1" applyBorder="1" applyAlignment="1">
      <alignment horizontal="center"/>
    </xf>
    <xf numFmtId="0" fontId="0" fillId="0" borderId="0" xfId="0" applyFill="1"/>
    <xf numFmtId="0" fontId="0" fillId="11" borderId="0" xfId="0" applyFill="1"/>
    <xf numFmtId="0" fontId="0" fillId="0" borderId="15" xfId="0" applyBorder="1" applyAlignment="1"/>
    <xf numFmtId="0" fontId="0" fillId="0" borderId="16" xfId="0" applyBorder="1" applyAlignment="1"/>
    <xf numFmtId="0" fontId="1" fillId="0" borderId="0" xfId="0" applyFont="1" applyFill="1" applyAlignment="1">
      <alignment horizontal="left"/>
    </xf>
    <xf numFmtId="0" fontId="6" fillId="7" borderId="0" xfId="0" applyFont="1" applyFill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9" borderId="0" xfId="0" applyFont="1" applyFill="1"/>
    <xf numFmtId="0" fontId="0" fillId="10" borderId="0" xfId="0" applyFont="1" applyFill="1"/>
    <xf numFmtId="0" fontId="6" fillId="6" borderId="0" xfId="0" applyFont="1" applyFill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Calculation" xfId="3" builtinId="22"/>
    <cellStyle name="Comma" xfId="1" builtinId="3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FF7C8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72D2-74D7-4278-A495-64102DF03D09}">
  <dimension ref="A1:AP42"/>
  <sheetViews>
    <sheetView workbookViewId="0">
      <selection activeCell="H6" sqref="H6:I23"/>
    </sheetView>
  </sheetViews>
  <sheetFormatPr defaultRowHeight="15" x14ac:dyDescent="0.25"/>
  <cols>
    <col min="1" max="1" width="11.140625" customWidth="1"/>
    <col min="2" max="2" width="13.140625" bestFit="1" customWidth="1"/>
    <col min="3" max="6" width="7.28515625" bestFit="1" customWidth="1"/>
    <col min="7" max="7" width="11.28515625" bestFit="1" customWidth="1"/>
    <col min="8" max="10" width="7.28515625" bestFit="1" customWidth="1"/>
    <col min="11" max="11" width="11.28515625" bestFit="1" customWidth="1"/>
    <col min="12" max="13" width="6.42578125" bestFit="1" customWidth="1"/>
    <col min="14" max="14" width="6.5703125" bestFit="1" customWidth="1"/>
    <col min="15" max="15" width="11.28515625" bestFit="1" customWidth="1"/>
    <col min="16" max="17" width="7" bestFit="1" customWidth="1"/>
    <col min="18" max="18" width="11.28515625" bestFit="1" customWidth="1"/>
    <col min="19" max="20" width="7" bestFit="1" customWidth="1"/>
    <col min="21" max="21" width="12.140625" bestFit="1" customWidth="1"/>
    <col min="22" max="22" width="11.28515625" bestFit="1" customWidth="1"/>
    <col min="23" max="23" width="6.5703125" bestFit="1" customWidth="1"/>
    <col min="24" max="24" width="7" bestFit="1" customWidth="1"/>
    <col min="25" max="25" width="12" customWidth="1"/>
    <col min="26" max="26" width="6.5703125" bestFit="1" customWidth="1"/>
    <col min="27" max="27" width="7" bestFit="1" customWidth="1"/>
    <col min="28" max="28" width="11.28515625" bestFit="1" customWidth="1"/>
    <col min="29" max="31" width="7" bestFit="1" customWidth="1"/>
    <col min="32" max="32" width="11.28515625" bestFit="1" customWidth="1"/>
    <col min="33" max="34" width="7" bestFit="1" customWidth="1"/>
    <col min="35" max="35" width="15.7109375" customWidth="1"/>
    <col min="36" max="37" width="7" bestFit="1" customWidth="1"/>
    <col min="38" max="38" width="11.28515625" bestFit="1" customWidth="1"/>
    <col min="39" max="39" width="13.5703125" bestFit="1" customWidth="1"/>
    <col min="40" max="40" width="8.85546875" bestFit="1" customWidth="1"/>
  </cols>
  <sheetData>
    <row r="1" spans="1:40" x14ac:dyDescent="0.25">
      <c r="A1" s="96" t="s">
        <v>13</v>
      </c>
      <c r="B1" s="96"/>
      <c r="C1" s="96"/>
      <c r="D1" s="96"/>
      <c r="E1" s="96"/>
      <c r="F1" s="96"/>
      <c r="G1" s="8"/>
    </row>
    <row r="2" spans="1:40" x14ac:dyDescent="0.25">
      <c r="A2" s="9"/>
      <c r="B2" s="9"/>
      <c r="C2" s="9"/>
      <c r="D2" s="9"/>
      <c r="E2" s="9"/>
      <c r="F2" s="9"/>
      <c r="G2" s="9"/>
      <c r="H2" s="97">
        <v>3</v>
      </c>
      <c r="I2" s="97"/>
      <c r="J2" s="97"/>
      <c r="K2" s="10"/>
      <c r="L2" s="97">
        <v>3</v>
      </c>
      <c r="M2" s="97"/>
      <c r="N2" s="97"/>
      <c r="O2" s="10"/>
      <c r="P2" s="98">
        <v>3</v>
      </c>
      <c r="Q2" s="98"/>
      <c r="R2" s="10"/>
      <c r="S2" s="97"/>
      <c r="T2" s="97"/>
      <c r="U2" s="10"/>
      <c r="V2" s="97">
        <v>2</v>
      </c>
      <c r="W2" s="97"/>
      <c r="X2" s="97"/>
      <c r="Y2" s="10"/>
      <c r="Z2" s="97"/>
      <c r="AA2" s="97"/>
      <c r="AB2" s="10"/>
      <c r="AC2" s="10"/>
      <c r="AD2" s="10"/>
      <c r="AE2" s="10"/>
      <c r="AF2" s="10"/>
      <c r="AG2" s="97"/>
      <c r="AH2" s="97"/>
      <c r="AI2" s="10"/>
      <c r="AJ2" s="10"/>
      <c r="AK2" s="10"/>
      <c r="AL2" s="10"/>
      <c r="AM2" s="97"/>
      <c r="AN2" s="97"/>
    </row>
    <row r="3" spans="1:40" ht="49.15" customHeight="1" x14ac:dyDescent="0.25">
      <c r="A3" s="51" t="s">
        <v>72</v>
      </c>
      <c r="B3" s="93" t="s">
        <v>26</v>
      </c>
      <c r="C3" s="94"/>
      <c r="D3" s="94"/>
      <c r="E3" s="94"/>
      <c r="F3" s="95"/>
      <c r="G3" s="93" t="s">
        <v>0</v>
      </c>
      <c r="H3" s="94"/>
      <c r="I3" s="94"/>
      <c r="J3" s="95"/>
      <c r="K3" s="93" t="s">
        <v>27</v>
      </c>
      <c r="L3" s="94"/>
      <c r="M3" s="94"/>
      <c r="N3" s="95"/>
      <c r="O3" s="93" t="s">
        <v>76</v>
      </c>
      <c r="P3" s="94"/>
      <c r="Q3" s="95"/>
      <c r="R3" s="93" t="s">
        <v>1</v>
      </c>
      <c r="S3" s="94"/>
      <c r="T3" s="95"/>
      <c r="U3" s="44" t="s">
        <v>2</v>
      </c>
      <c r="V3" s="99" t="s">
        <v>3</v>
      </c>
      <c r="W3" s="99"/>
      <c r="X3" s="99"/>
      <c r="Y3" s="93" t="s">
        <v>4</v>
      </c>
      <c r="Z3" s="94"/>
      <c r="AA3" s="95"/>
      <c r="AB3" s="100" t="s">
        <v>5</v>
      </c>
      <c r="AC3" s="101"/>
      <c r="AD3" s="101"/>
      <c r="AE3" s="102"/>
      <c r="AF3" s="93" t="s">
        <v>73</v>
      </c>
      <c r="AG3" s="94"/>
      <c r="AH3" s="95"/>
      <c r="AI3" s="100" t="s">
        <v>74</v>
      </c>
      <c r="AJ3" s="101"/>
      <c r="AK3" s="102"/>
      <c r="AL3" s="100" t="s">
        <v>75</v>
      </c>
      <c r="AM3" s="101"/>
      <c r="AN3" s="102"/>
    </row>
    <row r="4" spans="1:40" ht="30" customHeight="1" x14ac:dyDescent="0.25">
      <c r="A4" s="3" t="s">
        <v>6</v>
      </c>
      <c r="B4" s="3" t="s">
        <v>7</v>
      </c>
      <c r="C4" s="99" t="s">
        <v>28</v>
      </c>
      <c r="D4" s="99"/>
      <c r="E4" s="99"/>
      <c r="F4" s="99"/>
      <c r="G4" s="3" t="s">
        <v>7</v>
      </c>
      <c r="H4" s="103" t="s">
        <v>29</v>
      </c>
      <c r="I4" s="103"/>
      <c r="J4" s="103"/>
      <c r="K4" s="3" t="s">
        <v>7</v>
      </c>
      <c r="L4" s="99" t="s">
        <v>8</v>
      </c>
      <c r="M4" s="99"/>
      <c r="N4" s="99"/>
      <c r="O4" s="3" t="s">
        <v>7</v>
      </c>
      <c r="P4" s="99" t="s">
        <v>9</v>
      </c>
      <c r="Q4" s="99"/>
      <c r="R4" s="12"/>
      <c r="S4" s="99" t="s">
        <v>9</v>
      </c>
      <c r="T4" s="99"/>
      <c r="U4" s="44" t="s">
        <v>10</v>
      </c>
      <c r="V4" s="3" t="s">
        <v>7</v>
      </c>
      <c r="W4" s="99" t="s">
        <v>9</v>
      </c>
      <c r="X4" s="99"/>
      <c r="Y4" s="3" t="s">
        <v>7</v>
      </c>
      <c r="Z4" s="99" t="s">
        <v>9</v>
      </c>
      <c r="AA4" s="99"/>
      <c r="AB4" s="3" t="s">
        <v>7</v>
      </c>
      <c r="AC4" s="99" t="s">
        <v>11</v>
      </c>
      <c r="AD4" s="99"/>
      <c r="AE4" s="99"/>
      <c r="AF4" s="3" t="s">
        <v>7</v>
      </c>
      <c r="AG4" s="99" t="s">
        <v>9</v>
      </c>
      <c r="AH4" s="99"/>
      <c r="AI4" s="3" t="s">
        <v>7</v>
      </c>
      <c r="AJ4" s="99" t="s">
        <v>9</v>
      </c>
      <c r="AK4" s="99"/>
      <c r="AL4" s="3" t="s">
        <v>7</v>
      </c>
      <c r="AM4" s="99" t="s">
        <v>9</v>
      </c>
      <c r="AN4" s="99"/>
    </row>
    <row r="5" spans="1:40" ht="30" customHeight="1" x14ac:dyDescent="0.25">
      <c r="A5" s="1"/>
      <c r="B5" s="1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1"/>
      <c r="H5" s="9" t="s">
        <v>23</v>
      </c>
      <c r="I5" s="9" t="s">
        <v>24</v>
      </c>
      <c r="J5" s="9" t="s">
        <v>25</v>
      </c>
      <c r="K5" s="1"/>
      <c r="L5" s="25" t="s">
        <v>23</v>
      </c>
      <c r="M5" s="25" t="s">
        <v>24</v>
      </c>
      <c r="N5" s="25" t="s">
        <v>25</v>
      </c>
      <c r="O5" s="1"/>
      <c r="P5" s="25" t="s">
        <v>23</v>
      </c>
      <c r="Q5" s="25" t="s">
        <v>24</v>
      </c>
      <c r="R5" s="9"/>
      <c r="S5" s="25" t="s">
        <v>39</v>
      </c>
      <c r="T5" s="25" t="s">
        <v>40</v>
      </c>
      <c r="U5" s="45"/>
      <c r="V5" s="1"/>
      <c r="W5" s="25" t="s">
        <v>23</v>
      </c>
      <c r="X5" s="25" t="s">
        <v>24</v>
      </c>
      <c r="Y5" s="1"/>
      <c r="Z5" s="25" t="s">
        <v>23</v>
      </c>
      <c r="AA5" s="25" t="s">
        <v>24</v>
      </c>
      <c r="AB5" s="1"/>
      <c r="AC5" s="25" t="s">
        <v>23</v>
      </c>
      <c r="AD5" s="25" t="s">
        <v>24</v>
      </c>
      <c r="AE5" s="25" t="s">
        <v>25</v>
      </c>
      <c r="AF5" s="1"/>
      <c r="AG5" s="9"/>
      <c r="AH5" s="9"/>
      <c r="AI5" s="1"/>
      <c r="AJ5" s="9"/>
      <c r="AK5" s="9"/>
      <c r="AL5" s="1"/>
      <c r="AM5" s="9"/>
      <c r="AN5" s="9"/>
    </row>
    <row r="6" spans="1:40" x14ac:dyDescent="0.25">
      <c r="A6">
        <v>1</v>
      </c>
      <c r="B6" s="13">
        <v>0.35416666666666669</v>
      </c>
      <c r="C6" s="30" t="s">
        <v>30</v>
      </c>
      <c r="D6" s="32" t="str">
        <f t="shared" ref="D6:F15" si="0">C6</f>
        <v>P6 /10s</v>
      </c>
      <c r="E6" s="32" t="str">
        <f t="shared" si="0"/>
        <v>P6 /10s</v>
      </c>
      <c r="F6" s="32" t="str">
        <f t="shared" si="0"/>
        <v>P6 /10s</v>
      </c>
      <c r="G6" s="13">
        <v>0.375</v>
      </c>
      <c r="H6" s="29" t="s">
        <v>47</v>
      </c>
      <c r="I6" s="48" t="str">
        <f>H6</f>
        <v>P7 /11s</v>
      </c>
      <c r="J6" s="15" t="str">
        <f>I6</f>
        <v>P7 /11s</v>
      </c>
      <c r="K6" s="13">
        <v>0.34375</v>
      </c>
      <c r="L6" s="37" t="s">
        <v>50</v>
      </c>
      <c r="M6" s="38" t="str">
        <f t="shared" ref="M6:M7" si="1">L6</f>
        <v>P3 /11s</v>
      </c>
      <c r="N6" s="38" t="str">
        <f t="shared" ref="N6:N7" si="2">M6</f>
        <v>P3 /11s</v>
      </c>
      <c r="O6" s="13">
        <v>0.375</v>
      </c>
      <c r="P6" s="30" t="s">
        <v>56</v>
      </c>
      <c r="Q6" s="31" t="str">
        <f>P6</f>
        <v>P6 /12s</v>
      </c>
      <c r="R6" s="13">
        <v>0.33333333333333331</v>
      </c>
      <c r="S6" s="37" t="s">
        <v>58</v>
      </c>
      <c r="T6" s="38" t="str">
        <f>S6</f>
        <v>P3 /12s</v>
      </c>
      <c r="U6" s="104" t="s">
        <v>37</v>
      </c>
      <c r="V6" s="13">
        <v>0.375</v>
      </c>
      <c r="W6" s="33" t="s">
        <v>60</v>
      </c>
      <c r="X6" s="34" t="str">
        <f t="shared" ref="X6:X17" si="3">W6</f>
        <v>P5 /13s</v>
      </c>
      <c r="Y6" s="13">
        <v>0.375</v>
      </c>
      <c r="Z6" s="39" t="s">
        <v>63</v>
      </c>
      <c r="AA6" s="40" t="str">
        <f>Z6</f>
        <v>P2 /13s</v>
      </c>
      <c r="AB6" s="13">
        <v>0.375</v>
      </c>
      <c r="AC6" s="43" t="s">
        <v>65</v>
      </c>
      <c r="AD6" s="36" t="str">
        <f t="shared" ref="AD6:AE21" si="4">AC6</f>
        <v>P4 /14s</v>
      </c>
      <c r="AE6" s="36" t="str">
        <f t="shared" si="4"/>
        <v>P4 /14s</v>
      </c>
      <c r="AF6" s="13">
        <v>0.33333333333333331</v>
      </c>
      <c r="AG6" s="37" t="s">
        <v>68</v>
      </c>
      <c r="AH6" s="38" t="str">
        <f>AG6</f>
        <v>P3 /15s</v>
      </c>
      <c r="AI6" s="13">
        <v>0.33333333333333331</v>
      </c>
      <c r="AJ6" s="39" t="s">
        <v>41</v>
      </c>
      <c r="AK6" s="40" t="str">
        <f t="shared" ref="AK6:AK17" si="5">AJ6</f>
        <v>P2/16s</v>
      </c>
      <c r="AL6" s="13">
        <v>0.39583333333333331</v>
      </c>
      <c r="AM6" s="39" t="s">
        <v>70</v>
      </c>
      <c r="AN6" s="40" t="str">
        <f>AM6</f>
        <v>P2 /Opens</v>
      </c>
    </row>
    <row r="7" spans="1:40" x14ac:dyDescent="0.25">
      <c r="A7">
        <v>2</v>
      </c>
      <c r="B7" s="17">
        <v>0.36805555555555558</v>
      </c>
      <c r="C7" s="32" t="str">
        <f>C6</f>
        <v>P6 /10s</v>
      </c>
      <c r="D7" s="32" t="str">
        <f t="shared" si="0"/>
        <v>P6 /10s</v>
      </c>
      <c r="E7" s="32" t="str">
        <f t="shared" si="0"/>
        <v>P6 /10s</v>
      </c>
      <c r="F7" s="32" t="str">
        <f t="shared" si="0"/>
        <v>P6 /10s</v>
      </c>
      <c r="G7" s="17">
        <v>0.3888888888888889</v>
      </c>
      <c r="H7" s="48" t="str">
        <f t="shared" ref="H7:H11" si="6">H6</f>
        <v>P7 /11s</v>
      </c>
      <c r="I7" s="48" t="str">
        <f t="shared" ref="I7:J18" si="7">H7</f>
        <v>P7 /11s</v>
      </c>
      <c r="J7" s="48" t="str">
        <f t="shared" si="7"/>
        <v>P7 /11s</v>
      </c>
      <c r="K7" s="17">
        <v>0.3576388888888889</v>
      </c>
      <c r="L7" s="38" t="str">
        <f>L6</f>
        <v>P3 /11s</v>
      </c>
      <c r="M7" s="38" t="str">
        <f t="shared" si="1"/>
        <v>P3 /11s</v>
      </c>
      <c r="N7" s="38" t="str">
        <f t="shared" si="2"/>
        <v>P3 /11s</v>
      </c>
      <c r="O7" s="17">
        <v>0.3923611111111111</v>
      </c>
      <c r="P7" s="31" t="str">
        <f t="shared" ref="P7:P13" si="8">P6</f>
        <v>P6 /12s</v>
      </c>
      <c r="Q7" s="31" t="str">
        <f t="shared" ref="Q7:Q17" si="9">P7</f>
        <v>P6 /12s</v>
      </c>
      <c r="R7" s="17">
        <v>0.35069444444444442</v>
      </c>
      <c r="S7" s="38" t="str">
        <f t="shared" ref="S7:S11" si="10">S6</f>
        <v>P3 /12s</v>
      </c>
      <c r="T7" s="38" t="str">
        <f t="shared" ref="T7:T9" si="11">S7</f>
        <v>P3 /12s</v>
      </c>
      <c r="U7" s="104"/>
      <c r="V7" s="17">
        <v>0.3923611111111111</v>
      </c>
      <c r="W7" s="34" t="str">
        <f>W6</f>
        <v>P5 /13s</v>
      </c>
      <c r="X7" s="34" t="str">
        <f t="shared" si="3"/>
        <v>P5 /13s</v>
      </c>
      <c r="Y7" s="17">
        <v>0.3923611111111111</v>
      </c>
      <c r="Z7" s="40" t="str">
        <f>Z6</f>
        <v>P2 /13s</v>
      </c>
      <c r="AA7" s="40" t="str">
        <f>Z6</f>
        <v>P2 /13s</v>
      </c>
      <c r="AB7" s="17">
        <v>0.3923611111111111</v>
      </c>
      <c r="AC7" s="36" t="str">
        <f>AC6</f>
        <v>P4 /14s</v>
      </c>
      <c r="AD7" s="36" t="str">
        <f t="shared" si="4"/>
        <v>P4 /14s</v>
      </c>
      <c r="AE7" s="36" t="str">
        <f t="shared" si="4"/>
        <v>P4 /14s</v>
      </c>
      <c r="AF7" s="17">
        <v>0.35416666666666669</v>
      </c>
      <c r="AG7" s="38" t="str">
        <f>AG6</f>
        <v>P3 /15s</v>
      </c>
      <c r="AH7" s="38" t="str">
        <f t="shared" ref="AH7:AH9" si="12">AG7</f>
        <v>P3 /15s</v>
      </c>
      <c r="AI7" s="17">
        <v>0.35416666666666669</v>
      </c>
      <c r="AJ7" s="40" t="str">
        <f t="shared" ref="AJ7:AJ14" si="13">AJ6</f>
        <v>P2/16s</v>
      </c>
      <c r="AK7" s="40" t="str">
        <f t="shared" si="5"/>
        <v>P2/16s</v>
      </c>
      <c r="AL7" s="17">
        <v>0.41666666666666669</v>
      </c>
      <c r="AM7" s="40" t="str">
        <f>AM6</f>
        <v>P2 /Opens</v>
      </c>
      <c r="AN7" s="40" t="str">
        <f>AM7</f>
        <v>P2 /Opens</v>
      </c>
    </row>
    <row r="8" spans="1:40" x14ac:dyDescent="0.25">
      <c r="A8">
        <v>3</v>
      </c>
      <c r="B8" s="13">
        <v>0.38194444444444398</v>
      </c>
      <c r="C8" s="32" t="str">
        <f>C7</f>
        <v>P6 /10s</v>
      </c>
      <c r="D8" s="32" t="str">
        <f t="shared" si="0"/>
        <v>P6 /10s</v>
      </c>
      <c r="E8" s="32" t="str">
        <f t="shared" si="0"/>
        <v>P6 /10s</v>
      </c>
      <c r="F8" s="32" t="str">
        <f t="shared" si="0"/>
        <v>P6 /10s</v>
      </c>
      <c r="G8" s="13">
        <v>0.40277777777777773</v>
      </c>
      <c r="H8" s="48" t="str">
        <f t="shared" si="6"/>
        <v>P7 /11s</v>
      </c>
      <c r="I8" s="48" t="str">
        <f t="shared" si="7"/>
        <v>P7 /11s</v>
      </c>
      <c r="J8" s="48" t="str">
        <f t="shared" si="7"/>
        <v>P7 /11s</v>
      </c>
      <c r="K8" s="13">
        <v>0.37152777777777801</v>
      </c>
      <c r="L8" s="38" t="str">
        <f>L7</f>
        <v>P3 /11s</v>
      </c>
      <c r="M8" s="38" t="str">
        <f t="shared" ref="M8" si="14">L8</f>
        <v>P3 /11s</v>
      </c>
      <c r="N8" s="38" t="str">
        <f t="shared" ref="N8" si="15">M8</f>
        <v>P3 /11s</v>
      </c>
      <c r="O8" s="13">
        <v>0.40972222222222199</v>
      </c>
      <c r="P8" s="31" t="str">
        <f t="shared" si="8"/>
        <v>P6 /12s</v>
      </c>
      <c r="Q8" s="31" t="str">
        <f t="shared" si="9"/>
        <v>P6 /12s</v>
      </c>
      <c r="R8" s="13">
        <v>0.36805555555555602</v>
      </c>
      <c r="S8" s="38" t="str">
        <f t="shared" si="10"/>
        <v>P3 /12s</v>
      </c>
      <c r="T8" s="38" t="str">
        <f t="shared" si="11"/>
        <v>P3 /12s</v>
      </c>
      <c r="U8" s="104"/>
      <c r="V8" s="13">
        <v>0.40972222222222227</v>
      </c>
      <c r="W8" s="34" t="str">
        <f>W7</f>
        <v>P5 /13s</v>
      </c>
      <c r="X8" s="34" t="str">
        <f t="shared" si="3"/>
        <v>P5 /13s</v>
      </c>
      <c r="Y8" s="13">
        <v>0.40972222222222199</v>
      </c>
      <c r="Z8" s="40" t="str">
        <f t="shared" ref="Z8:Z17" si="16">AA7</f>
        <v>P2 /13s</v>
      </c>
      <c r="AA8" s="40" t="str">
        <f t="shared" ref="AA8:AA13" si="17">AA7</f>
        <v>P2 /13s</v>
      </c>
      <c r="AB8" s="13">
        <v>0.40972222222222199</v>
      </c>
      <c r="AC8" s="36" t="str">
        <f>AC7</f>
        <v>P4 /14s</v>
      </c>
      <c r="AD8" s="36" t="str">
        <f t="shared" si="4"/>
        <v>P4 /14s</v>
      </c>
      <c r="AE8" s="36" t="str">
        <f t="shared" si="4"/>
        <v>P4 /14s</v>
      </c>
      <c r="AF8" s="13">
        <v>0.375</v>
      </c>
      <c r="AG8" s="38" t="str">
        <f>AG7</f>
        <v>P3 /15s</v>
      </c>
      <c r="AH8" s="38" t="str">
        <f t="shared" si="12"/>
        <v>P3 /15s</v>
      </c>
      <c r="AI8" s="13">
        <v>0.375</v>
      </c>
      <c r="AJ8" s="40" t="str">
        <f t="shared" si="13"/>
        <v>P2/16s</v>
      </c>
      <c r="AK8" s="40" t="str">
        <f t="shared" si="5"/>
        <v>P2/16s</v>
      </c>
      <c r="AL8" s="13">
        <v>0.4375</v>
      </c>
      <c r="AM8" s="40" t="str">
        <f t="shared" ref="AM8:AM10" si="18">AM7</f>
        <v>P2 /Opens</v>
      </c>
      <c r="AN8" s="40" t="str">
        <f t="shared" ref="AN8:AN13" si="19">AM8</f>
        <v>P2 /Opens</v>
      </c>
    </row>
    <row r="9" spans="1:40" x14ac:dyDescent="0.25">
      <c r="A9">
        <v>4</v>
      </c>
      <c r="B9" s="17">
        <v>0.39583333333333298</v>
      </c>
      <c r="C9" s="32" t="str">
        <f t="shared" ref="C9:C13" si="20">C8</f>
        <v>P6 /10s</v>
      </c>
      <c r="D9" s="32" t="str">
        <f t="shared" si="0"/>
        <v>P6 /10s</v>
      </c>
      <c r="E9" s="32" t="str">
        <f t="shared" si="0"/>
        <v>P6 /10s</v>
      </c>
      <c r="F9" s="32" t="str">
        <f t="shared" si="0"/>
        <v>P6 /10s</v>
      </c>
      <c r="G9" s="13">
        <v>0.39583333333333298</v>
      </c>
      <c r="H9" s="48" t="str">
        <f t="shared" si="6"/>
        <v>P7 /11s</v>
      </c>
      <c r="I9" s="48" t="str">
        <f t="shared" si="7"/>
        <v>P7 /11s</v>
      </c>
      <c r="J9" s="48" t="str">
        <f t="shared" si="7"/>
        <v>P7 /11s</v>
      </c>
      <c r="K9" s="17">
        <v>0.38541666666666702</v>
      </c>
      <c r="L9" s="38" t="str">
        <f t="shared" ref="L9:L10" si="21">L8</f>
        <v>P3 /11s</v>
      </c>
      <c r="M9" s="38" t="str">
        <f t="shared" ref="M9:M10" si="22">L9</f>
        <v>P3 /11s</v>
      </c>
      <c r="N9" s="38" t="str">
        <f t="shared" ref="N9:N10" si="23">M9</f>
        <v>P3 /11s</v>
      </c>
      <c r="O9" s="17">
        <v>0.42708333333333298</v>
      </c>
      <c r="P9" s="31" t="str">
        <f t="shared" si="8"/>
        <v>P6 /12s</v>
      </c>
      <c r="Q9" s="31" t="str">
        <f t="shared" si="9"/>
        <v>P6 /12s</v>
      </c>
      <c r="R9" s="17">
        <v>0.38541666666666702</v>
      </c>
      <c r="S9" s="38" t="str">
        <f t="shared" si="10"/>
        <v>P3 /12s</v>
      </c>
      <c r="T9" s="38" t="str">
        <f t="shared" si="11"/>
        <v>P3 /12s</v>
      </c>
      <c r="U9" s="104"/>
      <c r="V9" s="13">
        <v>0.42708333333333298</v>
      </c>
      <c r="W9" s="34" t="str">
        <f>W8</f>
        <v>P5 /13s</v>
      </c>
      <c r="X9" s="34" t="str">
        <f t="shared" si="3"/>
        <v>P5 /13s</v>
      </c>
      <c r="Y9" s="17">
        <v>0.42708333333333298</v>
      </c>
      <c r="Z9" s="40" t="str">
        <f t="shared" si="16"/>
        <v>P2 /13s</v>
      </c>
      <c r="AA9" s="40" t="str">
        <f t="shared" si="17"/>
        <v>P2 /13s</v>
      </c>
      <c r="AB9" s="17">
        <v>0.42708333333333298</v>
      </c>
      <c r="AC9" s="36" t="str">
        <f>AC6</f>
        <v>P4 /14s</v>
      </c>
      <c r="AD9" s="36" t="str">
        <f t="shared" si="4"/>
        <v>P4 /14s</v>
      </c>
      <c r="AE9" s="36" t="str">
        <f t="shared" si="4"/>
        <v>P4 /14s</v>
      </c>
      <c r="AF9" s="17">
        <v>0.39583333333333298</v>
      </c>
      <c r="AG9" s="38" t="str">
        <f>AG8</f>
        <v>P3 /15s</v>
      </c>
      <c r="AH9" s="38" t="str">
        <f t="shared" si="12"/>
        <v>P3 /15s</v>
      </c>
      <c r="AI9" s="17">
        <v>0.39583333333333298</v>
      </c>
      <c r="AJ9" s="40" t="str">
        <f t="shared" si="13"/>
        <v>P2/16s</v>
      </c>
      <c r="AK9" s="40" t="str">
        <f t="shared" si="5"/>
        <v>P2/16s</v>
      </c>
      <c r="AL9" s="17">
        <v>0.45833333333333298</v>
      </c>
      <c r="AM9" s="40" t="str">
        <f t="shared" si="18"/>
        <v>P2 /Opens</v>
      </c>
      <c r="AN9" s="40" t="str">
        <f t="shared" si="19"/>
        <v>P2 /Opens</v>
      </c>
    </row>
    <row r="10" spans="1:40" x14ac:dyDescent="0.25">
      <c r="A10">
        <v>5</v>
      </c>
      <c r="B10" s="13">
        <v>0.40972222222222199</v>
      </c>
      <c r="C10" s="32" t="str">
        <f t="shared" si="20"/>
        <v>P6 /10s</v>
      </c>
      <c r="D10" s="32" t="str">
        <f t="shared" si="0"/>
        <v>P6 /10s</v>
      </c>
      <c r="E10" s="33" t="s">
        <v>44</v>
      </c>
      <c r="F10" s="34" t="str">
        <f>E10</f>
        <v>P5 /10s</v>
      </c>
      <c r="G10" s="17">
        <v>0.40972222222222199</v>
      </c>
      <c r="H10" s="48" t="str">
        <f t="shared" si="6"/>
        <v>P7 /11s</v>
      </c>
      <c r="I10" s="48" t="str">
        <f t="shared" si="7"/>
        <v>P7 /11s</v>
      </c>
      <c r="J10" s="48" t="str">
        <f t="shared" si="7"/>
        <v>P7 /11s</v>
      </c>
      <c r="K10" s="13">
        <v>0.39930555555555602</v>
      </c>
      <c r="L10" s="38" t="str">
        <f t="shared" si="21"/>
        <v>P3 /11s</v>
      </c>
      <c r="M10" s="38" t="str">
        <f t="shared" si="22"/>
        <v>P3 /11s</v>
      </c>
      <c r="N10" s="38" t="str">
        <f t="shared" si="23"/>
        <v>P3 /11s</v>
      </c>
      <c r="O10" s="13">
        <v>0.44444444444444398</v>
      </c>
      <c r="P10" s="31" t="str">
        <f t="shared" si="8"/>
        <v>P6 /12s</v>
      </c>
      <c r="Q10" s="31" t="str">
        <f t="shared" si="9"/>
        <v>P6 /12s</v>
      </c>
      <c r="R10" s="13">
        <v>0.40277777777777801</v>
      </c>
      <c r="S10" s="38" t="str">
        <f t="shared" si="10"/>
        <v>P3 /12s</v>
      </c>
      <c r="T10" s="38" t="str">
        <f t="shared" ref="T10:T11" si="24">S10</f>
        <v>P3 /12s</v>
      </c>
      <c r="U10" s="104"/>
      <c r="V10" s="17">
        <v>0.44444444444444398</v>
      </c>
      <c r="W10" s="34" t="str">
        <f>W9</f>
        <v>P5 /13s</v>
      </c>
      <c r="X10" s="34" t="str">
        <f t="shared" si="3"/>
        <v>P5 /13s</v>
      </c>
      <c r="Y10" s="13">
        <v>0.44444444444444398</v>
      </c>
      <c r="Z10" s="40" t="str">
        <f t="shared" si="16"/>
        <v>P2 /13s</v>
      </c>
      <c r="AA10" s="40" t="str">
        <f t="shared" si="17"/>
        <v>P2 /13s</v>
      </c>
      <c r="AB10" s="13">
        <v>0.44444444444444398</v>
      </c>
      <c r="AC10" s="36" t="str">
        <f>AC7</f>
        <v>P4 /14s</v>
      </c>
      <c r="AD10" s="36" t="str">
        <f t="shared" ref="AD10" si="25">AC10</f>
        <v>P4 /14s</v>
      </c>
      <c r="AE10" s="36" t="str">
        <f t="shared" ref="AE10" si="26">AD10</f>
        <v>P4 /14s</v>
      </c>
      <c r="AF10" s="13">
        <v>0.41666666666666702</v>
      </c>
      <c r="AG10" s="38" t="str">
        <f t="shared" ref="AG10:AG12" si="27">AG9</f>
        <v>P3 /15s</v>
      </c>
      <c r="AH10" s="38" t="str">
        <f t="shared" ref="AH10:AH12" si="28">AG10</f>
        <v>P3 /15s</v>
      </c>
      <c r="AI10" s="13">
        <v>0.41666666666666702</v>
      </c>
      <c r="AJ10" s="40" t="str">
        <f t="shared" si="13"/>
        <v>P2/16s</v>
      </c>
      <c r="AK10" s="40" t="str">
        <f t="shared" si="5"/>
        <v>P2/16s</v>
      </c>
      <c r="AL10" s="13">
        <v>0.47916666666666702</v>
      </c>
      <c r="AM10" s="40" t="str">
        <f t="shared" si="18"/>
        <v>P2 /Opens</v>
      </c>
      <c r="AN10" s="40" t="str">
        <f t="shared" si="19"/>
        <v>P2 /Opens</v>
      </c>
    </row>
    <row r="11" spans="1:40" x14ac:dyDescent="0.25">
      <c r="A11">
        <v>6</v>
      </c>
      <c r="B11" s="17">
        <v>0.42361111111111099</v>
      </c>
      <c r="C11" s="34" t="str">
        <f>D11</f>
        <v>P5 /10s</v>
      </c>
      <c r="D11" s="34" t="str">
        <f>E10</f>
        <v>P5 /10s</v>
      </c>
      <c r="E11" s="34" t="str">
        <f>E10</f>
        <v>P5 /10s</v>
      </c>
      <c r="F11" s="34" t="str">
        <f t="shared" si="0"/>
        <v>P5 /10s</v>
      </c>
      <c r="G11" s="13">
        <v>0.42361111111111099</v>
      </c>
      <c r="H11" s="48" t="str">
        <f t="shared" si="6"/>
        <v>P7 /11s</v>
      </c>
      <c r="I11" s="48" t="str">
        <f t="shared" ref="I11:I12" si="29">H11</f>
        <v>P7 /11s</v>
      </c>
      <c r="J11" s="48" t="str">
        <f t="shared" ref="J11:J12" si="30">I11</f>
        <v>P7 /11s</v>
      </c>
      <c r="K11" s="17">
        <v>0.41319444444444497</v>
      </c>
      <c r="L11" s="38" t="str">
        <f t="shared" ref="L11" si="31">L10</f>
        <v>P3 /11s</v>
      </c>
      <c r="M11" s="38" t="str">
        <f t="shared" ref="M11" si="32">L11</f>
        <v>P3 /11s</v>
      </c>
      <c r="N11" s="38" t="str">
        <f t="shared" ref="N11" si="33">M11</f>
        <v>P3 /11s</v>
      </c>
      <c r="O11" s="17">
        <v>0.46180555555555503</v>
      </c>
      <c r="P11" s="31" t="str">
        <f t="shared" si="8"/>
        <v>P6 /12s</v>
      </c>
      <c r="Q11" s="31" t="str">
        <f t="shared" si="9"/>
        <v>P6 /12s</v>
      </c>
      <c r="R11" s="17">
        <v>0.42013888888888901</v>
      </c>
      <c r="S11" s="38" t="str">
        <f t="shared" si="10"/>
        <v>P3 /12s</v>
      </c>
      <c r="T11" s="38" t="str">
        <f t="shared" si="24"/>
        <v>P3 /12s</v>
      </c>
      <c r="U11" s="104"/>
      <c r="V11" s="13">
        <v>0.46180555555555503</v>
      </c>
      <c r="W11" s="34" t="str">
        <f>W10</f>
        <v>P5 /13s</v>
      </c>
      <c r="X11" s="34" t="str">
        <f t="shared" si="3"/>
        <v>P5 /13s</v>
      </c>
      <c r="Y11" s="17">
        <v>0.46180555555555503</v>
      </c>
      <c r="Z11" s="40" t="str">
        <f t="shared" si="16"/>
        <v>P2 /13s</v>
      </c>
      <c r="AA11" s="40" t="str">
        <f t="shared" si="17"/>
        <v>P2 /13s</v>
      </c>
      <c r="AB11" s="17">
        <v>0.46180555555555503</v>
      </c>
      <c r="AC11" s="37" t="s">
        <v>66</v>
      </c>
      <c r="AD11" s="36" t="str">
        <f>AD10</f>
        <v>P4 /14s</v>
      </c>
      <c r="AE11" s="36" t="str">
        <f>AE10</f>
        <v>P4 /14s</v>
      </c>
      <c r="AF11" s="17">
        <v>0.4375</v>
      </c>
      <c r="AG11" s="38" t="str">
        <f t="shared" si="27"/>
        <v>P3 /15s</v>
      </c>
      <c r="AH11" s="38" t="str">
        <f t="shared" si="28"/>
        <v>P3 /15s</v>
      </c>
      <c r="AI11" s="17">
        <v>0.4375</v>
      </c>
      <c r="AJ11" s="40" t="str">
        <f t="shared" si="13"/>
        <v>P2/16s</v>
      </c>
      <c r="AK11" s="40" t="str">
        <f t="shared" si="5"/>
        <v>P2/16s</v>
      </c>
      <c r="AL11" s="17">
        <v>0.5</v>
      </c>
      <c r="AM11" s="40" t="str">
        <f>AM10</f>
        <v>P2 /Opens</v>
      </c>
      <c r="AN11" s="40" t="str">
        <f>AM11</f>
        <v>P2 /Opens</v>
      </c>
    </row>
    <row r="12" spans="1:40" x14ac:dyDescent="0.25">
      <c r="A12">
        <v>7</v>
      </c>
      <c r="B12" s="13">
        <v>0.4375</v>
      </c>
      <c r="C12" s="34" t="str">
        <f>E10</f>
        <v>P5 /10s</v>
      </c>
      <c r="D12" s="34" t="str">
        <f t="shared" si="0"/>
        <v>P5 /10s</v>
      </c>
      <c r="E12" s="34" t="str">
        <f t="shared" si="0"/>
        <v>P5 /10s</v>
      </c>
      <c r="F12" s="34" t="str">
        <f t="shared" si="0"/>
        <v>P5 /10s</v>
      </c>
      <c r="G12" s="13">
        <v>0.4375</v>
      </c>
      <c r="H12" s="30" t="s">
        <v>33</v>
      </c>
      <c r="I12" s="31" t="str">
        <f t="shared" si="29"/>
        <v>P6 /11s</v>
      </c>
      <c r="J12" s="31" t="str">
        <f t="shared" si="30"/>
        <v>P6 /11s</v>
      </c>
      <c r="K12" s="13">
        <v>0.42708333333333298</v>
      </c>
      <c r="L12" s="38" t="str">
        <f t="shared" ref="L12" si="34">L11</f>
        <v>P3 /11s</v>
      </c>
      <c r="M12" s="38" t="str">
        <f t="shared" ref="M12" si="35">L12</f>
        <v>P3 /11s</v>
      </c>
      <c r="O12" s="13">
        <v>0.47916666666666702</v>
      </c>
      <c r="P12" s="31" t="str">
        <f t="shared" si="8"/>
        <v>P6 /12s</v>
      </c>
      <c r="Q12" s="31" t="str">
        <f t="shared" ref="Q12" si="36">P12</f>
        <v>P6 /12s</v>
      </c>
      <c r="R12" s="13">
        <v>0.4375</v>
      </c>
      <c r="S12" s="39" t="s">
        <v>59</v>
      </c>
      <c r="T12" s="40" t="str">
        <f>S12</f>
        <v>P2 /12s</v>
      </c>
      <c r="U12" s="104"/>
      <c r="V12" s="13">
        <v>0.47916666666666702</v>
      </c>
      <c r="W12" s="43" t="s">
        <v>61</v>
      </c>
      <c r="X12" s="36" t="str">
        <f t="shared" si="3"/>
        <v>P4 /13s</v>
      </c>
      <c r="Y12" s="13">
        <v>0.47916666666666702</v>
      </c>
      <c r="Z12" s="40" t="str">
        <f t="shared" si="16"/>
        <v>P2 /13s</v>
      </c>
      <c r="AA12" s="40" t="str">
        <f t="shared" si="17"/>
        <v>P2 /13s</v>
      </c>
      <c r="AB12" s="13">
        <v>0.47916666666666702</v>
      </c>
      <c r="AC12" s="38" t="str">
        <f>AC11</f>
        <v>P3 /14s</v>
      </c>
      <c r="AD12" s="38" t="str">
        <f>AC11</f>
        <v>P3 /14s</v>
      </c>
      <c r="AE12" s="38" t="str">
        <f>AD12</f>
        <v>P3 /14s</v>
      </c>
      <c r="AF12" s="13">
        <v>0.45833333333333298</v>
      </c>
      <c r="AG12" s="38" t="str">
        <f t="shared" si="27"/>
        <v>P3 /15s</v>
      </c>
      <c r="AH12" s="38" t="str">
        <f t="shared" si="28"/>
        <v>P3 /15s</v>
      </c>
      <c r="AI12" s="13">
        <v>0.45833333333333298</v>
      </c>
      <c r="AJ12" s="40" t="str">
        <f t="shared" si="13"/>
        <v>P2/16s</v>
      </c>
      <c r="AK12" s="40" t="str">
        <f t="shared" ref="AK12:AK14" si="37">AJ12</f>
        <v>P2/16s</v>
      </c>
      <c r="AL12" s="13">
        <v>0.52083333333333304</v>
      </c>
      <c r="AM12" s="40" t="str">
        <f t="shared" ref="AM12" si="38">AM11</f>
        <v>P2 /Opens</v>
      </c>
      <c r="AN12" s="40" t="str">
        <f t="shared" si="19"/>
        <v>P2 /Opens</v>
      </c>
    </row>
    <row r="13" spans="1:40" x14ac:dyDescent="0.25">
      <c r="A13">
        <v>8</v>
      </c>
      <c r="B13" s="17">
        <v>0.45138888888888901</v>
      </c>
      <c r="C13" s="34" t="str">
        <f t="shared" si="20"/>
        <v>P5 /10s</v>
      </c>
      <c r="D13" s="34" t="str">
        <f t="shared" si="0"/>
        <v>P5 /10s</v>
      </c>
      <c r="E13" s="34" t="str">
        <f t="shared" si="0"/>
        <v>P5 /10s</v>
      </c>
      <c r="F13" s="34" t="str">
        <f t="shared" si="0"/>
        <v>P5 /10s</v>
      </c>
      <c r="G13" s="17">
        <v>0.45138888888888901</v>
      </c>
      <c r="H13" s="31" t="str">
        <f>H12</f>
        <v>P6 /11s</v>
      </c>
      <c r="I13" s="31" t="str">
        <f t="shared" si="7"/>
        <v>P6 /11s</v>
      </c>
      <c r="J13" s="31" t="str">
        <f t="shared" si="7"/>
        <v>P6 /11s</v>
      </c>
      <c r="K13" s="17">
        <v>0.44097222222222199</v>
      </c>
      <c r="L13" s="39" t="s">
        <v>51</v>
      </c>
      <c r="M13" s="40" t="str">
        <f t="shared" ref="M13:N19" si="39">L13</f>
        <v>P2 /11s</v>
      </c>
      <c r="N13" s="40" t="str">
        <f t="shared" si="39"/>
        <v>P2 /11s</v>
      </c>
      <c r="O13" s="17">
        <v>0.49652777777777801</v>
      </c>
      <c r="P13" s="31" t="str">
        <f t="shared" si="8"/>
        <v>P6 /12s</v>
      </c>
      <c r="Q13" s="33" t="s">
        <v>57</v>
      </c>
      <c r="R13" s="17">
        <v>0.45486111111111099</v>
      </c>
      <c r="S13" s="40" t="str">
        <f>S12</f>
        <v>P2 /12s</v>
      </c>
      <c r="T13" s="40" t="str">
        <f>S13</f>
        <v>P2 /12s</v>
      </c>
      <c r="U13" s="104"/>
      <c r="V13" s="17">
        <v>0.49652777777777801</v>
      </c>
      <c r="W13" s="36" t="str">
        <f>W12</f>
        <v>P4 /13s</v>
      </c>
      <c r="X13" s="36" t="str">
        <f t="shared" si="3"/>
        <v>P4 /13s</v>
      </c>
      <c r="Y13" s="17">
        <v>0.49652777777777801</v>
      </c>
      <c r="Z13" s="40" t="str">
        <f t="shared" si="16"/>
        <v>P2 /13s</v>
      </c>
      <c r="AA13" s="40" t="str">
        <f t="shared" si="17"/>
        <v>P2 /13s</v>
      </c>
      <c r="AB13" s="17">
        <v>0.49652777777777801</v>
      </c>
      <c r="AC13" s="38" t="str">
        <f>AC11</f>
        <v>P3 /14s</v>
      </c>
      <c r="AD13" s="38" t="str">
        <f t="shared" ref="AD13:AE22" si="40">AC13</f>
        <v>P3 /14s</v>
      </c>
      <c r="AE13" s="38" t="str">
        <f t="shared" si="4"/>
        <v>P3 /14s</v>
      </c>
      <c r="AF13" s="17">
        <v>0.47916666666666702</v>
      </c>
      <c r="AG13" s="39" t="s">
        <v>69</v>
      </c>
      <c r="AH13" s="40" t="str">
        <f>AG13</f>
        <v>P2 /15s</v>
      </c>
      <c r="AI13" s="17">
        <v>0.47916666666666702</v>
      </c>
      <c r="AJ13" s="40" t="str">
        <f t="shared" si="13"/>
        <v>P2/16s</v>
      </c>
      <c r="AK13" s="40" t="str">
        <f t="shared" si="37"/>
        <v>P2/16s</v>
      </c>
      <c r="AL13" s="17">
        <v>0.54166666666666696</v>
      </c>
      <c r="AM13" s="40" t="str">
        <f t="shared" ref="AM13:AM14" si="41">AM12</f>
        <v>P2 /Opens</v>
      </c>
      <c r="AN13" s="40" t="str">
        <f t="shared" si="19"/>
        <v>P2 /Opens</v>
      </c>
    </row>
    <row r="14" spans="1:40" x14ac:dyDescent="0.25">
      <c r="A14">
        <v>9</v>
      </c>
      <c r="B14" s="13">
        <v>0.46527777777777801</v>
      </c>
      <c r="C14" s="34" t="str">
        <f>C13</f>
        <v>P5 /10s</v>
      </c>
      <c r="D14" s="34" t="str">
        <f t="shared" si="0"/>
        <v>P5 /10s</v>
      </c>
      <c r="E14" s="34" t="str">
        <f t="shared" si="0"/>
        <v>P5 /10s</v>
      </c>
      <c r="F14" s="34" t="str">
        <f t="shared" si="0"/>
        <v>P5 /10s</v>
      </c>
      <c r="G14" s="13">
        <v>0.46527777777777801</v>
      </c>
      <c r="H14" s="31" t="str">
        <f t="shared" ref="H14:H16" si="42">H13</f>
        <v>P6 /11s</v>
      </c>
      <c r="I14" s="31" t="str">
        <f t="shared" ref="I14:I16" si="43">H14</f>
        <v>P6 /11s</v>
      </c>
      <c r="J14" s="31" t="str">
        <f t="shared" ref="J14:J16" si="44">I14</f>
        <v>P6 /11s</v>
      </c>
      <c r="K14" s="13">
        <v>0.45486111111111099</v>
      </c>
      <c r="L14" s="40" t="str">
        <f>L13</f>
        <v>P2 /11s</v>
      </c>
      <c r="M14" s="40" t="str">
        <f t="shared" si="39"/>
        <v>P2 /11s</v>
      </c>
      <c r="N14" s="40" t="str">
        <f t="shared" si="39"/>
        <v>P2 /11s</v>
      </c>
      <c r="O14" s="13">
        <v>0.51388888888888895</v>
      </c>
      <c r="P14" s="34" t="str">
        <f>Q13</f>
        <v>P5 /12s</v>
      </c>
      <c r="Q14" s="34" t="str">
        <f>Q13</f>
        <v>P5 /12s</v>
      </c>
      <c r="R14" s="13">
        <v>0.47222222222222199</v>
      </c>
      <c r="S14" s="40" t="str">
        <f>S12</f>
        <v>P2 /12s</v>
      </c>
      <c r="T14" s="40" t="str">
        <f>S12</f>
        <v>P2 /12s</v>
      </c>
      <c r="U14" s="104"/>
      <c r="V14" s="13">
        <v>0.51388888888888895</v>
      </c>
      <c r="W14" s="36" t="str">
        <f>W13</f>
        <v>P4 /13s</v>
      </c>
      <c r="X14" s="36" t="str">
        <f t="shared" si="3"/>
        <v>P4 /13s</v>
      </c>
      <c r="Y14" s="13">
        <v>0.51388888888888895</v>
      </c>
      <c r="Z14" s="40" t="str">
        <f t="shared" si="16"/>
        <v>P2 /13s</v>
      </c>
      <c r="AA14" s="40" t="str">
        <f t="shared" ref="AA14" si="45">AA13</f>
        <v>P2 /13s</v>
      </c>
      <c r="AB14" s="13">
        <v>0.51388888888888895</v>
      </c>
      <c r="AC14" s="38" t="str">
        <f>AC13</f>
        <v>P3 /14s</v>
      </c>
      <c r="AD14" s="38" t="str">
        <f t="shared" si="40"/>
        <v>P3 /14s</v>
      </c>
      <c r="AE14" s="38" t="str">
        <f t="shared" si="4"/>
        <v>P3 /14s</v>
      </c>
      <c r="AF14" s="13">
        <v>0.5</v>
      </c>
      <c r="AG14" s="40" t="str">
        <f t="shared" ref="AG14:AG23" si="46">AH13</f>
        <v>P2 /15s</v>
      </c>
      <c r="AH14" s="40" t="str">
        <f t="shared" ref="AH14:AH22" si="47">AG14</f>
        <v>P2 /15s</v>
      </c>
      <c r="AI14" s="13">
        <v>0.5</v>
      </c>
      <c r="AJ14" s="40" t="str">
        <f t="shared" si="13"/>
        <v>P2/16s</v>
      </c>
      <c r="AK14" s="40" t="str">
        <f t="shared" si="37"/>
        <v>P2/16s</v>
      </c>
      <c r="AL14" s="13">
        <v>0.5625</v>
      </c>
      <c r="AM14" s="40" t="str">
        <f t="shared" si="41"/>
        <v>P2 /Opens</v>
      </c>
      <c r="AN14" s="41" t="s">
        <v>43</v>
      </c>
    </row>
    <row r="15" spans="1:40" x14ac:dyDescent="0.25">
      <c r="A15">
        <v>10</v>
      </c>
      <c r="B15" s="17">
        <v>0.47916666666666702</v>
      </c>
      <c r="C15" s="35" t="s">
        <v>31</v>
      </c>
      <c r="D15" s="36" t="str">
        <f>C15</f>
        <v>P4 /10s</v>
      </c>
      <c r="E15" s="36" t="str">
        <f t="shared" si="0"/>
        <v>P4 /10s</v>
      </c>
      <c r="F15" s="36" t="str">
        <f>F14</f>
        <v>P5 /10s</v>
      </c>
      <c r="G15" s="13">
        <v>0.47916666666666702</v>
      </c>
      <c r="H15" s="31" t="str">
        <f t="shared" si="42"/>
        <v>P6 /11s</v>
      </c>
      <c r="I15" s="31" t="str">
        <f t="shared" si="43"/>
        <v>P6 /11s</v>
      </c>
      <c r="J15" s="31" t="str">
        <f t="shared" si="44"/>
        <v>P6 /11s</v>
      </c>
      <c r="K15" s="17">
        <v>0.46875</v>
      </c>
      <c r="L15" s="40" t="str">
        <f>L14</f>
        <v>P2 /11s</v>
      </c>
      <c r="M15" s="40" t="str">
        <f t="shared" si="39"/>
        <v>P2 /11s</v>
      </c>
      <c r="N15" s="40" t="str">
        <f t="shared" si="39"/>
        <v>P2 /11s</v>
      </c>
      <c r="O15" s="17">
        <v>0.53125</v>
      </c>
      <c r="P15" s="34" t="str">
        <f>P14</f>
        <v>P5 /12s</v>
      </c>
      <c r="Q15" s="34" t="str">
        <f t="shared" si="9"/>
        <v>P5 /12s</v>
      </c>
      <c r="R15" s="17">
        <v>0.48958333333333298</v>
      </c>
      <c r="S15" s="40" t="str">
        <f t="shared" ref="S15:S19" si="48">T14</f>
        <v>P2 /12s</v>
      </c>
      <c r="T15" s="40" t="str">
        <f t="shared" ref="T15:T18" si="49">T14</f>
        <v>P2 /12s</v>
      </c>
      <c r="U15" s="104"/>
      <c r="V15" s="13">
        <v>0.53125</v>
      </c>
      <c r="W15" s="36" t="str">
        <f>W12</f>
        <v>P4 /13s</v>
      </c>
      <c r="X15" s="36" t="str">
        <f t="shared" si="3"/>
        <v>P4 /13s</v>
      </c>
      <c r="Y15" s="17">
        <v>0.53125</v>
      </c>
      <c r="Z15" s="40" t="str">
        <f t="shared" si="16"/>
        <v>P2 /13s</v>
      </c>
      <c r="AA15" s="40" t="str">
        <f t="shared" ref="AA15" si="50">AA14</f>
        <v>P2 /13s</v>
      </c>
      <c r="AB15" s="17">
        <v>0.53125</v>
      </c>
      <c r="AC15" s="38" t="str">
        <f t="shared" ref="AC15" si="51">AC14</f>
        <v>P3 /14s</v>
      </c>
      <c r="AD15" s="38" t="str">
        <f t="shared" ref="AD15" si="52">AC15</f>
        <v>P3 /14s</v>
      </c>
      <c r="AE15" s="38" t="str">
        <f t="shared" ref="AE15:AE16" si="53">AD15</f>
        <v>P3 /14s</v>
      </c>
      <c r="AF15" s="17">
        <v>0.52083333333333304</v>
      </c>
      <c r="AG15" s="40" t="str">
        <f t="shared" si="46"/>
        <v>P2 /15s</v>
      </c>
      <c r="AH15" s="40" t="str">
        <f t="shared" si="47"/>
        <v>P2 /15s</v>
      </c>
      <c r="AI15" s="17">
        <v>0.52083333333333304</v>
      </c>
      <c r="AJ15" s="41" t="s">
        <v>42</v>
      </c>
      <c r="AK15" s="42" t="str">
        <f>AJ15</f>
        <v>P1 /16s</v>
      </c>
      <c r="AL15" s="17">
        <v>0.58333333333333304</v>
      </c>
      <c r="AM15" s="42" t="str">
        <f>AN14</f>
        <v>P1 /Opens</v>
      </c>
      <c r="AN15" s="42" t="str">
        <f>AN14</f>
        <v>P1 /Opens</v>
      </c>
    </row>
    <row r="16" spans="1:40" x14ac:dyDescent="0.25">
      <c r="A16">
        <v>11</v>
      </c>
      <c r="B16" s="13">
        <v>0.49305555555555602</v>
      </c>
      <c r="C16" s="36" t="str">
        <f>C15</f>
        <v>P4 /10s</v>
      </c>
      <c r="D16" s="36" t="str">
        <f t="shared" ref="D16:F22" si="54">C16</f>
        <v>P4 /10s</v>
      </c>
      <c r="E16" s="36" t="str">
        <f t="shared" si="54"/>
        <v>P4 /10s</v>
      </c>
      <c r="F16" s="36" t="str">
        <f t="shared" si="54"/>
        <v>P4 /10s</v>
      </c>
      <c r="G16" s="17">
        <v>0.49305555555555602</v>
      </c>
      <c r="H16" s="31" t="str">
        <f t="shared" si="42"/>
        <v>P6 /11s</v>
      </c>
      <c r="I16" s="31" t="str">
        <f t="shared" si="43"/>
        <v>P6 /11s</v>
      </c>
      <c r="J16" s="31" t="str">
        <f t="shared" si="44"/>
        <v>P6 /11s</v>
      </c>
      <c r="K16" s="13">
        <v>0.48263888888888901</v>
      </c>
      <c r="L16" s="40" t="str">
        <f>L15</f>
        <v>P2 /11s</v>
      </c>
      <c r="M16" s="40" t="str">
        <f t="shared" si="39"/>
        <v>P2 /11s</v>
      </c>
      <c r="N16" s="40" t="str">
        <f t="shared" si="39"/>
        <v>P2 /11s</v>
      </c>
      <c r="O16" s="13">
        <v>0.54861111111111105</v>
      </c>
      <c r="P16" s="34" t="str">
        <f>P15</f>
        <v>P5 /12s</v>
      </c>
      <c r="Q16" s="34" t="str">
        <f t="shared" si="9"/>
        <v>P5 /12s</v>
      </c>
      <c r="R16" s="13">
        <v>0.50694444444444398</v>
      </c>
      <c r="S16" s="40" t="str">
        <f t="shared" si="48"/>
        <v>P2 /12s</v>
      </c>
      <c r="T16" s="40" t="str">
        <f t="shared" si="49"/>
        <v>P2 /12s</v>
      </c>
      <c r="U16" s="104"/>
      <c r="V16" s="17">
        <v>0.54861111111111105</v>
      </c>
      <c r="W16" s="36" t="str">
        <f>W13</f>
        <v>P4 /13s</v>
      </c>
      <c r="X16" s="36" t="str">
        <f t="shared" si="3"/>
        <v>P4 /13s</v>
      </c>
      <c r="Y16" s="13">
        <v>0.54861111111111105</v>
      </c>
      <c r="Z16" s="40" t="str">
        <f t="shared" si="16"/>
        <v>P2 /13s</v>
      </c>
      <c r="AA16" s="41" t="s">
        <v>64</v>
      </c>
      <c r="AB16" s="13">
        <v>0.54861111111111105</v>
      </c>
      <c r="AC16" s="39" t="s">
        <v>67</v>
      </c>
      <c r="AD16" s="38" t="str">
        <f>AD15</f>
        <v>P3 /14s</v>
      </c>
      <c r="AE16" s="38" t="str">
        <f t="shared" si="53"/>
        <v>P3 /14s</v>
      </c>
      <c r="AF16" s="13">
        <v>0.54166666666666696</v>
      </c>
      <c r="AG16" s="40" t="str">
        <f t="shared" si="46"/>
        <v>P2 /15s</v>
      </c>
      <c r="AH16" s="40" t="str">
        <f t="shared" si="47"/>
        <v>P2 /15s</v>
      </c>
      <c r="AI16" s="13">
        <v>0.54166666666666696</v>
      </c>
      <c r="AJ16" s="42" t="str">
        <f>AJ15</f>
        <v>P1 /16s</v>
      </c>
      <c r="AK16" s="42" t="str">
        <f>AJ15</f>
        <v>P1 /16s</v>
      </c>
      <c r="AL16" s="13">
        <v>0.60416666666666696</v>
      </c>
      <c r="AM16" s="42" t="str">
        <f>AM15</f>
        <v>P1 /Opens</v>
      </c>
      <c r="AN16" s="42" t="str">
        <f t="shared" ref="AN16:AN18" si="55">AM16</f>
        <v>P1 /Opens</v>
      </c>
    </row>
    <row r="17" spans="1:40" x14ac:dyDescent="0.25">
      <c r="A17">
        <v>12</v>
      </c>
      <c r="B17" s="17">
        <v>0.50694444444444497</v>
      </c>
      <c r="C17" s="36" t="str">
        <f>C16</f>
        <v>P4 /10s</v>
      </c>
      <c r="D17" s="36" t="str">
        <f t="shared" si="54"/>
        <v>P4 /10s</v>
      </c>
      <c r="E17" s="36" t="str">
        <f t="shared" si="54"/>
        <v>P4 /10s</v>
      </c>
      <c r="F17" s="36" t="str">
        <f t="shared" si="54"/>
        <v>P4 /10s</v>
      </c>
      <c r="G17" s="13">
        <v>0.50694444444444497</v>
      </c>
      <c r="H17" s="33" t="s">
        <v>48</v>
      </c>
      <c r="I17" s="34" t="str">
        <f t="shared" si="7"/>
        <v>P5 /11s</v>
      </c>
      <c r="J17" s="34" t="str">
        <f t="shared" si="7"/>
        <v>P5 /11s</v>
      </c>
      <c r="K17" s="17">
        <v>0.49652777777777801</v>
      </c>
      <c r="L17" s="41" t="s">
        <v>52</v>
      </c>
      <c r="M17" s="41" t="str">
        <f t="shared" si="39"/>
        <v>P1 /11s</v>
      </c>
      <c r="N17" s="41" t="str">
        <f t="shared" si="39"/>
        <v>P1 /11s</v>
      </c>
      <c r="O17" s="17">
        <v>0.56597222222222199</v>
      </c>
      <c r="P17" s="34" t="str">
        <f>P16</f>
        <v>P5 /12s</v>
      </c>
      <c r="Q17" s="34" t="str">
        <f t="shared" si="9"/>
        <v>P5 /12s</v>
      </c>
      <c r="R17" s="17">
        <v>0.52430555555555503</v>
      </c>
      <c r="S17" s="40" t="str">
        <f t="shared" si="48"/>
        <v>P2 /12s</v>
      </c>
      <c r="T17" s="40" t="str">
        <f t="shared" si="49"/>
        <v>P2 /12s</v>
      </c>
      <c r="U17" s="104"/>
      <c r="V17" s="13">
        <v>0.56597222222222199</v>
      </c>
      <c r="W17" s="36" t="str">
        <f>W14</f>
        <v>P4 /13s</v>
      </c>
      <c r="X17" s="36" t="str">
        <f t="shared" si="3"/>
        <v>P4 /13s</v>
      </c>
      <c r="Y17" s="17">
        <v>0.56597222222222199</v>
      </c>
      <c r="Z17" s="42" t="str">
        <f t="shared" si="16"/>
        <v>P1 /13s</v>
      </c>
      <c r="AA17" s="42" t="str">
        <f>AA16</f>
        <v>P1 /13s</v>
      </c>
      <c r="AB17" s="17">
        <v>0.56597222222222199</v>
      </c>
      <c r="AC17" s="40" t="str">
        <f>AC16</f>
        <v>P2 /14s</v>
      </c>
      <c r="AD17" s="40" t="str">
        <f>AC16</f>
        <v>P2 /14s</v>
      </c>
      <c r="AE17" s="40" t="str">
        <f t="shared" si="4"/>
        <v>P2 /14s</v>
      </c>
      <c r="AF17" s="17">
        <v>0.5625</v>
      </c>
      <c r="AG17" s="40" t="str">
        <f t="shared" si="46"/>
        <v>P2 /15s</v>
      </c>
      <c r="AH17" s="40" t="str">
        <f t="shared" si="47"/>
        <v>P2 /15s</v>
      </c>
      <c r="AI17" s="17">
        <v>0.5625</v>
      </c>
      <c r="AJ17" s="42" t="str">
        <f>AJ15</f>
        <v>P1 /16s</v>
      </c>
      <c r="AK17" s="42" t="str">
        <f t="shared" si="5"/>
        <v>P1 /16s</v>
      </c>
      <c r="AL17" s="17">
        <v>0.625</v>
      </c>
      <c r="AM17" s="42" t="str">
        <f>AM13</f>
        <v>P2 /Opens</v>
      </c>
      <c r="AN17" s="42" t="str">
        <f t="shared" si="55"/>
        <v>P2 /Opens</v>
      </c>
    </row>
    <row r="18" spans="1:40" x14ac:dyDescent="0.25">
      <c r="A18">
        <v>13</v>
      </c>
      <c r="B18" s="13">
        <v>0.52083333333333404</v>
      </c>
      <c r="C18" s="36" t="str">
        <f>C17</f>
        <v>P4 /10s</v>
      </c>
      <c r="D18" s="36" t="str">
        <f t="shared" ref="D18" si="56">C18</f>
        <v>P4 /10s</v>
      </c>
      <c r="E18" s="36" t="str">
        <f t="shared" ref="E18" si="57">D18</f>
        <v>P4 /10s</v>
      </c>
      <c r="F18" s="37" t="s">
        <v>45</v>
      </c>
      <c r="G18" s="13">
        <v>0.52083333333333404</v>
      </c>
      <c r="H18" s="34" t="str">
        <f>H17</f>
        <v>P5 /11s</v>
      </c>
      <c r="I18" s="34" t="str">
        <f t="shared" si="7"/>
        <v>P5 /11s</v>
      </c>
      <c r="J18" s="34" t="str">
        <f t="shared" si="7"/>
        <v>P5 /11s</v>
      </c>
      <c r="K18" s="13">
        <v>0.51041666666666696</v>
      </c>
      <c r="L18" s="41" t="str">
        <f>L17</f>
        <v>P1 /11s</v>
      </c>
      <c r="M18" s="41" t="str">
        <f t="shared" si="39"/>
        <v>P1 /11s</v>
      </c>
      <c r="N18" s="41" t="str">
        <f t="shared" si="39"/>
        <v>P1 /11s</v>
      </c>
      <c r="O18" s="13">
        <v>0.58333333333333304</v>
      </c>
      <c r="P18" s="34" t="str">
        <f t="shared" ref="P18:P19" si="58">P17</f>
        <v>P5 /12s</v>
      </c>
      <c r="Q18" s="34" t="str">
        <f t="shared" ref="Q18" si="59">P18</f>
        <v>P5 /12s</v>
      </c>
      <c r="R18" s="13">
        <v>0.54166666666666596</v>
      </c>
      <c r="S18" s="40" t="str">
        <f t="shared" si="48"/>
        <v>P2 /12s</v>
      </c>
      <c r="T18" s="40" t="str">
        <f t="shared" si="49"/>
        <v>P2 /12s</v>
      </c>
      <c r="U18" s="104"/>
      <c r="V18" s="17">
        <v>0.58333333333333304</v>
      </c>
      <c r="W18" s="37" t="s">
        <v>62</v>
      </c>
      <c r="X18" s="38" t="str">
        <f>W18</f>
        <v>P3 /13s</v>
      </c>
      <c r="Y18" s="13">
        <v>0.58333333333333304</v>
      </c>
      <c r="Z18" s="42" t="str">
        <f t="shared" ref="Z18:Z22" si="60">AA17</f>
        <v>P1 /13s</v>
      </c>
      <c r="AA18" s="42" t="str">
        <f t="shared" ref="AA18:AA21" si="61">AA17</f>
        <v>P1 /13s</v>
      </c>
      <c r="AB18" s="13">
        <v>0.58333333333333304</v>
      </c>
      <c r="AC18" s="40" t="str">
        <f>AC16</f>
        <v>P2 /14s</v>
      </c>
      <c r="AD18" s="40" t="str">
        <f t="shared" si="40"/>
        <v>P2 /14s</v>
      </c>
      <c r="AE18" s="40" t="str">
        <f t="shared" si="4"/>
        <v>P2 /14s</v>
      </c>
      <c r="AF18" s="13">
        <v>0.58333333333333304</v>
      </c>
      <c r="AG18" s="40" t="str">
        <f t="shared" si="46"/>
        <v>P2 /15s</v>
      </c>
      <c r="AH18" s="40" t="str">
        <f t="shared" si="47"/>
        <v>P2 /15s</v>
      </c>
      <c r="AI18" s="13">
        <v>0.58333333333333304</v>
      </c>
      <c r="AJ18" s="42" t="str">
        <f t="shared" ref="AJ18:AJ23" si="62">AJ17</f>
        <v>P1 /16s</v>
      </c>
      <c r="AK18" s="42" t="str">
        <f t="shared" ref="AK18:AK22" si="63">AJ18</f>
        <v>P1 /16s</v>
      </c>
      <c r="AL18" s="13">
        <v>0.64583333333333304</v>
      </c>
      <c r="AM18" s="42" t="str">
        <f t="shared" ref="AM18" si="64">AM15</f>
        <v>P1 /Opens</v>
      </c>
      <c r="AN18" s="42" t="str">
        <f t="shared" si="55"/>
        <v>P1 /Opens</v>
      </c>
    </row>
    <row r="19" spans="1:40" x14ac:dyDescent="0.25">
      <c r="A19">
        <v>14</v>
      </c>
      <c r="B19" s="17">
        <v>0.53472222222222299</v>
      </c>
      <c r="C19" s="38" t="str">
        <f t="shared" ref="C19:E20" si="65">D19</f>
        <v>P3 /10s</v>
      </c>
      <c r="D19" s="38" t="str">
        <f t="shared" si="65"/>
        <v>P3 /10s</v>
      </c>
      <c r="E19" s="38" t="str">
        <f t="shared" si="65"/>
        <v>P3 /10s</v>
      </c>
      <c r="F19" s="38" t="str">
        <f>F18</f>
        <v>P3 /10s</v>
      </c>
      <c r="G19" s="17">
        <v>0.53472222222222299</v>
      </c>
      <c r="H19" s="34" t="str">
        <f t="shared" ref="H19:H20" si="66">H18</f>
        <v>P5 /11s</v>
      </c>
      <c r="I19" s="34" t="str">
        <f t="shared" ref="I19:I20" si="67">H19</f>
        <v>P5 /11s</v>
      </c>
      <c r="J19" s="34" t="str">
        <f t="shared" ref="J19:J20" si="68">I19</f>
        <v>P5 /11s</v>
      </c>
      <c r="K19" s="17">
        <v>0.52430555555555602</v>
      </c>
      <c r="L19" s="41" t="str">
        <f>L18</f>
        <v>P1 /11s</v>
      </c>
      <c r="M19" s="41" t="str">
        <f t="shared" si="39"/>
        <v>P1 /11s</v>
      </c>
      <c r="N19" s="41" t="str">
        <f t="shared" si="39"/>
        <v>P1 /11s</v>
      </c>
      <c r="O19" s="17">
        <v>0.60069444444444398</v>
      </c>
      <c r="P19" s="34" t="str">
        <f t="shared" si="58"/>
        <v>P5 /12s</v>
      </c>
      <c r="Q19" s="35" t="s">
        <v>35</v>
      </c>
      <c r="R19" s="17">
        <v>0.55902777777777701</v>
      </c>
      <c r="S19" s="40" t="str">
        <f t="shared" si="48"/>
        <v>P2 /12s</v>
      </c>
      <c r="T19" s="41" t="s">
        <v>36</v>
      </c>
      <c r="U19" s="104"/>
      <c r="V19" s="13">
        <v>0.60069444444444398</v>
      </c>
      <c r="W19" s="38" t="str">
        <f t="shared" ref="W19:W23" si="69">W18</f>
        <v>P3 /13s</v>
      </c>
      <c r="X19" s="38" t="str">
        <f t="shared" ref="X19" si="70">W19</f>
        <v>P3 /13s</v>
      </c>
      <c r="Y19" s="17">
        <v>0.60069444444444398</v>
      </c>
      <c r="Z19" s="42" t="str">
        <f t="shared" si="60"/>
        <v>P1 /13s</v>
      </c>
      <c r="AA19" s="42" t="str">
        <f t="shared" si="61"/>
        <v>P1 /13s</v>
      </c>
      <c r="AB19" s="17">
        <v>0.60069444444444398</v>
      </c>
      <c r="AC19" s="40" t="str">
        <f t="shared" ref="AC19" si="71">AC18</f>
        <v>P2 /14s</v>
      </c>
      <c r="AD19" s="40" t="str">
        <f t="shared" ref="AD19" si="72">AC19</f>
        <v>P2 /14s</v>
      </c>
      <c r="AE19" s="40" t="str">
        <f t="shared" ref="AE19:AE20" si="73">AD19</f>
        <v>P2 /14s</v>
      </c>
      <c r="AF19" s="17">
        <v>0.60416666666666696</v>
      </c>
      <c r="AG19" s="40" t="str">
        <f t="shared" si="46"/>
        <v>P2 /15s</v>
      </c>
      <c r="AH19" s="40" t="str">
        <f t="shared" si="47"/>
        <v>P2 /15s</v>
      </c>
      <c r="AI19" s="17">
        <v>0.60416666666666696</v>
      </c>
      <c r="AJ19" s="42" t="str">
        <f t="shared" si="62"/>
        <v>P1 /16s</v>
      </c>
      <c r="AK19" s="42" t="str">
        <f t="shared" si="63"/>
        <v>P1 /16s</v>
      </c>
      <c r="AL19" s="50">
        <v>0.66319444444444442</v>
      </c>
      <c r="AM19" s="10"/>
      <c r="AN19" s="10"/>
    </row>
    <row r="20" spans="1:40" x14ac:dyDescent="0.25">
      <c r="A20">
        <v>15</v>
      </c>
      <c r="B20" s="13">
        <v>0.54861111111111205</v>
      </c>
      <c r="C20" s="38" t="str">
        <f t="shared" si="65"/>
        <v>P3 /10s</v>
      </c>
      <c r="D20" s="38" t="str">
        <f t="shared" si="65"/>
        <v>P3 /10s</v>
      </c>
      <c r="E20" s="38" t="str">
        <f t="shared" si="65"/>
        <v>P3 /10s</v>
      </c>
      <c r="F20" s="38" t="str">
        <f>F18</f>
        <v>P3 /10s</v>
      </c>
      <c r="G20" s="13">
        <v>0.54861111111111205</v>
      </c>
      <c r="H20" s="34" t="str">
        <f t="shared" si="66"/>
        <v>P5 /11s</v>
      </c>
      <c r="I20" s="34" t="str">
        <f t="shared" si="67"/>
        <v>P5 /11s</v>
      </c>
      <c r="J20" s="34" t="str">
        <f t="shared" si="68"/>
        <v>P5 /11s</v>
      </c>
      <c r="K20" s="13"/>
      <c r="L20" s="105" t="s">
        <v>53</v>
      </c>
      <c r="M20" s="106"/>
      <c r="N20" s="107"/>
      <c r="O20" s="13">
        <v>0.61805555555555503</v>
      </c>
      <c r="P20" s="36" t="str">
        <f>Q19</f>
        <v>P4 /12s</v>
      </c>
      <c r="Q20" s="36" t="str">
        <f>Q19</f>
        <v>P4 /12s</v>
      </c>
      <c r="R20" s="13">
        <v>0.57638888888888795</v>
      </c>
      <c r="S20" s="42" t="str">
        <f>T19</f>
        <v>P1 /12s</v>
      </c>
      <c r="T20" s="42" t="str">
        <f>T19</f>
        <v>P1 /12s</v>
      </c>
      <c r="U20" s="104"/>
      <c r="V20" s="17">
        <v>0.61805555555555503</v>
      </c>
      <c r="W20" s="38" t="str">
        <f t="shared" si="69"/>
        <v>P3 /13s</v>
      </c>
      <c r="X20" s="38" t="str">
        <f t="shared" ref="X20:X23" si="74">W20</f>
        <v>P3 /13s</v>
      </c>
      <c r="Y20" s="13">
        <v>0.61805555555555503</v>
      </c>
      <c r="Z20" s="42" t="str">
        <f t="shared" si="60"/>
        <v>P1 /13s</v>
      </c>
      <c r="AA20" s="42" t="str">
        <f t="shared" si="61"/>
        <v>P1 /13s</v>
      </c>
      <c r="AB20" s="13">
        <v>0.61805555555555503</v>
      </c>
      <c r="AC20" s="41" t="s">
        <v>38</v>
      </c>
      <c r="AD20" s="40" t="str">
        <f>AD19</f>
        <v>P2 /14s</v>
      </c>
      <c r="AE20" s="40" t="str">
        <f t="shared" si="73"/>
        <v>P2 /14s</v>
      </c>
      <c r="AF20" s="13">
        <v>0.625</v>
      </c>
      <c r="AG20" s="40" t="str">
        <f t="shared" si="46"/>
        <v>P2 /15s</v>
      </c>
      <c r="AH20" s="40" t="str">
        <f t="shared" si="47"/>
        <v>P2 /15s</v>
      </c>
      <c r="AI20" s="13">
        <v>0.625</v>
      </c>
      <c r="AJ20" s="42" t="str">
        <f t="shared" si="62"/>
        <v>P1 /16s</v>
      </c>
      <c r="AK20" s="42" t="str">
        <f t="shared" si="63"/>
        <v>P1 /16s</v>
      </c>
      <c r="AL20" s="10"/>
      <c r="AM20" s="10"/>
      <c r="AN20" s="10"/>
    </row>
    <row r="21" spans="1:40" x14ac:dyDescent="0.25">
      <c r="A21">
        <v>16</v>
      </c>
      <c r="B21" s="17">
        <v>0.5625</v>
      </c>
      <c r="C21" s="38" t="str">
        <f>C20</f>
        <v>P3 /10s</v>
      </c>
      <c r="D21" s="38" t="str">
        <f t="shared" si="54"/>
        <v>P3 /10s</v>
      </c>
      <c r="E21" s="38" t="str">
        <f t="shared" si="54"/>
        <v>P3 /10s</v>
      </c>
      <c r="F21" s="38" t="str">
        <f t="shared" si="54"/>
        <v>P3 /10s</v>
      </c>
      <c r="G21" s="13">
        <v>0.5625</v>
      </c>
      <c r="H21" s="35" t="s">
        <v>49</v>
      </c>
      <c r="I21" s="36" t="str">
        <f>H21</f>
        <v>P4 /11s</v>
      </c>
      <c r="J21" s="36" t="str">
        <f>I21</f>
        <v>P4 /11s</v>
      </c>
      <c r="K21" s="17">
        <v>0.54166666666666663</v>
      </c>
      <c r="L21" s="42" t="s">
        <v>34</v>
      </c>
      <c r="M21" s="42" t="str">
        <f>L21</f>
        <v>P1/15s</v>
      </c>
      <c r="N21" s="14"/>
      <c r="O21" s="17">
        <v>0.63541666666666696</v>
      </c>
      <c r="P21" s="36" t="str">
        <f t="shared" ref="P21:P23" si="75">Q20</f>
        <v>P4 /12s</v>
      </c>
      <c r="Q21" s="36" t="str">
        <f t="shared" ref="Q21:Q23" si="76">Q20</f>
        <v>P4 /12s</v>
      </c>
      <c r="R21" s="17">
        <v>0.59375</v>
      </c>
      <c r="S21" s="42" t="str">
        <f>T19</f>
        <v>P1 /12s</v>
      </c>
      <c r="T21" s="42" t="str">
        <f>T19</f>
        <v>P1 /12s</v>
      </c>
      <c r="U21" s="104"/>
      <c r="V21" s="13">
        <v>0.63541666666666596</v>
      </c>
      <c r="W21" s="38" t="str">
        <f t="shared" si="69"/>
        <v>P3 /13s</v>
      </c>
      <c r="X21" s="38" t="str">
        <f t="shared" si="74"/>
        <v>P3 /13s</v>
      </c>
      <c r="Y21" s="17">
        <v>0.63541666666666696</v>
      </c>
      <c r="Z21" s="42" t="str">
        <f t="shared" si="60"/>
        <v>P1 /13s</v>
      </c>
      <c r="AA21" s="42" t="str">
        <f t="shared" si="61"/>
        <v>P1 /13s</v>
      </c>
      <c r="AB21" s="17">
        <v>0.63541666666666696</v>
      </c>
      <c r="AC21" s="42" t="str">
        <f>AC20</f>
        <v>P1 /14s</v>
      </c>
      <c r="AD21" s="42" t="str">
        <f>AC20</f>
        <v>P1 /14s</v>
      </c>
      <c r="AE21" s="42" t="str">
        <f t="shared" si="4"/>
        <v>P1 /14s</v>
      </c>
      <c r="AF21" s="17">
        <v>0.64583333333333404</v>
      </c>
      <c r="AG21" s="40" t="str">
        <f t="shared" si="46"/>
        <v>P2 /15s</v>
      </c>
      <c r="AH21" s="40" t="str">
        <f t="shared" si="47"/>
        <v>P2 /15s</v>
      </c>
      <c r="AI21" s="17">
        <v>0.64583333333333404</v>
      </c>
      <c r="AJ21" s="42" t="str">
        <f t="shared" si="62"/>
        <v>P1 /16s</v>
      </c>
      <c r="AK21" s="42" t="str">
        <f t="shared" si="63"/>
        <v>P1 /16s</v>
      </c>
      <c r="AL21" s="10"/>
      <c r="AM21" s="10"/>
      <c r="AN21" s="10"/>
    </row>
    <row r="22" spans="1:40" x14ac:dyDescent="0.25">
      <c r="A22">
        <v>17</v>
      </c>
      <c r="B22" s="13">
        <v>0.57638888888888895</v>
      </c>
      <c r="C22" s="38" t="str">
        <f>C21</f>
        <v>P3 /10s</v>
      </c>
      <c r="D22" s="38" t="str">
        <f t="shared" si="54"/>
        <v>P3 /10s</v>
      </c>
      <c r="E22" s="38" t="str">
        <f t="shared" si="54"/>
        <v>P3 /10s</v>
      </c>
      <c r="F22" s="38" t="str">
        <f t="shared" si="54"/>
        <v>P3 /10s</v>
      </c>
      <c r="G22" s="13">
        <v>0.57638888888888795</v>
      </c>
      <c r="H22" s="36" t="str">
        <f>H21</f>
        <v>P4 /11s</v>
      </c>
      <c r="I22" s="36" t="str">
        <f t="shared" ref="I22:J22" si="77">I21</f>
        <v>P4 /11s</v>
      </c>
      <c r="J22" s="36" t="str">
        <f t="shared" si="77"/>
        <v>P4 /11s</v>
      </c>
      <c r="K22" s="17">
        <v>0.5625</v>
      </c>
      <c r="L22" s="42" t="str">
        <f>L21</f>
        <v>P1/15s</v>
      </c>
      <c r="M22" s="42" t="str">
        <f>L22</f>
        <v>P1/15s</v>
      </c>
      <c r="N22" s="14"/>
      <c r="O22" s="13">
        <v>0.65277777777777801</v>
      </c>
      <c r="P22" s="36" t="str">
        <f t="shared" si="75"/>
        <v>P4 /12s</v>
      </c>
      <c r="Q22" s="36" t="str">
        <f t="shared" si="76"/>
        <v>P4 /12s</v>
      </c>
      <c r="R22" s="13">
        <v>0.61111111111111105</v>
      </c>
      <c r="S22" s="42" t="str">
        <f t="shared" ref="S22:S25" si="78">T21</f>
        <v>P1 /12s</v>
      </c>
      <c r="T22" s="42" t="str">
        <f t="shared" ref="T22:T25" si="79">T21</f>
        <v>P1 /12s</v>
      </c>
      <c r="U22" s="10"/>
      <c r="V22" s="17">
        <v>0.65277777777777701</v>
      </c>
      <c r="W22" s="38" t="str">
        <f t="shared" si="69"/>
        <v>P3 /13s</v>
      </c>
      <c r="X22" s="38" t="str">
        <f t="shared" si="74"/>
        <v>P3 /13s</v>
      </c>
      <c r="Y22" s="13">
        <v>0.65277777777777801</v>
      </c>
      <c r="Z22" s="42" t="str">
        <f t="shared" si="60"/>
        <v>P1 /13s</v>
      </c>
      <c r="AB22" s="13">
        <v>0.65277777777777801</v>
      </c>
      <c r="AC22" s="42" t="str">
        <f>AC20</f>
        <v>P1 /14s</v>
      </c>
      <c r="AD22" s="42" t="str">
        <f t="shared" si="40"/>
        <v>P1 /14s</v>
      </c>
      <c r="AE22" s="42" t="str">
        <f t="shared" si="40"/>
        <v>P1 /14s</v>
      </c>
      <c r="AF22" s="13">
        <v>0.66666666666666696</v>
      </c>
      <c r="AG22" s="40" t="str">
        <f t="shared" si="46"/>
        <v>P2 /15s</v>
      </c>
      <c r="AH22" s="40" t="str">
        <f t="shared" si="47"/>
        <v>P2 /15s</v>
      </c>
      <c r="AI22" s="13">
        <v>0.66666666666666696</v>
      </c>
      <c r="AJ22" s="42" t="str">
        <f t="shared" si="62"/>
        <v>P1 /16s</v>
      </c>
      <c r="AK22" s="42" t="str">
        <f t="shared" si="63"/>
        <v>P1 /16s</v>
      </c>
      <c r="AL22" s="10"/>
      <c r="AM22" s="10"/>
      <c r="AN22" s="10"/>
    </row>
    <row r="23" spans="1:40" x14ac:dyDescent="0.25">
      <c r="A23">
        <v>18</v>
      </c>
      <c r="B23" s="17">
        <v>0.59027777777777801</v>
      </c>
      <c r="C23" s="38" t="str">
        <f>C22</f>
        <v>P3 /10s</v>
      </c>
      <c r="D23" s="39" t="s">
        <v>46</v>
      </c>
      <c r="E23" s="40" t="str">
        <f>D23</f>
        <v>P2 /10s</v>
      </c>
      <c r="F23" s="40" t="str">
        <f>E23</f>
        <v>P2 /10s</v>
      </c>
      <c r="G23" s="13">
        <v>0.59027777777777601</v>
      </c>
      <c r="H23" s="36" t="str">
        <f>H22</f>
        <v>P4 /11s</v>
      </c>
      <c r="I23" s="36" t="str">
        <f t="shared" ref="I23" si="80">I22</f>
        <v>P4 /11s</v>
      </c>
      <c r="J23" s="36" t="str">
        <f t="shared" ref="J23" si="81">J22</f>
        <v>P4 /11s</v>
      </c>
      <c r="K23" s="17">
        <v>0.58333333333333304</v>
      </c>
      <c r="L23" s="42" t="str">
        <f t="shared" ref="L23:L28" si="82">L22</f>
        <v>P1/15s</v>
      </c>
      <c r="M23" s="42" t="str">
        <f t="shared" ref="M23:M27" si="83">L23</f>
        <v>P1/15s</v>
      </c>
      <c r="N23" s="14"/>
      <c r="O23" s="17">
        <v>0.67013888888888895</v>
      </c>
      <c r="P23" s="36" t="str">
        <f t="shared" si="75"/>
        <v>P4 /12s</v>
      </c>
      <c r="Q23" s="36" t="str">
        <f t="shared" si="76"/>
        <v>P4 /12s</v>
      </c>
      <c r="R23" s="17">
        <v>0.62847222222222199</v>
      </c>
      <c r="S23" s="42" t="str">
        <f t="shared" si="78"/>
        <v>P1 /12s</v>
      </c>
      <c r="T23" s="42" t="str">
        <f t="shared" si="79"/>
        <v>P1 /12s</v>
      </c>
      <c r="U23" s="10"/>
      <c r="V23" s="13">
        <v>0.67013888888888795</v>
      </c>
      <c r="W23" s="38" t="str">
        <f t="shared" si="69"/>
        <v>P3 /13s</v>
      </c>
      <c r="X23" s="38" t="str">
        <f t="shared" si="74"/>
        <v>P3 /13s</v>
      </c>
      <c r="Y23" s="49">
        <v>0.66666666666666663</v>
      </c>
      <c r="AB23" s="17">
        <v>0.67013888888888895</v>
      </c>
      <c r="AD23" s="42" t="str">
        <f>AC22</f>
        <v>P1 /14s</v>
      </c>
      <c r="AE23" s="42" t="str">
        <f t="shared" ref="AE23" si="84">AD23</f>
        <v>P1 /14s</v>
      </c>
      <c r="AF23" s="17">
        <v>0.6875</v>
      </c>
      <c r="AG23" s="40" t="str">
        <f t="shared" si="46"/>
        <v>P2 /15s</v>
      </c>
      <c r="AI23" s="17">
        <v>0.6875</v>
      </c>
      <c r="AJ23" s="42" t="str">
        <f t="shared" si="62"/>
        <v>P1 /16s</v>
      </c>
      <c r="AL23" s="10"/>
    </row>
    <row r="24" spans="1:40" x14ac:dyDescent="0.25">
      <c r="A24">
        <v>19</v>
      </c>
      <c r="B24" s="13">
        <v>0.60416666666666696</v>
      </c>
      <c r="C24" s="40" t="str">
        <f>D23</f>
        <v>P2 /10s</v>
      </c>
      <c r="D24" s="40" t="str">
        <f t="shared" ref="D24:E26" si="85">C24</f>
        <v>P2 /10s</v>
      </c>
      <c r="E24" s="40" t="str">
        <f t="shared" si="85"/>
        <v>P2 /10s</v>
      </c>
      <c r="G24" s="13">
        <v>0.60416666666666397</v>
      </c>
      <c r="H24" s="52"/>
      <c r="I24" s="52"/>
      <c r="K24" s="17">
        <v>0.60416666666666696</v>
      </c>
      <c r="L24" s="42" t="str">
        <f t="shared" si="82"/>
        <v>P1/15s</v>
      </c>
      <c r="M24" s="42" t="str">
        <f t="shared" si="83"/>
        <v>P1/15s</v>
      </c>
      <c r="N24" s="14"/>
      <c r="O24" s="50">
        <v>0.68402777777777779</v>
      </c>
      <c r="P24" s="10"/>
      <c r="Q24" s="10"/>
      <c r="R24" s="13">
        <v>0.64583333333333304</v>
      </c>
      <c r="S24" s="42" t="str">
        <f t="shared" si="78"/>
        <v>P1 /12s</v>
      </c>
      <c r="T24" s="42" t="str">
        <f t="shared" si="79"/>
        <v>P1 /12s</v>
      </c>
      <c r="U24" s="10"/>
      <c r="V24" s="49">
        <v>0.68402777777777779</v>
      </c>
      <c r="W24" s="16"/>
      <c r="X24" s="16"/>
      <c r="Y24" s="13"/>
      <c r="AB24" s="50">
        <v>0.68402777777777779</v>
      </c>
      <c r="AF24" s="50">
        <v>0.70486111111111116</v>
      </c>
      <c r="AG24" s="10"/>
      <c r="AH24" s="10"/>
      <c r="AI24" s="50">
        <v>0.70486111111111116</v>
      </c>
      <c r="AL24" s="10"/>
      <c r="AM24" s="10"/>
      <c r="AN24" s="10"/>
    </row>
    <row r="25" spans="1:40" x14ac:dyDescent="0.25">
      <c r="A25">
        <v>20</v>
      </c>
      <c r="B25" s="17">
        <v>0.61805555555555602</v>
      </c>
      <c r="C25" s="40" t="str">
        <f>C24</f>
        <v>P2 /10s</v>
      </c>
      <c r="D25" s="40" t="str">
        <f t="shared" si="85"/>
        <v>P2 /10s</v>
      </c>
      <c r="E25" s="40" t="str">
        <f t="shared" si="85"/>
        <v>P2 /10s</v>
      </c>
      <c r="G25" s="13">
        <v>0.61805555555555203</v>
      </c>
      <c r="H25" s="52"/>
      <c r="I25" s="52"/>
      <c r="K25" s="17">
        <v>0.625</v>
      </c>
      <c r="L25" s="42" t="str">
        <f t="shared" si="82"/>
        <v>P1/15s</v>
      </c>
      <c r="M25" s="42" t="str">
        <f t="shared" si="83"/>
        <v>P1/15s</v>
      </c>
      <c r="N25" s="14"/>
      <c r="P25" s="10"/>
      <c r="Q25" s="10"/>
      <c r="R25" s="17">
        <v>0.66319444444444398</v>
      </c>
      <c r="S25" s="42" t="str">
        <f t="shared" si="78"/>
        <v>P1 /12s</v>
      </c>
      <c r="T25" s="42" t="str">
        <f t="shared" si="79"/>
        <v>P1 /12s</v>
      </c>
      <c r="U25" s="10"/>
      <c r="W25" s="10"/>
      <c r="X25" s="16"/>
      <c r="Y25" s="17"/>
      <c r="AC25" s="10"/>
      <c r="AD25" s="10"/>
      <c r="AE25" s="14"/>
      <c r="AF25" s="10"/>
      <c r="AG25" s="10"/>
      <c r="AH25" s="10"/>
      <c r="AI25" s="17"/>
      <c r="AL25" s="10"/>
      <c r="AM25" s="10"/>
      <c r="AN25" s="10"/>
    </row>
    <row r="26" spans="1:40" x14ac:dyDescent="0.25">
      <c r="A26">
        <v>21</v>
      </c>
      <c r="B26" s="13">
        <v>0.63194444444444497</v>
      </c>
      <c r="C26" s="41" t="s">
        <v>32</v>
      </c>
      <c r="D26" s="41" t="str">
        <f t="shared" si="85"/>
        <v>P1 /10s</v>
      </c>
      <c r="E26" s="41" t="str">
        <f t="shared" si="85"/>
        <v>P1 /10s</v>
      </c>
      <c r="F26" s="41" t="str">
        <f>E26</f>
        <v>P1 /10s</v>
      </c>
      <c r="G26" s="13">
        <v>0.63194444444443998</v>
      </c>
      <c r="H26" s="52"/>
      <c r="I26" s="52"/>
      <c r="K26" s="17">
        <v>0.64583333333333404</v>
      </c>
      <c r="L26" s="42" t="str">
        <f t="shared" si="82"/>
        <v>P1/15s</v>
      </c>
      <c r="M26" s="42" t="str">
        <f t="shared" si="83"/>
        <v>P1/15s</v>
      </c>
      <c r="P26" s="10"/>
      <c r="Q26" s="10"/>
      <c r="R26" s="13">
        <v>0.68055555555555503</v>
      </c>
      <c r="S26" s="42" t="str">
        <f>T25</f>
        <v>P1 /12s</v>
      </c>
      <c r="T26" s="42" t="str">
        <f>T25</f>
        <v>P1 /12s</v>
      </c>
      <c r="X26" s="18"/>
      <c r="Y26" s="13"/>
      <c r="AC26" s="10"/>
      <c r="AD26" s="10"/>
      <c r="AE26" s="14"/>
      <c r="AF26" s="10"/>
      <c r="AI26" s="10"/>
      <c r="AJ26" s="10"/>
      <c r="AK26" s="10"/>
    </row>
    <row r="27" spans="1:40" x14ac:dyDescent="0.25">
      <c r="A27">
        <v>22</v>
      </c>
      <c r="B27" s="17">
        <v>0.64583333333333404</v>
      </c>
      <c r="C27" s="41" t="str">
        <f>C26</f>
        <v>P1 /10s</v>
      </c>
      <c r="D27" s="41" t="str">
        <f>C26</f>
        <v>P1 /10s</v>
      </c>
      <c r="E27" s="41" t="str">
        <f>D26</f>
        <v>P1 /10s</v>
      </c>
      <c r="F27" s="41" t="str">
        <f>F26</f>
        <v>P1 /10s</v>
      </c>
      <c r="G27" s="13">
        <v>0.64583333333332804</v>
      </c>
      <c r="H27" s="52"/>
      <c r="I27" s="52"/>
      <c r="K27" s="17">
        <v>0.66666666666666696</v>
      </c>
      <c r="L27" s="42" t="str">
        <f t="shared" si="82"/>
        <v>P1/15s</v>
      </c>
      <c r="M27" s="42" t="str">
        <f t="shared" si="83"/>
        <v>P1/15s</v>
      </c>
      <c r="P27" s="10"/>
      <c r="Q27" s="10"/>
      <c r="R27" s="49">
        <v>0.69444444444444453</v>
      </c>
      <c r="X27" s="18"/>
      <c r="Y27" s="17"/>
      <c r="AC27" s="10"/>
      <c r="AD27" s="10"/>
      <c r="AE27" s="14"/>
      <c r="AF27" s="10"/>
      <c r="AI27" s="10"/>
      <c r="AJ27" s="10"/>
      <c r="AK27" s="10"/>
    </row>
    <row r="28" spans="1:40" x14ac:dyDescent="0.25">
      <c r="A28">
        <v>23</v>
      </c>
      <c r="B28" s="13">
        <v>0.65972222222222299</v>
      </c>
      <c r="C28" s="41" t="str">
        <f>C26</f>
        <v>P1 /10s</v>
      </c>
      <c r="D28" s="41" t="str">
        <f>C29</f>
        <v>P1 /10s</v>
      </c>
      <c r="E28" s="41" t="str">
        <f t="shared" ref="E28:E30" si="86">D27</f>
        <v>P1 /10s</v>
      </c>
      <c r="F28" s="41" t="str">
        <f t="shared" ref="F28:F29" si="87">F27</f>
        <v>P1 /10s</v>
      </c>
      <c r="G28" s="13">
        <v>0.65972222222221599</v>
      </c>
      <c r="H28" s="52"/>
      <c r="I28" s="52"/>
      <c r="K28" s="17">
        <v>0.687500000000001</v>
      </c>
      <c r="L28" s="42" t="str">
        <f t="shared" si="82"/>
        <v>P1/15s</v>
      </c>
      <c r="M28" s="10"/>
      <c r="P28" s="10"/>
      <c r="Q28" s="10"/>
      <c r="X28" s="18"/>
      <c r="Y28" s="13"/>
      <c r="AF28" s="10"/>
      <c r="AI28" s="10"/>
      <c r="AJ28" s="10"/>
      <c r="AK28" s="10"/>
    </row>
    <row r="29" spans="1:40" x14ac:dyDescent="0.25">
      <c r="A29">
        <v>24</v>
      </c>
      <c r="B29" s="17">
        <v>0.67361111111111205</v>
      </c>
      <c r="C29" s="41" t="str">
        <f>C26</f>
        <v>P1 /10s</v>
      </c>
      <c r="D29" s="41" t="str">
        <f>C30</f>
        <v>P1 /10s</v>
      </c>
      <c r="E29" s="41" t="str">
        <f t="shared" si="86"/>
        <v>P1 /10s</v>
      </c>
      <c r="F29" s="41" t="str">
        <f t="shared" si="87"/>
        <v>P1 /10s</v>
      </c>
      <c r="G29" s="13">
        <v>0.67361111111110406</v>
      </c>
      <c r="H29" s="52"/>
      <c r="I29" s="52"/>
      <c r="K29" s="49">
        <v>0.70833333333333337</v>
      </c>
      <c r="L29" s="10"/>
      <c r="M29" s="10"/>
      <c r="P29" s="10"/>
      <c r="Q29" s="10"/>
      <c r="X29" s="18"/>
      <c r="AF29" s="10"/>
      <c r="AI29" s="10"/>
      <c r="AJ29" s="10"/>
      <c r="AK29" s="10"/>
    </row>
    <row r="30" spans="1:40" x14ac:dyDescent="0.25">
      <c r="A30">
        <v>25</v>
      </c>
      <c r="B30" s="13">
        <v>0.6875</v>
      </c>
      <c r="C30" s="41" t="str">
        <f>C28</f>
        <v>P1 /10s</v>
      </c>
      <c r="D30" s="41" t="str">
        <f>D28</f>
        <v>P1 /10s</v>
      </c>
      <c r="E30" s="41" t="str">
        <f t="shared" si="86"/>
        <v>P1 /10s</v>
      </c>
      <c r="F30" s="41" t="str">
        <f t="shared" ref="F30" si="88">F29</f>
        <v>P1 /10s</v>
      </c>
      <c r="G30" s="13">
        <v>0.68749999999999201</v>
      </c>
      <c r="H30" s="52"/>
      <c r="I30" s="52"/>
      <c r="P30" s="10"/>
      <c r="Q30" s="10"/>
      <c r="X30" s="18"/>
      <c r="Y30" s="26"/>
      <c r="AF30" s="10"/>
      <c r="AI30" s="10"/>
      <c r="AJ30" s="10"/>
      <c r="AK30" s="10"/>
    </row>
    <row r="31" spans="1:40" x14ac:dyDescent="0.25">
      <c r="B31" s="49">
        <v>0.69791666666666663</v>
      </c>
      <c r="G31" s="10"/>
      <c r="L31" s="10"/>
      <c r="M31" s="10"/>
      <c r="P31" s="10"/>
      <c r="Q31" s="10"/>
      <c r="X31" s="18"/>
      <c r="Y31" s="26"/>
      <c r="AF31" s="10"/>
      <c r="AI31" s="10"/>
      <c r="AJ31" s="10"/>
      <c r="AK31" s="10"/>
    </row>
    <row r="32" spans="1:40" x14ac:dyDescent="0.25">
      <c r="B32" s="13"/>
      <c r="C32" s="13"/>
      <c r="D32" s="13"/>
      <c r="E32" s="13"/>
      <c r="F32" s="13"/>
      <c r="G32" s="10"/>
      <c r="L32" s="10"/>
      <c r="M32" s="10"/>
      <c r="P32" s="10"/>
      <c r="Q32" s="10"/>
      <c r="X32" s="18"/>
      <c r="Y32" s="26"/>
      <c r="AF32" s="10"/>
      <c r="AI32" s="10"/>
      <c r="AJ32" s="10"/>
      <c r="AK32" s="10"/>
    </row>
    <row r="33" spans="1:42" x14ac:dyDescent="0.25">
      <c r="A33" t="s">
        <v>14</v>
      </c>
      <c r="C33">
        <f>COUNTA(C6:C32)</f>
        <v>25</v>
      </c>
      <c r="D33">
        <f>COUNTA(D6:D32)</f>
        <v>25</v>
      </c>
      <c r="E33">
        <f>COUNTA(E6:E32)</f>
        <v>25</v>
      </c>
      <c r="F33">
        <f>COUNTA(F6:F32)</f>
        <v>23</v>
      </c>
      <c r="H33">
        <f>COUNTA(H6:H32)</f>
        <v>18</v>
      </c>
      <c r="I33">
        <f>COUNTA(I6:I32)</f>
        <v>18</v>
      </c>
      <c r="J33">
        <f>COUNTA(J6:J32)</f>
        <v>18</v>
      </c>
      <c r="L33">
        <f>COUNTA(L21:L32,L6:L19)</f>
        <v>22</v>
      </c>
      <c r="M33">
        <f>COUNTA(M21:M32,M6:M19)</f>
        <v>21</v>
      </c>
      <c r="N33">
        <f>COUNTA(N21:N32,N6:N19)</f>
        <v>13</v>
      </c>
      <c r="P33">
        <f>COUNTA(P6:P32)</f>
        <v>18</v>
      </c>
      <c r="Q33">
        <f>COUNTA(Q6:Q32)</f>
        <v>18</v>
      </c>
      <c r="S33">
        <f>COUNTA(S6:S32)</f>
        <v>21</v>
      </c>
      <c r="T33">
        <f>COUNTA(T6:T32)</f>
        <v>21</v>
      </c>
      <c r="U33">
        <f>COUNTA(U6:U32)</f>
        <v>1</v>
      </c>
      <c r="W33">
        <f>COUNTA(W6:W32)</f>
        <v>18</v>
      </c>
      <c r="X33">
        <f>COUNTA(X6:X32)</f>
        <v>18</v>
      </c>
      <c r="Z33">
        <f>COUNTA(Z6:Z32)</f>
        <v>17</v>
      </c>
      <c r="AA33">
        <f>COUNTA(AA6:AA32)</f>
        <v>16</v>
      </c>
      <c r="AC33">
        <f>COUNTA(AC6:AC32)</f>
        <v>17</v>
      </c>
      <c r="AD33">
        <f>COUNTA(AD6:AD32)</f>
        <v>18</v>
      </c>
      <c r="AE33">
        <f>COUNTA(AE6:AE32)</f>
        <v>18</v>
      </c>
      <c r="AG33">
        <f>COUNTA(AG6:AG32)</f>
        <v>18</v>
      </c>
      <c r="AH33">
        <f>COUNTA(AH6:AH32)</f>
        <v>17</v>
      </c>
      <c r="AJ33">
        <f>COUNTA(AJ6:AJ32)</f>
        <v>18</v>
      </c>
      <c r="AK33">
        <f>COUNTA(AK6:AK32)</f>
        <v>17</v>
      </c>
      <c r="AM33">
        <f>COUNTA(AM6:AM32)</f>
        <v>13</v>
      </c>
      <c r="AN33">
        <f>COUNTA(AN6:AN32)</f>
        <v>13</v>
      </c>
    </row>
    <row r="34" spans="1:42" x14ac:dyDescent="0.25">
      <c r="A34" t="s">
        <v>71</v>
      </c>
      <c r="B34" s="27">
        <f>SUM(C34,H34,L34:N35,P33:Q33,S33:T33,W33:X33,Z33:AA33,AC33:AE33,AG33:AH33,AJ33:AK33,AM33:AN33)</f>
        <v>504</v>
      </c>
      <c r="C34">
        <f>SUM(C33:F33)</f>
        <v>98</v>
      </c>
      <c r="H34">
        <f>SUM(H33:J33)</f>
        <v>54</v>
      </c>
      <c r="K34" t="s">
        <v>54</v>
      </c>
      <c r="L34">
        <f>COUNTA(L6:L19)</f>
        <v>14</v>
      </c>
      <c r="M34">
        <f>COUNTA(M6:M19)</f>
        <v>14</v>
      </c>
      <c r="N34">
        <f>COUNTA(N6:N19)</f>
        <v>13</v>
      </c>
    </row>
    <row r="35" spans="1:42" x14ac:dyDescent="0.25">
      <c r="C35" s="5"/>
      <c r="K35" t="s">
        <v>55</v>
      </c>
      <c r="L35">
        <f>COUNTA(L21:L28)</f>
        <v>8</v>
      </c>
      <c r="M35">
        <f>COUNTA(M21:M28)</f>
        <v>7</v>
      </c>
      <c r="N35">
        <f>COUNTA(N21:N28)</f>
        <v>0</v>
      </c>
    </row>
    <row r="36" spans="1:42" x14ac:dyDescent="0.25">
      <c r="C36" s="5"/>
    </row>
    <row r="37" spans="1:42" x14ac:dyDescent="0.25">
      <c r="A37" t="s">
        <v>15</v>
      </c>
      <c r="C37">
        <v>4</v>
      </c>
      <c r="D37">
        <v>4</v>
      </c>
      <c r="E37">
        <v>4</v>
      </c>
      <c r="F37">
        <v>4</v>
      </c>
      <c r="H37">
        <v>4</v>
      </c>
      <c r="I37">
        <v>4</v>
      </c>
      <c r="J37">
        <v>4</v>
      </c>
      <c r="L37">
        <v>4</v>
      </c>
      <c r="M37">
        <v>4</v>
      </c>
      <c r="N37">
        <v>4</v>
      </c>
    </row>
    <row r="38" spans="1:42" x14ac:dyDescent="0.25">
      <c r="A38" t="s">
        <v>12</v>
      </c>
      <c r="B38" s="19"/>
      <c r="C38" s="24">
        <f>C33/C37</f>
        <v>6.25</v>
      </c>
      <c r="D38" s="24">
        <f>D33/D37</f>
        <v>6.25</v>
      </c>
      <c r="E38" s="24">
        <f>E33/E37</f>
        <v>6.25</v>
      </c>
      <c r="F38" s="24">
        <f>F33/F37</f>
        <v>5.75</v>
      </c>
      <c r="G38" s="20"/>
      <c r="H38" s="24">
        <f>H33/H37</f>
        <v>4.5</v>
      </c>
      <c r="I38" s="24">
        <f>I33/I37</f>
        <v>4.5</v>
      </c>
      <c r="J38" s="24">
        <f>J33/J37</f>
        <v>4.5</v>
      </c>
      <c r="L38" s="24">
        <f>(L34/L37)</f>
        <v>3.5</v>
      </c>
      <c r="M38" s="24">
        <f t="shared" ref="M38:N38" si="89">(M34/M37)</f>
        <v>3.5</v>
      </c>
      <c r="N38" s="24">
        <f t="shared" si="89"/>
        <v>3.25</v>
      </c>
      <c r="P38">
        <v>3</v>
      </c>
      <c r="Q38">
        <v>3</v>
      </c>
      <c r="S38">
        <v>3</v>
      </c>
      <c r="T38">
        <v>3</v>
      </c>
      <c r="U38">
        <v>3</v>
      </c>
      <c r="W38">
        <v>3</v>
      </c>
      <c r="X38">
        <v>3</v>
      </c>
      <c r="Z38">
        <v>3</v>
      </c>
      <c r="AA38">
        <v>3</v>
      </c>
      <c r="AC38">
        <v>3</v>
      </c>
      <c r="AD38">
        <v>3</v>
      </c>
      <c r="AE38">
        <v>3</v>
      </c>
      <c r="AG38">
        <v>3</v>
      </c>
      <c r="AH38">
        <v>3</v>
      </c>
      <c r="AJ38">
        <v>3</v>
      </c>
      <c r="AK38">
        <v>3</v>
      </c>
      <c r="AM38">
        <v>3</v>
      </c>
      <c r="AN38">
        <v>3</v>
      </c>
    </row>
    <row r="39" spans="1:42" x14ac:dyDescent="0.25">
      <c r="K39" s="20"/>
      <c r="L39" s="20">
        <v>3</v>
      </c>
      <c r="M39" s="20">
        <v>2.5</v>
      </c>
      <c r="N39" s="20">
        <f t="shared" ref="N39" si="90">N35/3</f>
        <v>0</v>
      </c>
      <c r="P39" s="24">
        <f>P33/P38</f>
        <v>6</v>
      </c>
      <c r="Q39" s="24">
        <f>Q33/Q38</f>
        <v>6</v>
      </c>
      <c r="S39" s="24">
        <f>S33/S38</f>
        <v>7</v>
      </c>
      <c r="T39" s="24">
        <f>T33/T38</f>
        <v>7</v>
      </c>
      <c r="U39" s="24">
        <f>U33/U38</f>
        <v>0.33333333333333331</v>
      </c>
      <c r="W39" s="24">
        <f>W33/W38</f>
        <v>6</v>
      </c>
      <c r="X39" s="24">
        <f>X33/X38</f>
        <v>6</v>
      </c>
      <c r="Y39" s="24"/>
      <c r="Z39" s="24">
        <f>Z33/Z38</f>
        <v>5.666666666666667</v>
      </c>
      <c r="AA39" s="24">
        <f>AA33/AA38</f>
        <v>5.333333333333333</v>
      </c>
      <c r="AC39" s="24">
        <f>AC33/AC38</f>
        <v>5.666666666666667</v>
      </c>
      <c r="AD39" s="24">
        <f>AD33/AD38</f>
        <v>6</v>
      </c>
      <c r="AE39" s="24">
        <f>AE33/AE38</f>
        <v>6</v>
      </c>
      <c r="AG39" s="24">
        <f>AG33/AG38</f>
        <v>6</v>
      </c>
      <c r="AH39" s="24">
        <f>AH33/AH38</f>
        <v>5.666666666666667</v>
      </c>
      <c r="AJ39" s="24">
        <f>AJ33/AJ38</f>
        <v>6</v>
      </c>
      <c r="AK39" s="24">
        <f>AK33/AK38</f>
        <v>5.666666666666667</v>
      </c>
      <c r="AM39" s="24">
        <f>AM33/AM38</f>
        <v>4.333333333333333</v>
      </c>
      <c r="AN39" s="24">
        <f>AN33/AN38</f>
        <v>4.333333333333333</v>
      </c>
    </row>
    <row r="40" spans="1:42" x14ac:dyDescent="0.25">
      <c r="A40" t="s">
        <v>16</v>
      </c>
      <c r="B40" t="s">
        <v>12</v>
      </c>
      <c r="C40" s="5">
        <f>C38</f>
        <v>6.25</v>
      </c>
      <c r="D40" s="5">
        <f>D38</f>
        <v>6.25</v>
      </c>
      <c r="E40" s="5">
        <f>E38</f>
        <v>6.25</v>
      </c>
      <c r="F40" s="5">
        <f>F38</f>
        <v>5.75</v>
      </c>
      <c r="G40" s="5"/>
      <c r="H40" s="5">
        <f>H38</f>
        <v>4.5</v>
      </c>
      <c r="I40" s="5">
        <f>I38</f>
        <v>4.5</v>
      </c>
      <c r="J40" s="5">
        <f>J38</f>
        <v>4.5</v>
      </c>
      <c r="K40" s="5"/>
      <c r="L40" s="5">
        <f>L38+L39</f>
        <v>6.5</v>
      </c>
      <c r="M40" s="5">
        <f>M38+M39</f>
        <v>6</v>
      </c>
      <c r="N40" s="5">
        <f>N38+N39</f>
        <v>3.25</v>
      </c>
      <c r="O40" s="5"/>
      <c r="P40" s="5">
        <f t="shared" ref="P40:AN40" si="91">P39</f>
        <v>6</v>
      </c>
      <c r="Q40" s="5">
        <f t="shared" si="91"/>
        <v>6</v>
      </c>
      <c r="S40" s="5">
        <f t="shared" si="91"/>
        <v>7</v>
      </c>
      <c r="T40" s="5">
        <f t="shared" si="91"/>
        <v>7</v>
      </c>
      <c r="U40" s="5">
        <f t="shared" si="91"/>
        <v>0.33333333333333331</v>
      </c>
      <c r="W40" s="5">
        <f t="shared" si="91"/>
        <v>6</v>
      </c>
      <c r="X40" s="5">
        <f t="shared" si="91"/>
        <v>6</v>
      </c>
      <c r="Y40" s="21"/>
      <c r="Z40" s="5">
        <f t="shared" si="91"/>
        <v>5.666666666666667</v>
      </c>
      <c r="AA40" s="5">
        <f t="shared" si="91"/>
        <v>5.333333333333333</v>
      </c>
      <c r="AC40" s="5">
        <f t="shared" si="91"/>
        <v>5.666666666666667</v>
      </c>
      <c r="AD40" s="5">
        <f t="shared" si="91"/>
        <v>6</v>
      </c>
      <c r="AE40" s="5">
        <f t="shared" si="91"/>
        <v>6</v>
      </c>
      <c r="AF40" s="4"/>
      <c r="AG40" s="5">
        <f>AG39</f>
        <v>6</v>
      </c>
      <c r="AH40" s="5">
        <f>AH39</f>
        <v>5.666666666666667</v>
      </c>
      <c r="AI40" s="4"/>
      <c r="AJ40" s="5">
        <f t="shared" si="91"/>
        <v>6</v>
      </c>
      <c r="AK40" s="5">
        <f t="shared" si="91"/>
        <v>5.666666666666667</v>
      </c>
      <c r="AL40" s="4"/>
      <c r="AM40" s="5">
        <f t="shared" si="91"/>
        <v>4.333333333333333</v>
      </c>
      <c r="AN40" s="5">
        <f t="shared" si="91"/>
        <v>4.333333333333333</v>
      </c>
      <c r="AP40" s="27">
        <f>SUM(C40:AO40)</f>
        <v>152.75</v>
      </c>
    </row>
    <row r="41" spans="1:42" x14ac:dyDescent="0.25">
      <c r="C41" s="21"/>
      <c r="G41" s="10"/>
      <c r="H41" s="23"/>
      <c r="I41" s="22"/>
      <c r="J41" s="6"/>
      <c r="K41" s="6"/>
      <c r="L41" s="23"/>
      <c r="M41" s="22"/>
      <c r="N41" s="6"/>
      <c r="O41" s="6"/>
      <c r="P41" s="23"/>
      <c r="Q41" s="22"/>
      <c r="R41" s="6"/>
      <c r="S41" s="23"/>
      <c r="T41" s="22"/>
      <c r="U41" s="6"/>
      <c r="V41" s="22"/>
      <c r="W41" s="23"/>
      <c r="X41" s="22"/>
      <c r="Y41" s="22"/>
      <c r="Z41" s="23"/>
      <c r="AA41" s="22"/>
      <c r="AB41" s="6"/>
      <c r="AC41" s="23"/>
      <c r="AD41" s="22"/>
      <c r="AE41" s="6"/>
      <c r="AF41" s="6"/>
      <c r="AG41" s="23"/>
      <c r="AH41" s="22"/>
      <c r="AI41" s="6"/>
      <c r="AJ41" s="23"/>
      <c r="AK41" s="22"/>
      <c r="AL41" s="6"/>
      <c r="AM41" s="28"/>
      <c r="AN41" s="22"/>
    </row>
    <row r="42" spans="1:42" x14ac:dyDescent="0.25">
      <c r="A42" t="s">
        <v>17</v>
      </c>
      <c r="B42" s="27">
        <f>AP40</f>
        <v>152.75</v>
      </c>
      <c r="G42" s="10"/>
      <c r="H42" s="10"/>
      <c r="I42" s="10"/>
      <c r="J42" s="6"/>
      <c r="K42" s="6"/>
      <c r="L42" s="10"/>
      <c r="M42" s="10"/>
      <c r="N42" s="6"/>
      <c r="O42" s="6"/>
      <c r="P42" s="10"/>
      <c r="Q42" s="10"/>
      <c r="X42" s="18"/>
      <c r="Y42" s="26"/>
    </row>
  </sheetData>
  <mergeCells count="33">
    <mergeCell ref="U6:U21"/>
    <mergeCell ref="L20:N20"/>
    <mergeCell ref="AG4:AH4"/>
    <mergeCell ref="AM4:AN4"/>
    <mergeCell ref="W4:X4"/>
    <mergeCell ref="Z4:AA4"/>
    <mergeCell ref="AC4:AE4"/>
    <mergeCell ref="AJ4:AK4"/>
    <mergeCell ref="C4:F4"/>
    <mergeCell ref="H4:J4"/>
    <mergeCell ref="L4:N4"/>
    <mergeCell ref="P4:Q4"/>
    <mergeCell ref="S4:T4"/>
    <mergeCell ref="Z2:AA2"/>
    <mergeCell ref="AG2:AH2"/>
    <mergeCell ref="AM2:AN2"/>
    <mergeCell ref="V3:X3"/>
    <mergeCell ref="V2:X2"/>
    <mergeCell ref="Y3:AA3"/>
    <mergeCell ref="AB3:AE3"/>
    <mergeCell ref="AF3:AH3"/>
    <mergeCell ref="AI3:AK3"/>
    <mergeCell ref="AL3:AN3"/>
    <mergeCell ref="A1:F1"/>
    <mergeCell ref="H2:J2"/>
    <mergeCell ref="L2:N2"/>
    <mergeCell ref="P2:Q2"/>
    <mergeCell ref="S2:T2"/>
    <mergeCell ref="B3:F3"/>
    <mergeCell ref="G3:J3"/>
    <mergeCell ref="K3:N3"/>
    <mergeCell ref="O3:Q3"/>
    <mergeCell ref="R3:T3"/>
  </mergeCells>
  <phoneticPr fontId="7" type="noConversion"/>
  <pageMargins left="0.23622047244094491" right="0.23622047244094491" top="0.74803149606299213" bottom="0.74803149606299213" header="0.31496062992125984" footer="0.31496062992125984"/>
  <pageSetup paperSize="8" orientation="landscape" r:id="rId1"/>
  <colBreaks count="1" manualBreakCount="1">
    <brk id="21" max="1048575" man="1"/>
  </colBreaks>
  <ignoredErrors>
    <ignoredError sqref="C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243E-FAFD-4EE6-8D19-246A4E084387}">
  <dimension ref="A1:Q50"/>
  <sheetViews>
    <sheetView topLeftCell="A10" workbookViewId="0">
      <selection activeCell="M32" sqref="M32:N32"/>
    </sheetView>
  </sheetViews>
  <sheetFormatPr defaultRowHeight="15" x14ac:dyDescent="0.25"/>
  <cols>
    <col min="1" max="1" width="11.140625" customWidth="1"/>
    <col min="2" max="2" width="13.140625" bestFit="1" customWidth="1"/>
    <col min="3" max="3" width="15.7109375" bestFit="1" customWidth="1"/>
    <col min="4" max="5" width="16" bestFit="1" customWidth="1"/>
    <col min="6" max="6" width="15.7109375" bestFit="1" customWidth="1"/>
    <col min="7" max="7" width="18" bestFit="1" customWidth="1"/>
    <col min="8" max="8" width="15.85546875" bestFit="1" customWidth="1"/>
    <col min="9" max="10" width="18" bestFit="1" customWidth="1"/>
    <col min="13" max="13" width="16.42578125" bestFit="1" customWidth="1"/>
    <col min="15" max="15" width="6.28515625" customWidth="1"/>
    <col min="16" max="16" width="15.7109375" bestFit="1" customWidth="1"/>
    <col min="17" max="18" width="16" bestFit="1" customWidth="1"/>
  </cols>
  <sheetData>
    <row r="1" spans="1:17" x14ac:dyDescent="0.25">
      <c r="A1" s="96" t="s">
        <v>13</v>
      </c>
      <c r="B1" s="96"/>
      <c r="C1" s="96"/>
      <c r="D1" s="96"/>
      <c r="E1" s="96"/>
      <c r="F1" s="96"/>
      <c r="G1" s="96"/>
      <c r="H1" s="96"/>
      <c r="I1" s="96"/>
      <c r="J1" s="96"/>
    </row>
    <row r="2" spans="1:17" x14ac:dyDescent="0.25">
      <c r="A2" s="11"/>
      <c r="B2" s="11"/>
      <c r="C2" s="46"/>
      <c r="D2" s="11"/>
      <c r="E2" s="46"/>
      <c r="F2" s="11"/>
      <c r="G2" s="46"/>
      <c r="H2" s="11"/>
      <c r="I2" s="46"/>
      <c r="J2" s="11"/>
    </row>
    <row r="3" spans="1:17" ht="49.15" customHeight="1" x14ac:dyDescent="0.25">
      <c r="A3" s="51" t="s">
        <v>72</v>
      </c>
      <c r="B3" s="93" t="s">
        <v>223</v>
      </c>
      <c r="C3" s="94"/>
      <c r="D3" s="94"/>
      <c r="E3" s="94"/>
      <c r="F3" s="94"/>
      <c r="G3" s="94"/>
      <c r="H3" s="94"/>
      <c r="I3" s="94"/>
      <c r="J3" s="95"/>
    </row>
    <row r="4" spans="1:17" ht="30" customHeight="1" x14ac:dyDescent="0.25">
      <c r="A4" s="3" t="s">
        <v>6</v>
      </c>
      <c r="B4" s="3" t="s">
        <v>7</v>
      </c>
      <c r="C4" s="100" t="s">
        <v>28</v>
      </c>
      <c r="D4" s="101"/>
      <c r="E4" s="101"/>
      <c r="F4" s="101"/>
      <c r="G4" s="101"/>
      <c r="H4" s="101"/>
      <c r="I4" s="101"/>
      <c r="J4" s="102"/>
    </row>
    <row r="5" spans="1:17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  <c r="G5" s="25" t="s">
        <v>25</v>
      </c>
      <c r="H5" s="25" t="s">
        <v>25</v>
      </c>
      <c r="I5" s="25" t="s">
        <v>186</v>
      </c>
      <c r="J5" s="25" t="s">
        <v>186</v>
      </c>
    </row>
    <row r="6" spans="1:17" x14ac:dyDescent="0.25">
      <c r="A6">
        <v>1</v>
      </c>
      <c r="B6" s="53">
        <v>0.35416666666666669</v>
      </c>
      <c r="C6" s="60" t="s">
        <v>170</v>
      </c>
      <c r="D6" s="60" t="s">
        <v>108</v>
      </c>
      <c r="E6" s="60" t="s">
        <v>109</v>
      </c>
      <c r="F6" s="60" t="s">
        <v>110</v>
      </c>
      <c r="G6" s="82" t="s">
        <v>121</v>
      </c>
      <c r="H6" s="82" t="s">
        <v>122</v>
      </c>
      <c r="I6" s="82" t="s">
        <v>123</v>
      </c>
      <c r="J6" s="82" t="s">
        <v>124</v>
      </c>
      <c r="M6" s="57" t="s">
        <v>118</v>
      </c>
      <c r="N6" s="61" t="s">
        <v>119</v>
      </c>
      <c r="P6" s="57" t="s">
        <v>118</v>
      </c>
      <c r="Q6" s="62" t="s">
        <v>120</v>
      </c>
    </row>
    <row r="7" spans="1:17" x14ac:dyDescent="0.25">
      <c r="A7">
        <v>2</v>
      </c>
      <c r="B7" s="54">
        <v>0.36805555555555558</v>
      </c>
      <c r="C7" s="60" t="s">
        <v>111</v>
      </c>
      <c r="D7" s="60" t="s">
        <v>112</v>
      </c>
      <c r="E7" s="92" t="s">
        <v>128</v>
      </c>
      <c r="F7" s="60" t="s">
        <v>114</v>
      </c>
      <c r="G7" s="82" t="s">
        <v>125</v>
      </c>
      <c r="H7" s="82" t="s">
        <v>126</v>
      </c>
      <c r="I7" s="82" t="s">
        <v>127</v>
      </c>
      <c r="J7" s="63" t="s">
        <v>139</v>
      </c>
      <c r="M7" s="1" t="s">
        <v>170</v>
      </c>
      <c r="N7" s="2">
        <v>1</v>
      </c>
      <c r="P7" s="1" t="s">
        <v>121</v>
      </c>
      <c r="Q7" s="2">
        <v>1</v>
      </c>
    </row>
    <row r="8" spans="1:17" x14ac:dyDescent="0.25">
      <c r="A8">
        <v>3</v>
      </c>
      <c r="B8" s="53">
        <v>0.38194444444444398</v>
      </c>
      <c r="C8" s="60" t="s">
        <v>89</v>
      </c>
      <c r="D8" s="60" t="s">
        <v>115</v>
      </c>
      <c r="E8" s="60" t="s">
        <v>116</v>
      </c>
      <c r="F8" s="60" t="s">
        <v>117</v>
      </c>
      <c r="G8" s="82" t="s">
        <v>129</v>
      </c>
      <c r="H8" s="82" t="s">
        <v>130</v>
      </c>
      <c r="I8" s="82" t="s">
        <v>124</v>
      </c>
      <c r="J8" s="82" t="s">
        <v>125</v>
      </c>
      <c r="M8" s="1" t="s">
        <v>108</v>
      </c>
      <c r="N8" s="2">
        <v>1</v>
      </c>
      <c r="P8" s="1" t="s">
        <v>122</v>
      </c>
      <c r="Q8" s="2">
        <v>1</v>
      </c>
    </row>
    <row r="9" spans="1:17" x14ac:dyDescent="0.25">
      <c r="A9">
        <v>4</v>
      </c>
      <c r="B9" s="54">
        <v>0.39583333333333298</v>
      </c>
      <c r="C9" s="60" t="s">
        <v>115</v>
      </c>
      <c r="D9" s="60" t="s">
        <v>116</v>
      </c>
      <c r="E9" s="60" t="s">
        <v>89</v>
      </c>
      <c r="F9" s="60" t="s">
        <v>114</v>
      </c>
      <c r="G9" s="82" t="s">
        <v>130</v>
      </c>
      <c r="H9" s="82" t="s">
        <v>131</v>
      </c>
      <c r="I9" s="82" t="s">
        <v>131</v>
      </c>
      <c r="J9" s="82" t="s">
        <v>132</v>
      </c>
      <c r="M9" s="1" t="s">
        <v>109</v>
      </c>
      <c r="N9" s="2">
        <v>1</v>
      </c>
      <c r="P9" s="1" t="s">
        <v>123</v>
      </c>
      <c r="Q9" s="2">
        <v>1</v>
      </c>
    </row>
    <row r="10" spans="1:17" x14ac:dyDescent="0.25">
      <c r="A10">
        <v>5</v>
      </c>
      <c r="B10" s="53">
        <v>0.40972222222222199</v>
      </c>
      <c r="C10" s="60" t="s">
        <v>170</v>
      </c>
      <c r="D10" s="60" t="s">
        <v>117</v>
      </c>
      <c r="E10" s="60" t="s">
        <v>110</v>
      </c>
      <c r="F10" s="60" t="s">
        <v>111</v>
      </c>
      <c r="G10" s="82" t="s">
        <v>127</v>
      </c>
      <c r="H10" s="82" t="s">
        <v>126</v>
      </c>
      <c r="I10" s="82" t="s">
        <v>129</v>
      </c>
      <c r="J10" s="63" t="s">
        <v>139</v>
      </c>
      <c r="M10" s="1" t="s">
        <v>110</v>
      </c>
      <c r="N10" s="2">
        <v>1</v>
      </c>
      <c r="P10" s="1" t="s">
        <v>124</v>
      </c>
      <c r="Q10" s="2">
        <v>1</v>
      </c>
    </row>
    <row r="11" spans="1:17" x14ac:dyDescent="0.25">
      <c r="A11">
        <v>6</v>
      </c>
      <c r="B11" s="54">
        <v>0.42361111111111099</v>
      </c>
      <c r="C11" s="92" t="s">
        <v>128</v>
      </c>
      <c r="D11" s="60" t="s">
        <v>112</v>
      </c>
      <c r="E11" s="60" t="s">
        <v>108</v>
      </c>
      <c r="F11" s="60" t="s">
        <v>109</v>
      </c>
      <c r="G11" s="82" t="s">
        <v>121</v>
      </c>
      <c r="H11" s="82" t="s">
        <v>132</v>
      </c>
      <c r="I11" s="82" t="s">
        <v>122</v>
      </c>
      <c r="J11" s="82" t="s">
        <v>123</v>
      </c>
      <c r="M11" s="1" t="s">
        <v>111</v>
      </c>
      <c r="N11" s="2">
        <v>1</v>
      </c>
      <c r="P11" s="1" t="s">
        <v>125</v>
      </c>
      <c r="Q11" s="2">
        <v>1</v>
      </c>
    </row>
    <row r="12" spans="1:17" x14ac:dyDescent="0.25">
      <c r="A12">
        <v>7</v>
      </c>
      <c r="B12" s="53">
        <v>0.4375</v>
      </c>
      <c r="C12" s="60" t="s">
        <v>109</v>
      </c>
      <c r="D12" s="60" t="s">
        <v>111</v>
      </c>
      <c r="E12" s="60" t="s">
        <v>117</v>
      </c>
      <c r="F12" s="60" t="s">
        <v>108</v>
      </c>
      <c r="G12" s="82" t="s">
        <v>123</v>
      </c>
      <c r="H12" s="82" t="s">
        <v>125</v>
      </c>
      <c r="I12" s="82" t="s">
        <v>129</v>
      </c>
      <c r="J12" s="82" t="s">
        <v>127</v>
      </c>
      <c r="M12" s="1" t="s">
        <v>112</v>
      </c>
      <c r="N12" s="2">
        <v>1</v>
      </c>
      <c r="P12" s="1" t="s">
        <v>126</v>
      </c>
      <c r="Q12" s="2">
        <v>1</v>
      </c>
    </row>
    <row r="13" spans="1:17" x14ac:dyDescent="0.25">
      <c r="A13">
        <v>8</v>
      </c>
      <c r="B13" s="54">
        <v>0.45138888888888901</v>
      </c>
      <c r="C13" s="60" t="s">
        <v>114</v>
      </c>
      <c r="D13" s="60" t="s">
        <v>115</v>
      </c>
      <c r="E13" s="60" t="s">
        <v>89</v>
      </c>
      <c r="F13" s="92" t="s">
        <v>128</v>
      </c>
      <c r="G13" s="63" t="s">
        <v>139</v>
      </c>
      <c r="H13" s="82" t="s">
        <v>130</v>
      </c>
      <c r="I13" s="82" t="s">
        <v>132</v>
      </c>
      <c r="J13" s="82" t="s">
        <v>122</v>
      </c>
      <c r="M13" s="1" t="s">
        <v>128</v>
      </c>
      <c r="N13" s="2">
        <v>1</v>
      </c>
      <c r="P13" s="1" t="s">
        <v>127</v>
      </c>
      <c r="Q13" s="2">
        <v>1</v>
      </c>
    </row>
    <row r="14" spans="1:17" x14ac:dyDescent="0.25">
      <c r="A14">
        <v>9</v>
      </c>
      <c r="B14" s="53">
        <v>0.46527777777777801</v>
      </c>
      <c r="C14" s="60" t="s">
        <v>170</v>
      </c>
      <c r="D14" s="60" t="s">
        <v>116</v>
      </c>
      <c r="E14" s="60" t="s">
        <v>112</v>
      </c>
      <c r="F14" s="60" t="s">
        <v>110</v>
      </c>
      <c r="G14" s="82" t="s">
        <v>121</v>
      </c>
      <c r="H14" s="82" t="s">
        <v>131</v>
      </c>
      <c r="I14" s="82" t="s">
        <v>126</v>
      </c>
      <c r="J14" s="82" t="s">
        <v>124</v>
      </c>
      <c r="M14" s="1" t="s">
        <v>114</v>
      </c>
      <c r="N14" s="2">
        <v>1</v>
      </c>
      <c r="P14" s="1" t="s">
        <v>139</v>
      </c>
      <c r="Q14" s="2">
        <v>1</v>
      </c>
    </row>
    <row r="15" spans="1:17" x14ac:dyDescent="0.25">
      <c r="A15">
        <v>10</v>
      </c>
      <c r="B15" s="54">
        <v>0.47916666666666702</v>
      </c>
      <c r="C15" s="78" t="s">
        <v>135</v>
      </c>
      <c r="D15" s="78" t="s">
        <v>136</v>
      </c>
      <c r="E15" s="78" t="s">
        <v>137</v>
      </c>
      <c r="F15" s="78" t="s">
        <v>138</v>
      </c>
      <c r="G15" s="67" t="s">
        <v>98</v>
      </c>
      <c r="H15" s="67" t="s">
        <v>107</v>
      </c>
      <c r="I15" s="67" t="s">
        <v>99</v>
      </c>
      <c r="J15" s="67" t="s">
        <v>106</v>
      </c>
      <c r="M15" s="1" t="s">
        <v>89</v>
      </c>
      <c r="N15" s="2">
        <v>1</v>
      </c>
      <c r="P15" s="1" t="s">
        <v>129</v>
      </c>
      <c r="Q15" s="2">
        <v>1</v>
      </c>
    </row>
    <row r="16" spans="1:17" x14ac:dyDescent="0.25">
      <c r="A16">
        <v>11</v>
      </c>
      <c r="B16" s="53">
        <v>0.49305555555555602</v>
      </c>
      <c r="C16" s="78" t="s">
        <v>96</v>
      </c>
      <c r="D16" s="78" t="s">
        <v>140</v>
      </c>
      <c r="E16" s="78" t="s">
        <v>141</v>
      </c>
      <c r="F16" s="78" t="s">
        <v>142</v>
      </c>
      <c r="G16" s="67" t="s">
        <v>100</v>
      </c>
      <c r="H16" s="67" t="s">
        <v>105</v>
      </c>
      <c r="I16" s="67" t="s">
        <v>101</v>
      </c>
      <c r="J16" s="67" t="s">
        <v>104</v>
      </c>
      <c r="M16" s="1" t="s">
        <v>115</v>
      </c>
      <c r="N16" s="2">
        <v>1</v>
      </c>
      <c r="P16" s="1" t="s">
        <v>130</v>
      </c>
      <c r="Q16" s="2">
        <v>1</v>
      </c>
    </row>
    <row r="17" spans="1:17" x14ac:dyDescent="0.25">
      <c r="A17">
        <v>12</v>
      </c>
      <c r="B17" s="54">
        <v>0.50694444444444497</v>
      </c>
      <c r="C17" s="78" t="s">
        <v>143</v>
      </c>
      <c r="D17" s="78" t="s">
        <v>156</v>
      </c>
      <c r="E17" s="78" t="s">
        <v>136</v>
      </c>
      <c r="F17" s="78" t="s">
        <v>144</v>
      </c>
      <c r="G17" s="67" t="s">
        <v>102</v>
      </c>
      <c r="H17" s="67" t="s">
        <v>103</v>
      </c>
      <c r="I17" s="67" t="s">
        <v>104</v>
      </c>
      <c r="J17" s="67" t="s">
        <v>99</v>
      </c>
      <c r="M17" s="1" t="s">
        <v>116</v>
      </c>
      <c r="N17" s="2">
        <v>1</v>
      </c>
      <c r="P17" s="1" t="s">
        <v>131</v>
      </c>
      <c r="Q17" s="2">
        <v>1</v>
      </c>
    </row>
    <row r="18" spans="1:17" x14ac:dyDescent="0.25">
      <c r="A18">
        <v>13</v>
      </c>
      <c r="B18" s="53">
        <v>0.52083333333333404</v>
      </c>
      <c r="C18" s="78" t="s">
        <v>156</v>
      </c>
      <c r="D18" s="78" t="s">
        <v>135</v>
      </c>
      <c r="E18" s="78" t="s">
        <v>143</v>
      </c>
      <c r="F18" s="78" t="s">
        <v>142</v>
      </c>
      <c r="G18" s="67" t="s">
        <v>105</v>
      </c>
      <c r="H18" s="67" t="s">
        <v>98</v>
      </c>
      <c r="I18" s="67" t="s">
        <v>107</v>
      </c>
      <c r="J18" s="67" t="s">
        <v>106</v>
      </c>
      <c r="M18" s="1" t="s">
        <v>117</v>
      </c>
      <c r="N18" s="2">
        <v>1</v>
      </c>
      <c r="P18" s="1" t="s">
        <v>132</v>
      </c>
      <c r="Q18" s="2">
        <v>1</v>
      </c>
    </row>
    <row r="19" spans="1:17" x14ac:dyDescent="0.25">
      <c r="A19">
        <v>14</v>
      </c>
      <c r="B19" s="54">
        <v>0.53472222222222299</v>
      </c>
      <c r="C19" s="78" t="s">
        <v>141</v>
      </c>
      <c r="D19" s="78" t="s">
        <v>140</v>
      </c>
      <c r="E19" s="78" t="s">
        <v>138</v>
      </c>
      <c r="F19" s="78" t="s">
        <v>96</v>
      </c>
      <c r="G19" s="67" t="s">
        <v>103</v>
      </c>
      <c r="H19" s="67" t="s">
        <v>100</v>
      </c>
      <c r="I19" s="67" t="s">
        <v>102</v>
      </c>
      <c r="J19" s="67" t="s">
        <v>101</v>
      </c>
      <c r="M19" s="1"/>
      <c r="N19" s="3">
        <f>SUM(N7:N18)</f>
        <v>12</v>
      </c>
      <c r="P19" s="1"/>
      <c r="Q19" s="3">
        <f>SUM(Q7:Q18)</f>
        <v>12</v>
      </c>
    </row>
    <row r="20" spans="1:17" x14ac:dyDescent="0.25">
      <c r="A20">
        <v>15</v>
      </c>
      <c r="B20" s="53">
        <v>0.54861111111111205</v>
      </c>
      <c r="C20" s="78" t="s">
        <v>135</v>
      </c>
      <c r="D20" s="78" t="s">
        <v>144</v>
      </c>
      <c r="E20" s="78" t="s">
        <v>136</v>
      </c>
      <c r="F20" s="78" t="s">
        <v>137</v>
      </c>
      <c r="G20" s="67" t="s">
        <v>106</v>
      </c>
      <c r="H20" s="67" t="s">
        <v>105</v>
      </c>
      <c r="I20" s="67" t="s">
        <v>98</v>
      </c>
      <c r="J20" s="67" t="s">
        <v>104</v>
      </c>
    </row>
    <row r="21" spans="1:17" x14ac:dyDescent="0.25">
      <c r="A21">
        <v>16</v>
      </c>
      <c r="B21" s="54">
        <v>0.5625</v>
      </c>
      <c r="C21" s="78" t="s">
        <v>137</v>
      </c>
      <c r="D21" s="78" t="s">
        <v>96</v>
      </c>
      <c r="E21" s="78" t="s">
        <v>144</v>
      </c>
      <c r="F21" s="78" t="s">
        <v>156</v>
      </c>
      <c r="G21" s="67" t="s">
        <v>103</v>
      </c>
      <c r="H21" s="67" t="s">
        <v>99</v>
      </c>
      <c r="I21" s="67" t="s">
        <v>102</v>
      </c>
      <c r="J21" s="67" t="s">
        <v>100</v>
      </c>
      <c r="M21" s="57" t="s">
        <v>118</v>
      </c>
      <c r="N21" s="64" t="s">
        <v>133</v>
      </c>
    </row>
    <row r="22" spans="1:17" x14ac:dyDescent="0.25">
      <c r="A22">
        <v>17</v>
      </c>
      <c r="B22" s="53">
        <v>0.57638888888888895</v>
      </c>
      <c r="C22" s="78" t="s">
        <v>142</v>
      </c>
      <c r="D22" s="78" t="s">
        <v>156</v>
      </c>
      <c r="E22" s="78" t="s">
        <v>143</v>
      </c>
      <c r="F22" s="78" t="s">
        <v>141</v>
      </c>
      <c r="G22" s="67" t="s">
        <v>101</v>
      </c>
      <c r="H22" s="67" t="s">
        <v>107</v>
      </c>
      <c r="J22" s="77"/>
      <c r="M22" s="1" t="s">
        <v>135</v>
      </c>
      <c r="N22" s="2">
        <v>1</v>
      </c>
      <c r="P22" s="57" t="s">
        <v>118</v>
      </c>
      <c r="Q22" s="66" t="s">
        <v>134</v>
      </c>
    </row>
    <row r="23" spans="1:17" x14ac:dyDescent="0.25">
      <c r="A23">
        <v>18</v>
      </c>
      <c r="B23" s="54">
        <v>0.59027777777777801</v>
      </c>
      <c r="C23" s="78" t="s">
        <v>140</v>
      </c>
      <c r="D23" s="78" t="s">
        <v>138</v>
      </c>
      <c r="G23" s="71" t="s">
        <v>146</v>
      </c>
      <c r="H23" s="71" t="s">
        <v>148</v>
      </c>
      <c r="I23" s="71" t="s">
        <v>150</v>
      </c>
      <c r="J23" s="71" t="s">
        <v>152</v>
      </c>
      <c r="M23" s="1" t="s">
        <v>136</v>
      </c>
      <c r="N23" s="2">
        <v>1</v>
      </c>
      <c r="P23" s="1" t="s">
        <v>98</v>
      </c>
      <c r="Q23" s="2">
        <v>1</v>
      </c>
    </row>
    <row r="24" spans="1:17" x14ac:dyDescent="0.25">
      <c r="A24">
        <v>19</v>
      </c>
      <c r="B24" s="53">
        <v>0.60416666666666696</v>
      </c>
      <c r="C24" s="69" t="s">
        <v>147</v>
      </c>
      <c r="D24" s="69" t="s">
        <v>145</v>
      </c>
      <c r="E24" s="69" t="s">
        <v>147</v>
      </c>
      <c r="F24" s="69" t="s">
        <v>145</v>
      </c>
      <c r="G24" s="71" t="s">
        <v>163</v>
      </c>
      <c r="H24" s="71" t="s">
        <v>156</v>
      </c>
      <c r="I24" s="71" t="s">
        <v>150</v>
      </c>
      <c r="J24" s="71" t="s">
        <v>158</v>
      </c>
      <c r="M24" s="1" t="s">
        <v>137</v>
      </c>
      <c r="N24" s="2">
        <v>1</v>
      </c>
      <c r="P24" s="1" t="s">
        <v>99</v>
      </c>
      <c r="Q24" s="2">
        <v>1</v>
      </c>
    </row>
    <row r="25" spans="1:17" x14ac:dyDescent="0.25">
      <c r="A25">
        <v>20</v>
      </c>
      <c r="B25" s="54">
        <v>0.61805555555555602</v>
      </c>
      <c r="C25" s="72" t="s">
        <v>149</v>
      </c>
      <c r="D25" s="72" t="s">
        <v>155</v>
      </c>
      <c r="E25" s="72" t="s">
        <v>151</v>
      </c>
      <c r="F25" s="72" t="s">
        <v>153</v>
      </c>
      <c r="G25" s="71" t="s">
        <v>159</v>
      </c>
      <c r="H25" s="71" t="s">
        <v>160</v>
      </c>
      <c r="I25" s="71" t="s">
        <v>161</v>
      </c>
      <c r="J25" s="71" t="s">
        <v>162</v>
      </c>
      <c r="M25" s="1" t="s">
        <v>138</v>
      </c>
      <c r="N25" s="2">
        <v>1</v>
      </c>
      <c r="P25" s="1" t="s">
        <v>100</v>
      </c>
      <c r="Q25" s="2">
        <v>1</v>
      </c>
    </row>
    <row r="26" spans="1:17" x14ac:dyDescent="0.25">
      <c r="A26">
        <v>21</v>
      </c>
      <c r="B26" s="53">
        <v>0.63194444444444497</v>
      </c>
      <c r="C26" s="72" t="s">
        <v>149</v>
      </c>
      <c r="D26" s="72" t="s">
        <v>151</v>
      </c>
      <c r="E26" s="72" t="s">
        <v>147</v>
      </c>
      <c r="F26" s="72" t="s">
        <v>153</v>
      </c>
      <c r="G26" s="71" t="s">
        <v>161</v>
      </c>
      <c r="H26" s="71" t="s">
        <v>158</v>
      </c>
      <c r="I26" s="71" t="s">
        <v>163</v>
      </c>
      <c r="J26" s="71" t="s">
        <v>160</v>
      </c>
      <c r="M26" s="1" t="s">
        <v>96</v>
      </c>
      <c r="N26" s="2">
        <v>1</v>
      </c>
      <c r="P26" s="1" t="s">
        <v>101</v>
      </c>
      <c r="Q26" s="2">
        <v>1</v>
      </c>
    </row>
    <row r="27" spans="1:17" x14ac:dyDescent="0.25">
      <c r="A27">
        <v>22</v>
      </c>
      <c r="B27" s="54">
        <v>0.64583333333333404</v>
      </c>
      <c r="C27" s="72" t="s">
        <v>147</v>
      </c>
      <c r="D27" s="72" t="s">
        <v>149</v>
      </c>
      <c r="E27" s="72" t="s">
        <v>155</v>
      </c>
      <c r="F27" s="72" t="s">
        <v>145</v>
      </c>
      <c r="G27" s="71" t="s">
        <v>157</v>
      </c>
      <c r="H27" s="71" t="s">
        <v>162</v>
      </c>
      <c r="I27" s="71" t="s">
        <v>146</v>
      </c>
      <c r="J27" s="71" t="s">
        <v>156</v>
      </c>
      <c r="M27" s="1" t="s">
        <v>140</v>
      </c>
      <c r="N27" s="2">
        <v>1</v>
      </c>
      <c r="P27" s="1" t="s">
        <v>102</v>
      </c>
      <c r="Q27" s="2">
        <v>1</v>
      </c>
    </row>
    <row r="28" spans="1:17" x14ac:dyDescent="0.25">
      <c r="A28">
        <v>23</v>
      </c>
      <c r="B28" s="53">
        <v>0.65972222222222299</v>
      </c>
      <c r="C28" s="72" t="s">
        <v>155</v>
      </c>
      <c r="D28" s="72" t="s">
        <v>151</v>
      </c>
      <c r="E28" s="72" t="s">
        <v>145</v>
      </c>
      <c r="F28" s="72" t="s">
        <v>153</v>
      </c>
      <c r="G28" s="71" t="s">
        <v>148</v>
      </c>
      <c r="H28" s="71" t="s">
        <v>154</v>
      </c>
      <c r="I28" s="71" t="s">
        <v>152</v>
      </c>
      <c r="J28" s="71" t="s">
        <v>157</v>
      </c>
      <c r="M28" s="1" t="s">
        <v>141</v>
      </c>
      <c r="N28" s="2">
        <v>1</v>
      </c>
      <c r="P28" s="58" t="s">
        <v>103</v>
      </c>
      <c r="Q28" s="2">
        <v>1</v>
      </c>
    </row>
    <row r="29" spans="1:17" x14ac:dyDescent="0.25">
      <c r="A29">
        <v>24</v>
      </c>
      <c r="B29" s="54">
        <v>0.67361111111111205</v>
      </c>
      <c r="C29" s="91" t="s">
        <v>148</v>
      </c>
      <c r="D29" s="71" t="s">
        <v>161</v>
      </c>
      <c r="E29" s="71" t="s">
        <v>152</v>
      </c>
      <c r="F29" s="71" t="s">
        <v>163</v>
      </c>
      <c r="G29" s="71" t="s">
        <v>159</v>
      </c>
      <c r="H29" s="71" t="s">
        <v>150</v>
      </c>
      <c r="I29" s="71" t="s">
        <v>160</v>
      </c>
      <c r="J29" s="71" t="s">
        <v>154</v>
      </c>
      <c r="M29" s="1" t="s">
        <v>142</v>
      </c>
      <c r="N29" s="2">
        <v>1</v>
      </c>
      <c r="P29" s="1" t="s">
        <v>104</v>
      </c>
      <c r="Q29" s="2">
        <v>1</v>
      </c>
    </row>
    <row r="30" spans="1:17" x14ac:dyDescent="0.25">
      <c r="A30">
        <v>25</v>
      </c>
      <c r="B30" s="53">
        <v>0.6875</v>
      </c>
      <c r="C30" s="91" t="s">
        <v>156</v>
      </c>
      <c r="D30" s="71" t="s">
        <v>159</v>
      </c>
      <c r="E30" s="71" t="s">
        <v>158</v>
      </c>
      <c r="F30" s="71" t="s">
        <v>157</v>
      </c>
      <c r="G30" s="71" t="s">
        <v>162</v>
      </c>
      <c r="H30" s="71" t="s">
        <v>146</v>
      </c>
      <c r="I30" s="71" t="s">
        <v>156</v>
      </c>
      <c r="J30" s="71" t="s">
        <v>154</v>
      </c>
      <c r="M30" s="1" t="s">
        <v>143</v>
      </c>
      <c r="N30" s="2">
        <v>1</v>
      </c>
      <c r="P30" s="1" t="s">
        <v>105</v>
      </c>
      <c r="Q30" s="2">
        <v>1</v>
      </c>
    </row>
    <row r="31" spans="1:17" x14ac:dyDescent="0.25">
      <c r="B31" s="49">
        <v>0.69791666666666663</v>
      </c>
      <c r="M31" s="1" t="s">
        <v>156</v>
      </c>
      <c r="N31" s="2">
        <v>1</v>
      </c>
      <c r="P31" s="1" t="s">
        <v>106</v>
      </c>
      <c r="Q31" s="2">
        <v>1</v>
      </c>
    </row>
    <row r="32" spans="1:17" x14ac:dyDescent="0.25">
      <c r="B32" s="13"/>
      <c r="M32" s="1" t="s">
        <v>144</v>
      </c>
      <c r="N32" s="2">
        <v>1</v>
      </c>
      <c r="P32" s="1" t="s">
        <v>107</v>
      </c>
      <c r="Q32" s="2">
        <v>1</v>
      </c>
    </row>
    <row r="33" spans="13:17" x14ac:dyDescent="0.25">
      <c r="M33" s="1"/>
      <c r="N33" s="3">
        <f>SUM(N22:N32)</f>
        <v>11</v>
      </c>
      <c r="P33" s="1"/>
      <c r="Q33" s="3">
        <f>SUM(Q23:Q32)</f>
        <v>10</v>
      </c>
    </row>
    <row r="35" spans="13:17" x14ac:dyDescent="0.25">
      <c r="P35" s="57" t="s">
        <v>118</v>
      </c>
      <c r="Q35" s="70" t="s">
        <v>79</v>
      </c>
    </row>
    <row r="36" spans="13:17" x14ac:dyDescent="0.25">
      <c r="P36" s="1" t="s">
        <v>146</v>
      </c>
      <c r="Q36" s="2">
        <v>1</v>
      </c>
    </row>
    <row r="37" spans="13:17" x14ac:dyDescent="0.25">
      <c r="M37" s="57" t="s">
        <v>118</v>
      </c>
      <c r="N37" s="68" t="s">
        <v>78</v>
      </c>
      <c r="P37" s="1" t="s">
        <v>148</v>
      </c>
      <c r="Q37" s="2">
        <v>1</v>
      </c>
    </row>
    <row r="38" spans="13:17" x14ac:dyDescent="0.25">
      <c r="M38" s="1" t="s">
        <v>145</v>
      </c>
      <c r="N38" s="2">
        <v>1</v>
      </c>
      <c r="P38" s="1" t="s">
        <v>150</v>
      </c>
      <c r="Q38" s="2">
        <v>1</v>
      </c>
    </row>
    <row r="39" spans="13:17" x14ac:dyDescent="0.25">
      <c r="M39" s="1" t="s">
        <v>147</v>
      </c>
      <c r="N39" s="2">
        <v>1</v>
      </c>
      <c r="P39" s="1" t="s">
        <v>152</v>
      </c>
      <c r="Q39" s="2">
        <v>1</v>
      </c>
    </row>
    <row r="40" spans="13:17" x14ac:dyDescent="0.25">
      <c r="M40" s="1" t="s">
        <v>149</v>
      </c>
      <c r="N40" s="2">
        <v>1</v>
      </c>
      <c r="P40" s="1" t="s">
        <v>154</v>
      </c>
      <c r="Q40" s="2">
        <v>1</v>
      </c>
    </row>
    <row r="41" spans="13:17" x14ac:dyDescent="0.25">
      <c r="M41" s="1" t="s">
        <v>151</v>
      </c>
      <c r="N41" s="2">
        <v>1</v>
      </c>
      <c r="P41" s="1" t="s">
        <v>156</v>
      </c>
      <c r="Q41" s="2">
        <v>1</v>
      </c>
    </row>
    <row r="42" spans="13:17" x14ac:dyDescent="0.25">
      <c r="M42" s="1" t="s">
        <v>153</v>
      </c>
      <c r="N42" s="2">
        <v>1</v>
      </c>
      <c r="P42" s="1" t="s">
        <v>157</v>
      </c>
      <c r="Q42" s="2">
        <v>1</v>
      </c>
    </row>
    <row r="43" spans="13:17" x14ac:dyDescent="0.25">
      <c r="M43" s="1" t="s">
        <v>155</v>
      </c>
      <c r="N43" s="2">
        <v>1</v>
      </c>
      <c r="P43" s="1" t="s">
        <v>158</v>
      </c>
      <c r="Q43" s="2">
        <v>1</v>
      </c>
    </row>
    <row r="44" spans="13:17" x14ac:dyDescent="0.25">
      <c r="M44" s="1"/>
      <c r="N44" s="3">
        <f>SUM(N38:N43)</f>
        <v>6</v>
      </c>
      <c r="P44" s="1" t="s">
        <v>159</v>
      </c>
      <c r="Q44" s="2">
        <v>1</v>
      </c>
    </row>
    <row r="45" spans="13:17" x14ac:dyDescent="0.25">
      <c r="P45" s="1" t="s">
        <v>160</v>
      </c>
      <c r="Q45" s="2">
        <v>1</v>
      </c>
    </row>
    <row r="46" spans="13:17" x14ac:dyDescent="0.25">
      <c r="P46" s="1" t="s">
        <v>161</v>
      </c>
      <c r="Q46" s="2">
        <v>1</v>
      </c>
    </row>
    <row r="47" spans="13:17" x14ac:dyDescent="0.25">
      <c r="P47" s="1" t="s">
        <v>162</v>
      </c>
      <c r="Q47" s="2">
        <v>1</v>
      </c>
    </row>
    <row r="48" spans="13:17" x14ac:dyDescent="0.25">
      <c r="P48" s="1" t="s">
        <v>163</v>
      </c>
      <c r="Q48" s="2">
        <v>1</v>
      </c>
    </row>
    <row r="49" spans="13:17" x14ac:dyDescent="0.25">
      <c r="P49" s="1"/>
      <c r="Q49" s="3">
        <f>SUM(Q36:Q48)</f>
        <v>13</v>
      </c>
    </row>
    <row r="50" spans="13:17" x14ac:dyDescent="0.25">
      <c r="M50">
        <f>Q49+N44+N33+Q33+Q19+N19</f>
        <v>64</v>
      </c>
    </row>
  </sheetData>
  <mergeCells count="3">
    <mergeCell ref="B3:J3"/>
    <mergeCell ref="A1:J1"/>
    <mergeCell ref="C4:J4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D591-8F36-4415-AE7D-92845BCABD2D}">
  <dimension ref="A1:N61"/>
  <sheetViews>
    <sheetView topLeftCell="A4" workbookViewId="0">
      <selection activeCell="AF34" sqref="AF34"/>
    </sheetView>
  </sheetViews>
  <sheetFormatPr defaultRowHeight="15" x14ac:dyDescent="0.25"/>
  <cols>
    <col min="1" max="1" width="11.140625" customWidth="1"/>
    <col min="2" max="2" width="13.140625" bestFit="1" customWidth="1"/>
    <col min="3" max="5" width="20.28515625" bestFit="1" customWidth="1"/>
    <col min="6" max="7" width="16.85546875" bestFit="1" customWidth="1"/>
    <col min="8" max="8" width="20.28515625" bestFit="1" customWidth="1"/>
    <col min="9" max="9" width="13.140625" bestFit="1" customWidth="1"/>
    <col min="10" max="10" width="21" bestFit="1" customWidth="1"/>
    <col min="13" max="13" width="18.7109375" bestFit="1" customWidth="1"/>
    <col min="16" max="21" width="16.85546875" bestFit="1" customWidth="1"/>
  </cols>
  <sheetData>
    <row r="1" spans="1:14" x14ac:dyDescent="0.25">
      <c r="A1" s="81" t="s">
        <v>13</v>
      </c>
      <c r="B1" s="50"/>
      <c r="C1" s="77"/>
    </row>
    <row r="2" spans="1:14" x14ac:dyDescent="0.25">
      <c r="A2" s="11"/>
      <c r="B2" s="11"/>
      <c r="C2" s="46"/>
      <c r="D2" s="46"/>
      <c r="E2" s="97"/>
      <c r="F2" s="97"/>
      <c r="G2" s="97"/>
      <c r="H2" s="97"/>
    </row>
    <row r="3" spans="1:14" ht="49.15" customHeight="1" x14ac:dyDescent="0.25">
      <c r="A3" s="51" t="s">
        <v>72</v>
      </c>
      <c r="B3" s="93" t="s">
        <v>0</v>
      </c>
      <c r="C3" s="94"/>
      <c r="D3" s="94"/>
      <c r="E3" s="94"/>
      <c r="F3" s="94"/>
      <c r="G3" s="94"/>
      <c r="H3" s="95"/>
    </row>
    <row r="4" spans="1:14" ht="30" customHeight="1" x14ac:dyDescent="0.25">
      <c r="A4" s="3" t="s">
        <v>6</v>
      </c>
      <c r="B4" s="3" t="s">
        <v>7</v>
      </c>
      <c r="C4" s="100" t="s">
        <v>8</v>
      </c>
      <c r="D4" s="101"/>
      <c r="E4" s="101"/>
      <c r="F4" s="101"/>
      <c r="G4" s="101"/>
      <c r="H4" s="102"/>
      <c r="J4" s="59" t="s">
        <v>165</v>
      </c>
      <c r="K4" s="73" t="s">
        <v>166</v>
      </c>
      <c r="M4" s="59" t="s">
        <v>165</v>
      </c>
      <c r="N4" s="61" t="s">
        <v>119</v>
      </c>
    </row>
    <row r="5" spans="1:14" ht="30" customHeight="1" x14ac:dyDescent="0.25">
      <c r="A5" s="1"/>
      <c r="B5" s="1" t="s">
        <v>18</v>
      </c>
      <c r="C5" s="46" t="s">
        <v>23</v>
      </c>
      <c r="D5" s="46" t="s">
        <v>23</v>
      </c>
      <c r="E5" s="46" t="s">
        <v>24</v>
      </c>
      <c r="F5" s="11" t="s">
        <v>24</v>
      </c>
      <c r="G5" s="46" t="s">
        <v>25</v>
      </c>
      <c r="H5" s="11" t="s">
        <v>25</v>
      </c>
      <c r="J5" s="58" t="s">
        <v>82</v>
      </c>
      <c r="K5" s="2">
        <v>1</v>
      </c>
      <c r="M5" s="1" t="s">
        <v>121</v>
      </c>
      <c r="N5" s="2">
        <v>1</v>
      </c>
    </row>
    <row r="6" spans="1:14" x14ac:dyDescent="0.25">
      <c r="A6">
        <v>1</v>
      </c>
      <c r="B6" s="53">
        <v>0.375</v>
      </c>
      <c r="C6" s="74" t="s">
        <v>82</v>
      </c>
      <c r="D6" s="74" t="s">
        <v>167</v>
      </c>
      <c r="E6" s="74" t="s">
        <v>109</v>
      </c>
      <c r="F6" s="74" t="s">
        <v>169</v>
      </c>
      <c r="G6" s="74" t="s">
        <v>137</v>
      </c>
      <c r="H6" s="74" t="s">
        <v>116</v>
      </c>
      <c r="J6" s="1" t="s">
        <v>167</v>
      </c>
      <c r="K6" s="2">
        <v>1</v>
      </c>
      <c r="M6" s="1" t="s">
        <v>80</v>
      </c>
      <c r="N6" s="2">
        <v>1</v>
      </c>
    </row>
    <row r="7" spans="1:14" x14ac:dyDescent="0.25">
      <c r="A7">
        <v>2</v>
      </c>
      <c r="B7" s="54">
        <v>0.3888888888888889</v>
      </c>
      <c r="C7" s="74" t="s">
        <v>112</v>
      </c>
      <c r="D7" s="74" t="s">
        <v>139</v>
      </c>
      <c r="E7" s="74" t="s">
        <v>113</v>
      </c>
      <c r="F7" s="74" t="s">
        <v>114</v>
      </c>
      <c r="G7" s="74" t="s">
        <v>141</v>
      </c>
      <c r="H7" s="74" t="s">
        <v>173</v>
      </c>
      <c r="J7" s="1" t="s">
        <v>109</v>
      </c>
      <c r="K7" s="2">
        <v>1</v>
      </c>
      <c r="M7" s="1" t="s">
        <v>179</v>
      </c>
      <c r="N7" s="2">
        <v>1</v>
      </c>
    </row>
    <row r="8" spans="1:14" x14ac:dyDescent="0.25">
      <c r="A8">
        <v>3</v>
      </c>
      <c r="B8" s="53">
        <v>0.40277777777777773</v>
      </c>
      <c r="C8" s="74" t="s">
        <v>114</v>
      </c>
      <c r="D8" s="74" t="s">
        <v>141</v>
      </c>
      <c r="E8" s="74" t="s">
        <v>113</v>
      </c>
      <c r="F8" s="74" t="s">
        <v>139</v>
      </c>
      <c r="G8" s="74" t="s">
        <v>82</v>
      </c>
      <c r="H8" s="74" t="s">
        <v>173</v>
      </c>
      <c r="J8" s="1" t="s">
        <v>169</v>
      </c>
      <c r="K8" s="2">
        <v>1</v>
      </c>
      <c r="M8" s="1" t="s">
        <v>123</v>
      </c>
      <c r="N8" s="2">
        <v>1</v>
      </c>
    </row>
    <row r="9" spans="1:14" x14ac:dyDescent="0.25">
      <c r="A9">
        <v>4</v>
      </c>
      <c r="B9" s="53">
        <v>0.41666666666666702</v>
      </c>
      <c r="C9" s="74" t="s">
        <v>169</v>
      </c>
      <c r="D9" s="74" t="s">
        <v>137</v>
      </c>
      <c r="E9" s="74" t="s">
        <v>112</v>
      </c>
      <c r="F9" s="74" t="s">
        <v>116</v>
      </c>
      <c r="G9" s="74" t="s">
        <v>167</v>
      </c>
      <c r="H9" s="74" t="s">
        <v>109</v>
      </c>
      <c r="J9" s="1" t="s">
        <v>137</v>
      </c>
      <c r="K9" s="2">
        <v>1</v>
      </c>
      <c r="M9" s="1" t="s">
        <v>127</v>
      </c>
      <c r="N9" s="2">
        <v>1</v>
      </c>
    </row>
    <row r="10" spans="1:14" x14ac:dyDescent="0.25">
      <c r="A10">
        <v>5</v>
      </c>
      <c r="B10" s="54">
        <v>0.43055555555555602</v>
      </c>
      <c r="C10" s="74" t="s">
        <v>109</v>
      </c>
      <c r="D10" s="74" t="s">
        <v>137</v>
      </c>
      <c r="E10" s="74" t="s">
        <v>173</v>
      </c>
      <c r="F10" s="74" t="s">
        <v>167</v>
      </c>
      <c r="G10" s="74" t="s">
        <v>139</v>
      </c>
      <c r="H10" s="74" t="s">
        <v>114</v>
      </c>
      <c r="J10" s="1" t="s">
        <v>116</v>
      </c>
      <c r="K10" s="2">
        <v>1</v>
      </c>
      <c r="M10" s="1" t="s">
        <v>171</v>
      </c>
      <c r="N10" s="2">
        <v>1</v>
      </c>
    </row>
    <row r="11" spans="1:14" x14ac:dyDescent="0.25">
      <c r="A11">
        <v>6</v>
      </c>
      <c r="B11" s="53">
        <v>0.44444444444444497</v>
      </c>
      <c r="C11" s="74" t="s">
        <v>113</v>
      </c>
      <c r="D11" s="74" t="s">
        <v>112</v>
      </c>
      <c r="E11" s="74" t="s">
        <v>82</v>
      </c>
      <c r="F11" s="74" t="s">
        <v>141</v>
      </c>
      <c r="G11" s="74" t="s">
        <v>116</v>
      </c>
      <c r="H11" s="74" t="s">
        <v>169</v>
      </c>
      <c r="J11" s="1" t="s">
        <v>112</v>
      </c>
      <c r="K11" s="2">
        <v>1</v>
      </c>
      <c r="M11" s="1" t="s">
        <v>172</v>
      </c>
      <c r="N11" s="2">
        <v>1</v>
      </c>
    </row>
    <row r="12" spans="1:14" x14ac:dyDescent="0.25">
      <c r="A12">
        <v>7</v>
      </c>
      <c r="B12" s="53">
        <v>0.45833333333333298</v>
      </c>
      <c r="C12" s="60" t="s">
        <v>121</v>
      </c>
      <c r="D12" s="60" t="s">
        <v>174</v>
      </c>
      <c r="E12" s="60" t="s">
        <v>80</v>
      </c>
      <c r="F12" s="60" t="s">
        <v>131</v>
      </c>
      <c r="G12" s="60" t="s">
        <v>179</v>
      </c>
      <c r="H12" s="60" t="s">
        <v>130</v>
      </c>
      <c r="J12" s="1" t="s">
        <v>139</v>
      </c>
      <c r="K12" s="2">
        <v>1</v>
      </c>
      <c r="M12" s="1" t="s">
        <v>130</v>
      </c>
      <c r="N12" s="2">
        <v>1</v>
      </c>
    </row>
    <row r="13" spans="1:14" x14ac:dyDescent="0.25">
      <c r="A13">
        <v>8</v>
      </c>
      <c r="B13" s="54">
        <v>0.47222222222222199</v>
      </c>
      <c r="C13" s="60" t="s">
        <v>130</v>
      </c>
      <c r="D13" s="60" t="s">
        <v>121</v>
      </c>
      <c r="E13" s="60" t="s">
        <v>127</v>
      </c>
      <c r="F13" s="60" t="s">
        <v>171</v>
      </c>
      <c r="G13" s="60" t="s">
        <v>172</v>
      </c>
      <c r="H13" s="60" t="s">
        <v>80</v>
      </c>
      <c r="J13" s="1" t="s">
        <v>113</v>
      </c>
      <c r="K13" s="2">
        <v>1</v>
      </c>
      <c r="M13" s="1" t="s">
        <v>131</v>
      </c>
      <c r="N13" s="2">
        <v>1</v>
      </c>
    </row>
    <row r="14" spans="1:14" x14ac:dyDescent="0.25">
      <c r="A14">
        <v>9</v>
      </c>
      <c r="B14" s="53">
        <v>0.48611111111111099</v>
      </c>
      <c r="C14" s="60" t="s">
        <v>123</v>
      </c>
      <c r="D14" s="60" t="s">
        <v>172</v>
      </c>
      <c r="E14" s="60" t="s">
        <v>174</v>
      </c>
      <c r="F14" s="60" t="s">
        <v>131</v>
      </c>
      <c r="G14" s="60" t="s">
        <v>171</v>
      </c>
      <c r="H14" s="60" t="s">
        <v>179</v>
      </c>
      <c r="J14" s="1" t="s">
        <v>114</v>
      </c>
      <c r="K14" s="2">
        <v>1</v>
      </c>
      <c r="M14" s="1" t="s">
        <v>174</v>
      </c>
      <c r="N14" s="2">
        <v>1</v>
      </c>
    </row>
    <row r="15" spans="1:14" x14ac:dyDescent="0.25">
      <c r="A15">
        <v>10</v>
      </c>
      <c r="B15" s="53">
        <v>0.5</v>
      </c>
      <c r="C15" s="60" t="s">
        <v>127</v>
      </c>
      <c r="D15" s="60" t="s">
        <v>123</v>
      </c>
      <c r="E15" s="60" t="s">
        <v>131</v>
      </c>
      <c r="F15" s="60" t="s">
        <v>130</v>
      </c>
      <c r="G15" s="60" t="s">
        <v>121</v>
      </c>
      <c r="H15" s="60" t="s">
        <v>172</v>
      </c>
      <c r="J15" s="1" t="s">
        <v>141</v>
      </c>
      <c r="K15" s="2">
        <v>1</v>
      </c>
      <c r="M15" s="1"/>
      <c r="N15" s="2">
        <f>SUM(N5:N14)</f>
        <v>10</v>
      </c>
    </row>
    <row r="16" spans="1:14" x14ac:dyDescent="0.25">
      <c r="A16">
        <v>11</v>
      </c>
      <c r="B16" s="54">
        <v>0.51388888888888895</v>
      </c>
      <c r="C16" s="60" t="s">
        <v>171</v>
      </c>
      <c r="D16" s="60" t="s">
        <v>80</v>
      </c>
      <c r="E16" s="60" t="s">
        <v>127</v>
      </c>
      <c r="F16" s="60" t="s">
        <v>179</v>
      </c>
      <c r="G16" s="60" t="s">
        <v>123</v>
      </c>
      <c r="H16" s="60" t="s">
        <v>174</v>
      </c>
      <c r="J16" s="1" t="s">
        <v>173</v>
      </c>
      <c r="K16" s="2">
        <v>1</v>
      </c>
    </row>
    <row r="17" spans="1:14" x14ac:dyDescent="0.25">
      <c r="A17">
        <v>12</v>
      </c>
      <c r="B17" s="53">
        <v>0.52777777777777801</v>
      </c>
      <c r="C17" s="63" t="s">
        <v>128</v>
      </c>
      <c r="D17" s="63" t="s">
        <v>164</v>
      </c>
      <c r="E17" s="63" t="s">
        <v>175</v>
      </c>
      <c r="F17" s="63" t="s">
        <v>144</v>
      </c>
      <c r="G17" s="63" t="s">
        <v>104</v>
      </c>
      <c r="H17" s="63" t="s">
        <v>106</v>
      </c>
      <c r="J17" s="1"/>
      <c r="K17" s="2">
        <f>SUM(K5:K16)</f>
        <v>12</v>
      </c>
    </row>
    <row r="18" spans="1:14" x14ac:dyDescent="0.25">
      <c r="A18">
        <v>13</v>
      </c>
      <c r="B18" s="53">
        <v>0.54166666666666696</v>
      </c>
      <c r="C18" s="63" t="s">
        <v>158</v>
      </c>
      <c r="D18" s="63" t="s">
        <v>97</v>
      </c>
      <c r="E18" s="63" t="s">
        <v>175</v>
      </c>
      <c r="F18" s="63" t="s">
        <v>104</v>
      </c>
      <c r="G18" s="63" t="s">
        <v>144</v>
      </c>
      <c r="H18" s="63" t="s">
        <v>106</v>
      </c>
    </row>
    <row r="19" spans="1:14" x14ac:dyDescent="0.25">
      <c r="A19">
        <v>14</v>
      </c>
      <c r="B19" s="54">
        <v>0.55555555555555602</v>
      </c>
      <c r="C19" s="63" t="s">
        <v>144</v>
      </c>
      <c r="D19" s="63" t="s">
        <v>164</v>
      </c>
      <c r="E19" s="63" t="s">
        <v>158</v>
      </c>
      <c r="F19" s="63" t="s">
        <v>128</v>
      </c>
      <c r="G19" s="63" t="s">
        <v>106</v>
      </c>
      <c r="H19" s="63" t="s">
        <v>97</v>
      </c>
      <c r="J19" s="59" t="s">
        <v>165</v>
      </c>
      <c r="K19" s="62" t="s">
        <v>120</v>
      </c>
      <c r="M19" s="59" t="s">
        <v>165</v>
      </c>
      <c r="N19" s="68" t="s">
        <v>133</v>
      </c>
    </row>
    <row r="20" spans="1:14" x14ac:dyDescent="0.25">
      <c r="A20">
        <v>15</v>
      </c>
      <c r="B20" s="53">
        <v>0.56944444444444497</v>
      </c>
      <c r="C20" s="63" t="s">
        <v>164</v>
      </c>
      <c r="D20" s="63" t="s">
        <v>158</v>
      </c>
      <c r="E20" s="63" t="s">
        <v>104</v>
      </c>
      <c r="F20" s="63" t="s">
        <v>97</v>
      </c>
      <c r="G20" s="63" t="s">
        <v>128</v>
      </c>
      <c r="H20" s="63" t="s">
        <v>175</v>
      </c>
      <c r="J20" s="1" t="s">
        <v>97</v>
      </c>
      <c r="K20" s="2">
        <v>1</v>
      </c>
      <c r="M20" s="1" t="s">
        <v>98</v>
      </c>
      <c r="N20" s="2">
        <v>1</v>
      </c>
    </row>
    <row r="21" spans="1:14" x14ac:dyDescent="0.25">
      <c r="A21">
        <v>16</v>
      </c>
      <c r="B21" s="53">
        <v>0.58333333333333304</v>
      </c>
      <c r="C21" s="69" t="s">
        <v>161</v>
      </c>
      <c r="D21" s="69" t="s">
        <v>98</v>
      </c>
      <c r="E21" s="69" t="s">
        <v>100</v>
      </c>
      <c r="F21" s="69" t="s">
        <v>177</v>
      </c>
      <c r="G21" s="69" t="s">
        <v>176</v>
      </c>
      <c r="H21" s="69" t="s">
        <v>107</v>
      </c>
      <c r="J21" s="1" t="s">
        <v>158</v>
      </c>
      <c r="K21" s="2">
        <v>1</v>
      </c>
      <c r="M21" s="1" t="s">
        <v>226</v>
      </c>
      <c r="N21" s="2">
        <v>1</v>
      </c>
    </row>
    <row r="22" spans="1:14" x14ac:dyDescent="0.25">
      <c r="A22">
        <v>17</v>
      </c>
      <c r="B22" s="54">
        <v>0.59722222222222199</v>
      </c>
      <c r="C22" s="69" t="s">
        <v>161</v>
      </c>
      <c r="D22" s="69" t="s">
        <v>177</v>
      </c>
      <c r="E22" s="69" t="s">
        <v>176</v>
      </c>
      <c r="F22" s="69" t="s">
        <v>100</v>
      </c>
      <c r="G22" s="69" t="s">
        <v>107</v>
      </c>
      <c r="H22" s="69" t="s">
        <v>98</v>
      </c>
      <c r="J22" s="1" t="s">
        <v>175</v>
      </c>
      <c r="K22" s="2">
        <v>1</v>
      </c>
      <c r="M22" s="1" t="s">
        <v>176</v>
      </c>
      <c r="N22" s="2">
        <v>1</v>
      </c>
    </row>
    <row r="23" spans="1:14" x14ac:dyDescent="0.25">
      <c r="A23">
        <v>18</v>
      </c>
      <c r="B23" s="53">
        <v>0.61111111111111105</v>
      </c>
      <c r="C23" s="69" t="s">
        <v>161</v>
      </c>
      <c r="D23" s="69" t="s">
        <v>176</v>
      </c>
      <c r="E23" s="69" t="s">
        <v>98</v>
      </c>
      <c r="F23" s="69" t="s">
        <v>177</v>
      </c>
      <c r="G23" s="69" t="s">
        <v>107</v>
      </c>
      <c r="H23" s="69" t="s">
        <v>100</v>
      </c>
      <c r="J23" s="1" t="s">
        <v>104</v>
      </c>
      <c r="K23" s="2">
        <v>1</v>
      </c>
      <c r="M23" s="1" t="s">
        <v>100</v>
      </c>
      <c r="N23" s="2">
        <v>1</v>
      </c>
    </row>
    <row r="24" spans="1:14" x14ac:dyDescent="0.25">
      <c r="A24">
        <v>19</v>
      </c>
      <c r="B24" s="53">
        <v>0.625</v>
      </c>
      <c r="C24" s="52"/>
      <c r="D24" s="52"/>
      <c r="E24" s="52"/>
      <c r="F24" s="52"/>
      <c r="J24" s="1" t="s">
        <v>128</v>
      </c>
      <c r="K24" s="2">
        <v>1</v>
      </c>
      <c r="M24" s="1" t="s">
        <v>177</v>
      </c>
      <c r="N24" s="2">
        <v>1</v>
      </c>
    </row>
    <row r="25" spans="1:14" x14ac:dyDescent="0.25">
      <c r="A25">
        <v>20</v>
      </c>
      <c r="B25" s="54">
        <v>0.63888888888888895</v>
      </c>
      <c r="C25" s="52"/>
      <c r="D25" s="52"/>
      <c r="E25" s="52"/>
      <c r="F25" s="52"/>
      <c r="J25" s="1" t="s">
        <v>164</v>
      </c>
      <c r="K25" s="2">
        <v>1</v>
      </c>
      <c r="M25" s="1" t="s">
        <v>107</v>
      </c>
      <c r="N25" s="2">
        <v>1</v>
      </c>
    </row>
    <row r="26" spans="1:14" x14ac:dyDescent="0.25">
      <c r="A26">
        <v>21</v>
      </c>
      <c r="B26" s="53">
        <v>0.65277777777777801</v>
      </c>
      <c r="C26" s="52"/>
      <c r="D26" s="52"/>
      <c r="E26" s="52"/>
      <c r="F26" s="52"/>
      <c r="J26" s="1" t="s">
        <v>106</v>
      </c>
      <c r="K26" s="2">
        <v>1</v>
      </c>
      <c r="M26" s="1"/>
      <c r="N26" s="2">
        <f>SUM(N20:N25)</f>
        <v>6</v>
      </c>
    </row>
    <row r="27" spans="1:14" x14ac:dyDescent="0.25">
      <c r="A27">
        <v>22</v>
      </c>
      <c r="B27" s="53">
        <v>0.66666666666666696</v>
      </c>
      <c r="C27" s="52"/>
      <c r="D27" s="52"/>
      <c r="E27" s="52"/>
      <c r="F27" s="52"/>
      <c r="J27" s="1" t="s">
        <v>144</v>
      </c>
      <c r="K27" s="2">
        <v>1</v>
      </c>
    </row>
    <row r="28" spans="1:14" x14ac:dyDescent="0.25">
      <c r="A28">
        <v>23</v>
      </c>
      <c r="B28" s="54">
        <v>0.68055555555555602</v>
      </c>
      <c r="C28" s="52"/>
      <c r="D28" s="52"/>
      <c r="E28" s="52"/>
      <c r="F28" s="52"/>
      <c r="J28" s="1"/>
      <c r="K28" s="2">
        <f>SUM(K20:K27)</f>
        <v>8</v>
      </c>
    </row>
    <row r="29" spans="1:14" x14ac:dyDescent="0.25">
      <c r="A29">
        <v>24</v>
      </c>
      <c r="B29" s="53">
        <v>0.69444444444444497</v>
      </c>
      <c r="C29" s="52"/>
      <c r="D29" s="52"/>
      <c r="E29" s="52"/>
      <c r="F29" s="52"/>
    </row>
    <row r="30" spans="1:14" x14ac:dyDescent="0.25">
      <c r="A30">
        <v>25</v>
      </c>
      <c r="B30" s="53">
        <v>0.70833333333333304</v>
      </c>
      <c r="E30" s="52"/>
      <c r="F30" s="52"/>
      <c r="J30" s="59" t="s">
        <v>165</v>
      </c>
      <c r="K30" s="66" t="s">
        <v>134</v>
      </c>
      <c r="M30" s="59" t="s">
        <v>165</v>
      </c>
      <c r="N30" s="64" t="s">
        <v>78</v>
      </c>
    </row>
    <row r="31" spans="1:14" x14ac:dyDescent="0.25">
      <c r="J31" s="1" t="s">
        <v>145</v>
      </c>
      <c r="K31" s="2">
        <v>1</v>
      </c>
      <c r="M31" s="1" t="s">
        <v>178</v>
      </c>
      <c r="N31" s="2">
        <v>1</v>
      </c>
    </row>
    <row r="32" spans="1:14" ht="14.45" customHeight="1" x14ac:dyDescent="0.25">
      <c r="B32" s="86" t="s">
        <v>224</v>
      </c>
      <c r="C32" s="86"/>
      <c r="D32" s="86"/>
      <c r="E32" s="86"/>
      <c r="F32" s="86"/>
      <c r="G32" s="86"/>
      <c r="H32" s="86"/>
      <c r="J32" s="1" t="s">
        <v>168</v>
      </c>
      <c r="K32" s="2">
        <v>1</v>
      </c>
      <c r="M32" s="1" t="s">
        <v>148</v>
      </c>
      <c r="N32" s="2">
        <v>1</v>
      </c>
    </row>
    <row r="33" spans="1:14" x14ac:dyDescent="0.25">
      <c r="B33" s="3" t="s">
        <v>7</v>
      </c>
      <c r="C33" s="83" t="s">
        <v>8</v>
      </c>
      <c r="D33" s="84"/>
      <c r="E33" s="84"/>
      <c r="F33" s="84"/>
      <c r="G33" s="84"/>
      <c r="H33" s="85"/>
      <c r="J33" s="1" t="s">
        <v>151</v>
      </c>
      <c r="K33" s="2">
        <v>1</v>
      </c>
      <c r="M33" s="1" t="s">
        <v>146</v>
      </c>
      <c r="N33" s="2">
        <v>1</v>
      </c>
    </row>
    <row r="34" spans="1:14" x14ac:dyDescent="0.25">
      <c r="B34" s="3" t="s">
        <v>225</v>
      </c>
      <c r="C34" s="25" t="s">
        <v>23</v>
      </c>
      <c r="D34" s="25" t="s">
        <v>23</v>
      </c>
      <c r="E34" s="25" t="s">
        <v>24</v>
      </c>
      <c r="F34" s="25" t="s">
        <v>24</v>
      </c>
      <c r="G34" s="25" t="s">
        <v>25</v>
      </c>
      <c r="H34" s="25" t="s">
        <v>25</v>
      </c>
      <c r="J34" s="1" t="s">
        <v>102</v>
      </c>
      <c r="K34" s="2">
        <v>1</v>
      </c>
      <c r="M34" s="1" t="s">
        <v>101</v>
      </c>
      <c r="N34" s="2">
        <v>1</v>
      </c>
    </row>
    <row r="35" spans="1:14" x14ac:dyDescent="0.25">
      <c r="A35">
        <v>1</v>
      </c>
      <c r="B35" s="55">
        <v>0.34375</v>
      </c>
      <c r="C35" s="67" t="s">
        <v>145</v>
      </c>
      <c r="D35" s="67" t="s">
        <v>168</v>
      </c>
      <c r="E35" s="67" t="s">
        <v>99</v>
      </c>
      <c r="F35" s="67" t="s">
        <v>103</v>
      </c>
      <c r="G35" s="67" t="s">
        <v>152</v>
      </c>
      <c r="H35" s="67" t="s">
        <v>153</v>
      </c>
      <c r="J35" s="1" t="s">
        <v>129</v>
      </c>
      <c r="K35" s="2">
        <v>1</v>
      </c>
      <c r="M35" s="1" t="s">
        <v>163</v>
      </c>
      <c r="N35" s="2">
        <v>1</v>
      </c>
    </row>
    <row r="36" spans="1:14" ht="14.45" customHeight="1" x14ac:dyDescent="0.25">
      <c r="A36">
        <v>2</v>
      </c>
      <c r="B36" s="56">
        <v>0.3576388888888889</v>
      </c>
      <c r="C36" s="67" t="s">
        <v>102</v>
      </c>
      <c r="D36" s="67" t="s">
        <v>129</v>
      </c>
      <c r="E36" s="67" t="s">
        <v>99</v>
      </c>
      <c r="F36" s="67" t="s">
        <v>153</v>
      </c>
      <c r="G36" s="67" t="s">
        <v>181</v>
      </c>
      <c r="H36" s="67" t="s">
        <v>183</v>
      </c>
      <c r="J36" s="58" t="s">
        <v>103</v>
      </c>
      <c r="K36" s="2">
        <v>1</v>
      </c>
      <c r="M36" s="1" t="s">
        <v>180</v>
      </c>
      <c r="N36" s="2">
        <v>1</v>
      </c>
    </row>
    <row r="37" spans="1:14" x14ac:dyDescent="0.25">
      <c r="A37">
        <v>3</v>
      </c>
      <c r="B37" s="55">
        <v>0.37152777777777801</v>
      </c>
      <c r="C37" s="67" t="s">
        <v>152</v>
      </c>
      <c r="D37" s="67" t="s">
        <v>181</v>
      </c>
      <c r="E37" s="67" t="s">
        <v>168</v>
      </c>
      <c r="F37" s="67" t="s">
        <v>151</v>
      </c>
      <c r="G37" s="67" t="s">
        <v>103</v>
      </c>
      <c r="H37" s="67" t="s">
        <v>129</v>
      </c>
      <c r="J37" s="1" t="s">
        <v>153</v>
      </c>
      <c r="K37" s="2">
        <v>1</v>
      </c>
      <c r="M37" s="1" t="s">
        <v>142</v>
      </c>
      <c r="N37" s="2">
        <v>1</v>
      </c>
    </row>
    <row r="38" spans="1:14" x14ac:dyDescent="0.25">
      <c r="A38">
        <v>4</v>
      </c>
      <c r="B38" s="56">
        <v>0.38541666666666702</v>
      </c>
      <c r="C38" s="67" t="s">
        <v>151</v>
      </c>
      <c r="D38" s="67" t="s">
        <v>102</v>
      </c>
      <c r="E38" s="67" t="s">
        <v>145</v>
      </c>
      <c r="F38" s="67" t="s">
        <v>183</v>
      </c>
      <c r="G38" s="67" t="s">
        <v>168</v>
      </c>
      <c r="H38" s="67" t="s">
        <v>102</v>
      </c>
      <c r="J38" s="1" t="s">
        <v>99</v>
      </c>
      <c r="K38" s="2">
        <v>1</v>
      </c>
      <c r="M38" s="1" t="s">
        <v>162</v>
      </c>
      <c r="N38" s="2">
        <v>1</v>
      </c>
    </row>
    <row r="39" spans="1:14" x14ac:dyDescent="0.25">
      <c r="A39">
        <v>5</v>
      </c>
      <c r="B39" s="55">
        <v>0.39930555555555602</v>
      </c>
      <c r="C39" s="67" t="s">
        <v>129</v>
      </c>
      <c r="D39" s="67" t="s">
        <v>151</v>
      </c>
      <c r="E39" s="67" t="s">
        <v>153</v>
      </c>
      <c r="F39" s="67" t="s">
        <v>103</v>
      </c>
      <c r="G39" s="67" t="s">
        <v>99</v>
      </c>
      <c r="H39" s="67" t="s">
        <v>152</v>
      </c>
      <c r="J39" s="1" t="s">
        <v>152</v>
      </c>
      <c r="K39" s="2">
        <v>1</v>
      </c>
      <c r="M39" s="1"/>
      <c r="N39" s="2">
        <f>SUM(N31:N38)</f>
        <v>8</v>
      </c>
    </row>
    <row r="40" spans="1:14" x14ac:dyDescent="0.25">
      <c r="A40">
        <v>6</v>
      </c>
      <c r="B40" s="56">
        <v>0.41319444444444497</v>
      </c>
      <c r="C40" s="67" t="s">
        <v>145</v>
      </c>
      <c r="D40" s="67" t="s">
        <v>181</v>
      </c>
      <c r="E40" s="67" t="s">
        <v>183</v>
      </c>
      <c r="F40" s="67" t="s">
        <v>152</v>
      </c>
      <c r="J40" s="1" t="s">
        <v>181</v>
      </c>
      <c r="K40" s="2">
        <v>1</v>
      </c>
    </row>
    <row r="41" spans="1:14" x14ac:dyDescent="0.25">
      <c r="A41">
        <v>7</v>
      </c>
      <c r="B41" s="55">
        <v>0.42708333333333298</v>
      </c>
      <c r="C41" s="65" t="s">
        <v>163</v>
      </c>
      <c r="D41" s="65" t="s">
        <v>180</v>
      </c>
      <c r="E41" s="65" t="s">
        <v>146</v>
      </c>
      <c r="F41" s="65" t="s">
        <v>162</v>
      </c>
      <c r="G41" s="65" t="s">
        <v>101</v>
      </c>
      <c r="H41" s="65" t="s">
        <v>142</v>
      </c>
      <c r="J41" s="1" t="s">
        <v>183</v>
      </c>
      <c r="K41" s="2">
        <v>1</v>
      </c>
      <c r="M41" s="59" t="s">
        <v>165</v>
      </c>
      <c r="N41" s="70" t="s">
        <v>79</v>
      </c>
    </row>
    <row r="42" spans="1:14" x14ac:dyDescent="0.25">
      <c r="A42">
        <v>8</v>
      </c>
      <c r="B42" s="56">
        <v>0.44097222222222199</v>
      </c>
      <c r="C42" s="65" t="s">
        <v>148</v>
      </c>
      <c r="D42" s="65" t="s">
        <v>178</v>
      </c>
      <c r="E42" s="65" t="s">
        <v>146</v>
      </c>
      <c r="F42" s="65" t="s">
        <v>101</v>
      </c>
      <c r="G42" s="65" t="s">
        <v>178</v>
      </c>
      <c r="H42" s="65" t="s">
        <v>142</v>
      </c>
      <c r="J42" s="1"/>
      <c r="K42" s="2">
        <f>SUM(K31:K41)</f>
        <v>11</v>
      </c>
      <c r="M42" s="1" t="s">
        <v>182</v>
      </c>
      <c r="N42" s="2">
        <v>1</v>
      </c>
    </row>
    <row r="43" spans="1:14" x14ac:dyDescent="0.25">
      <c r="A43">
        <v>9</v>
      </c>
      <c r="B43" s="55">
        <v>0.45486111111111099</v>
      </c>
      <c r="C43" s="65" t="s">
        <v>162</v>
      </c>
      <c r="D43" s="65" t="s">
        <v>180</v>
      </c>
      <c r="E43" s="65" t="s">
        <v>148</v>
      </c>
      <c r="F43" s="65" t="s">
        <v>163</v>
      </c>
      <c r="G43" s="65" t="s">
        <v>142</v>
      </c>
      <c r="H43" s="65" t="s">
        <v>162</v>
      </c>
      <c r="M43" s="1" t="s">
        <v>150</v>
      </c>
      <c r="N43" s="2">
        <v>1</v>
      </c>
    </row>
    <row r="44" spans="1:14" x14ac:dyDescent="0.25">
      <c r="A44">
        <v>10</v>
      </c>
      <c r="B44" s="56">
        <v>0.46875</v>
      </c>
      <c r="C44" s="65" t="s">
        <v>180</v>
      </c>
      <c r="D44" s="65" t="s">
        <v>148</v>
      </c>
      <c r="E44" s="65" t="s">
        <v>101</v>
      </c>
      <c r="F44" s="65" t="s">
        <v>178</v>
      </c>
      <c r="G44" s="65" t="s">
        <v>163</v>
      </c>
      <c r="H44" s="65" t="s">
        <v>146</v>
      </c>
      <c r="M44" s="1" t="s">
        <v>154</v>
      </c>
      <c r="N44" s="2">
        <v>1</v>
      </c>
    </row>
    <row r="45" spans="1:14" x14ac:dyDescent="0.25">
      <c r="A45">
        <v>11</v>
      </c>
      <c r="B45" s="55">
        <v>0.48263888888888901</v>
      </c>
      <c r="C45" s="71" t="s">
        <v>150</v>
      </c>
      <c r="D45" s="71" t="s">
        <v>182</v>
      </c>
      <c r="E45" s="71" t="s">
        <v>160</v>
      </c>
      <c r="F45" s="71" t="s">
        <v>184</v>
      </c>
      <c r="G45" s="71" t="s">
        <v>154</v>
      </c>
      <c r="H45" s="71" t="s">
        <v>185</v>
      </c>
      <c r="M45" s="1" t="s">
        <v>160</v>
      </c>
      <c r="N45" s="2">
        <v>1</v>
      </c>
    </row>
    <row r="46" spans="1:14" x14ac:dyDescent="0.25">
      <c r="A46">
        <v>12</v>
      </c>
      <c r="B46" s="56">
        <v>0.49652777777777801</v>
      </c>
      <c r="C46" s="71" t="s">
        <v>150</v>
      </c>
      <c r="D46" s="71" t="s">
        <v>184</v>
      </c>
      <c r="E46" s="71" t="s">
        <v>154</v>
      </c>
      <c r="F46" s="71" t="s">
        <v>160</v>
      </c>
      <c r="G46" s="71" t="s">
        <v>185</v>
      </c>
      <c r="H46" s="71" t="s">
        <v>182</v>
      </c>
      <c r="M46" s="1" t="s">
        <v>184</v>
      </c>
      <c r="N46" s="2">
        <v>1</v>
      </c>
    </row>
    <row r="47" spans="1:14" x14ac:dyDescent="0.25">
      <c r="A47">
        <v>13</v>
      </c>
      <c r="B47" s="55">
        <v>0.51041666666666696</v>
      </c>
      <c r="C47" s="71" t="s">
        <v>150</v>
      </c>
      <c r="D47" s="71" t="s">
        <v>154</v>
      </c>
      <c r="E47" s="71" t="s">
        <v>182</v>
      </c>
      <c r="F47" s="71" t="s">
        <v>184</v>
      </c>
      <c r="G47" s="71" t="s">
        <v>185</v>
      </c>
      <c r="H47" s="71" t="s">
        <v>160</v>
      </c>
      <c r="M47" s="1" t="s">
        <v>185</v>
      </c>
      <c r="N47" s="2">
        <v>1</v>
      </c>
    </row>
    <row r="48" spans="1:14" x14ac:dyDescent="0.25">
      <c r="B48" s="56">
        <v>0.52083333333333337</v>
      </c>
      <c r="C48" s="79"/>
      <c r="D48" s="80"/>
      <c r="M48" s="1"/>
      <c r="N48" s="2">
        <f>SUM(N42:N47)</f>
        <v>6</v>
      </c>
    </row>
    <row r="50" ht="14.45" customHeight="1" x14ac:dyDescent="0.25"/>
    <row r="61" ht="14.45" customHeight="1" x14ac:dyDescent="0.25"/>
  </sheetData>
  <mergeCells count="3">
    <mergeCell ref="B3:H3"/>
    <mergeCell ref="E2:H2"/>
    <mergeCell ref="C4:H4"/>
  </mergeCells>
  <phoneticPr fontId="7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614A-83F1-4381-B2ED-2F4D598FD1FD}">
  <dimension ref="A1:P52"/>
  <sheetViews>
    <sheetView topLeftCell="A25" workbookViewId="0">
      <selection activeCell="I37" sqref="I37"/>
    </sheetView>
  </sheetViews>
  <sheetFormatPr defaultRowHeight="15" x14ac:dyDescent="0.25"/>
  <cols>
    <col min="1" max="1" width="11.140625" customWidth="1"/>
    <col min="2" max="2" width="13.140625" bestFit="1" customWidth="1"/>
    <col min="3" max="3" width="16" bestFit="1" customWidth="1"/>
    <col min="4" max="4" width="15.7109375" bestFit="1" customWidth="1"/>
    <col min="5" max="6" width="18" bestFit="1" customWidth="1"/>
    <col min="7" max="7" width="13.140625" bestFit="1" customWidth="1"/>
    <col min="9" max="9" width="16.140625" bestFit="1" customWidth="1"/>
    <col min="10" max="10" width="6.28515625" bestFit="1" customWidth="1"/>
    <col min="11" max="11" width="2.7109375" customWidth="1"/>
    <col min="12" max="12" width="17.42578125" bestFit="1" customWidth="1"/>
    <col min="14" max="14" width="3" customWidth="1"/>
    <col min="15" max="15" width="18.7109375" bestFit="1" customWidth="1"/>
  </cols>
  <sheetData>
    <row r="1" spans="1:16" x14ac:dyDescent="0.25">
      <c r="A1" s="7" t="s">
        <v>13</v>
      </c>
      <c r="E1" t="s">
        <v>187</v>
      </c>
    </row>
    <row r="2" spans="1:16" x14ac:dyDescent="0.25">
      <c r="A2" s="11"/>
      <c r="B2" s="10"/>
      <c r="C2" s="47"/>
      <c r="D2" s="98">
        <v>3</v>
      </c>
      <c r="E2" s="98"/>
      <c r="F2" s="98"/>
      <c r="G2" s="10"/>
    </row>
    <row r="3" spans="1:16" ht="49.15" customHeight="1" x14ac:dyDescent="0.25">
      <c r="A3" s="51" t="s">
        <v>72</v>
      </c>
      <c r="B3" s="93" t="s">
        <v>76</v>
      </c>
      <c r="C3" s="94"/>
      <c r="D3" s="94"/>
      <c r="E3" s="94"/>
      <c r="F3" s="95"/>
    </row>
    <row r="4" spans="1:16" ht="30" customHeight="1" x14ac:dyDescent="0.25">
      <c r="A4" s="3" t="s">
        <v>6</v>
      </c>
      <c r="B4" s="3" t="s">
        <v>7</v>
      </c>
      <c r="C4" s="100" t="s">
        <v>9</v>
      </c>
      <c r="D4" s="101"/>
      <c r="E4" s="101"/>
      <c r="F4" s="102"/>
    </row>
    <row r="5" spans="1:16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</row>
    <row r="6" spans="1:16" x14ac:dyDescent="0.25">
      <c r="B6" s="53">
        <v>0.35416666666666669</v>
      </c>
      <c r="C6" s="60" t="s">
        <v>191</v>
      </c>
      <c r="D6" s="60" t="s">
        <v>173</v>
      </c>
      <c r="E6" s="60" t="s">
        <v>108</v>
      </c>
      <c r="F6" s="60" t="s">
        <v>116</v>
      </c>
      <c r="I6" s="75" t="s">
        <v>188</v>
      </c>
      <c r="J6" s="61" t="s">
        <v>119</v>
      </c>
      <c r="L6" s="75" t="s">
        <v>188</v>
      </c>
      <c r="M6" s="62" t="s">
        <v>120</v>
      </c>
      <c r="O6" s="75" t="s">
        <v>188</v>
      </c>
      <c r="P6" s="64" t="s">
        <v>133</v>
      </c>
    </row>
    <row r="7" spans="1:16" x14ac:dyDescent="0.25">
      <c r="B7" s="53">
        <v>0.37152777777777773</v>
      </c>
      <c r="C7" s="60" t="s">
        <v>109</v>
      </c>
      <c r="D7" s="60" t="s">
        <v>130</v>
      </c>
      <c r="E7" s="60" t="s">
        <v>127</v>
      </c>
      <c r="F7" s="60" t="s">
        <v>171</v>
      </c>
      <c r="I7" s="1" t="s">
        <v>191</v>
      </c>
      <c r="J7" s="2">
        <v>1</v>
      </c>
      <c r="L7" s="1" t="s">
        <v>121</v>
      </c>
      <c r="M7" s="2">
        <v>1</v>
      </c>
      <c r="O7" s="1" t="s">
        <v>191</v>
      </c>
      <c r="P7" s="2">
        <v>1</v>
      </c>
    </row>
    <row r="8" spans="1:16" x14ac:dyDescent="0.25">
      <c r="B8" s="53">
        <v>0.38888888888888901</v>
      </c>
      <c r="C8" s="60" t="s">
        <v>126</v>
      </c>
      <c r="D8" s="60" t="s">
        <v>141</v>
      </c>
      <c r="E8" s="60" t="s">
        <v>171</v>
      </c>
      <c r="F8" s="60" t="s">
        <v>108</v>
      </c>
      <c r="I8" s="1" t="s">
        <v>108</v>
      </c>
      <c r="J8" s="2">
        <v>1</v>
      </c>
      <c r="L8" s="58" t="s">
        <v>82</v>
      </c>
      <c r="M8" s="2">
        <v>1</v>
      </c>
      <c r="O8" s="1" t="s">
        <v>98</v>
      </c>
      <c r="P8" s="2">
        <v>1</v>
      </c>
    </row>
    <row r="9" spans="1:16" x14ac:dyDescent="0.25">
      <c r="B9" s="53">
        <v>0.40625</v>
      </c>
      <c r="C9" s="60" t="s">
        <v>130</v>
      </c>
      <c r="D9" s="60" t="s">
        <v>191</v>
      </c>
      <c r="E9" s="60" t="s">
        <v>173</v>
      </c>
      <c r="F9" s="60" t="s">
        <v>116</v>
      </c>
      <c r="I9" s="1" t="s">
        <v>109</v>
      </c>
      <c r="J9" s="2">
        <v>1</v>
      </c>
      <c r="L9" s="1" t="s">
        <v>151</v>
      </c>
      <c r="M9" s="2">
        <v>1</v>
      </c>
      <c r="O9" s="1" t="s">
        <v>192</v>
      </c>
      <c r="P9" s="2">
        <v>1</v>
      </c>
    </row>
    <row r="10" spans="1:16" x14ac:dyDescent="0.25">
      <c r="B10" s="53">
        <v>0.42361111111111099</v>
      </c>
      <c r="C10" s="60" t="s">
        <v>141</v>
      </c>
      <c r="D10" s="60" t="s">
        <v>109</v>
      </c>
      <c r="E10" s="60" t="s">
        <v>126</v>
      </c>
      <c r="F10" s="60" t="s">
        <v>127</v>
      </c>
      <c r="I10" s="1" t="s">
        <v>127</v>
      </c>
      <c r="J10" s="2">
        <v>1</v>
      </c>
      <c r="L10" s="1" t="s">
        <v>193</v>
      </c>
      <c r="M10" s="2">
        <v>1</v>
      </c>
      <c r="O10" s="1" t="s">
        <v>129</v>
      </c>
      <c r="P10" s="2">
        <v>1</v>
      </c>
    </row>
    <row r="11" spans="1:16" x14ac:dyDescent="0.25">
      <c r="B11" s="53">
        <v>0.44097222222222199</v>
      </c>
      <c r="C11" s="60" t="s">
        <v>116</v>
      </c>
      <c r="D11" s="60" t="s">
        <v>130</v>
      </c>
      <c r="E11" s="60" t="s">
        <v>191</v>
      </c>
      <c r="F11" s="60" t="s">
        <v>171</v>
      </c>
      <c r="I11" s="1" t="s">
        <v>126</v>
      </c>
      <c r="J11" s="2">
        <v>1</v>
      </c>
      <c r="L11" s="1" t="s">
        <v>195</v>
      </c>
      <c r="M11" s="2">
        <v>1</v>
      </c>
      <c r="O11" s="1" t="s">
        <v>194</v>
      </c>
      <c r="P11" s="2">
        <v>1</v>
      </c>
    </row>
    <row r="12" spans="1:16" x14ac:dyDescent="0.25">
      <c r="B12" s="53">
        <v>0.45833333333333298</v>
      </c>
      <c r="C12" s="60" t="s">
        <v>141</v>
      </c>
      <c r="D12" s="60" t="s">
        <v>108</v>
      </c>
      <c r="E12" s="60" t="s">
        <v>126</v>
      </c>
      <c r="F12" s="60" t="s">
        <v>109</v>
      </c>
      <c r="I12" s="1" t="s">
        <v>141</v>
      </c>
      <c r="J12" s="2">
        <v>1</v>
      </c>
      <c r="L12" s="1" t="s">
        <v>111</v>
      </c>
      <c r="M12" s="2">
        <v>1</v>
      </c>
      <c r="O12" s="1" t="s">
        <v>107</v>
      </c>
      <c r="P12" s="2">
        <v>1</v>
      </c>
    </row>
    <row r="13" spans="1:16" x14ac:dyDescent="0.25">
      <c r="B13" s="53">
        <v>0.47569444444444398</v>
      </c>
      <c r="C13" s="60" t="s">
        <v>127</v>
      </c>
      <c r="D13" s="60" t="s">
        <v>173</v>
      </c>
      <c r="E13" s="63" t="s">
        <v>151</v>
      </c>
      <c r="F13" s="63" t="s">
        <v>131</v>
      </c>
      <c r="I13" s="1" t="s">
        <v>171</v>
      </c>
      <c r="J13" s="2">
        <v>1</v>
      </c>
      <c r="L13" s="1" t="s">
        <v>114</v>
      </c>
      <c r="M13" s="2">
        <v>1</v>
      </c>
      <c r="P13" s="2">
        <f>SUM(P7:P12)</f>
        <v>6</v>
      </c>
    </row>
    <row r="14" spans="1:16" x14ac:dyDescent="0.25">
      <c r="B14" s="53">
        <v>0.49305555555555503</v>
      </c>
      <c r="C14" s="63" t="s">
        <v>195</v>
      </c>
      <c r="D14" s="63" t="s">
        <v>111</v>
      </c>
      <c r="E14" s="63" t="s">
        <v>82</v>
      </c>
      <c r="F14" s="63" t="s">
        <v>121</v>
      </c>
      <c r="I14" s="1" t="s">
        <v>130</v>
      </c>
      <c r="J14" s="2">
        <v>1</v>
      </c>
      <c r="L14" s="1" t="s">
        <v>131</v>
      </c>
      <c r="M14" s="2">
        <v>1</v>
      </c>
    </row>
    <row r="15" spans="1:16" x14ac:dyDescent="0.25">
      <c r="B15" s="53">
        <v>0.51041666666666596</v>
      </c>
      <c r="C15" s="63" t="s">
        <v>193</v>
      </c>
      <c r="D15" s="63" t="s">
        <v>151</v>
      </c>
      <c r="E15" s="63" t="s">
        <v>121</v>
      </c>
      <c r="F15" s="63" t="s">
        <v>114</v>
      </c>
      <c r="I15" s="1" t="s">
        <v>116</v>
      </c>
      <c r="J15" s="2">
        <v>1</v>
      </c>
      <c r="M15" s="2">
        <f>SUM(M7:M14)</f>
        <v>8</v>
      </c>
    </row>
    <row r="16" spans="1:16" x14ac:dyDescent="0.25">
      <c r="B16" s="53">
        <v>0.52777777777777701</v>
      </c>
      <c r="C16" s="63" t="s">
        <v>114</v>
      </c>
      <c r="D16" s="63" t="s">
        <v>193</v>
      </c>
      <c r="E16" s="63" t="s">
        <v>82</v>
      </c>
      <c r="F16" s="63" t="s">
        <v>195</v>
      </c>
      <c r="I16" s="1" t="s">
        <v>173</v>
      </c>
      <c r="J16" s="2">
        <v>1</v>
      </c>
    </row>
    <row r="17" spans="2:16" x14ac:dyDescent="0.25">
      <c r="B17" s="53">
        <v>0.54513888888888895</v>
      </c>
      <c r="C17" s="63" t="s">
        <v>131</v>
      </c>
      <c r="D17" s="63" t="s">
        <v>111</v>
      </c>
      <c r="E17" s="63" t="s">
        <v>111</v>
      </c>
      <c r="F17" s="63" t="s">
        <v>82</v>
      </c>
      <c r="J17" s="2">
        <f>SUM(J7:J16)</f>
        <v>10</v>
      </c>
    </row>
    <row r="18" spans="2:16" x14ac:dyDescent="0.25">
      <c r="B18" s="53">
        <v>0.5625</v>
      </c>
      <c r="C18" s="63" t="s">
        <v>114</v>
      </c>
      <c r="D18" s="63" t="s">
        <v>131</v>
      </c>
      <c r="E18" s="63" t="s">
        <v>195</v>
      </c>
      <c r="F18" s="63" t="s">
        <v>151</v>
      </c>
    </row>
    <row r="19" spans="2:16" x14ac:dyDescent="0.25">
      <c r="B19" s="53">
        <v>0.57986111111111105</v>
      </c>
      <c r="C19" s="63" t="s">
        <v>193</v>
      </c>
      <c r="D19" s="63" t="s">
        <v>121</v>
      </c>
      <c r="E19" s="78" t="s">
        <v>107</v>
      </c>
      <c r="F19" s="78" t="s">
        <v>129</v>
      </c>
      <c r="I19" s="75" t="s">
        <v>188</v>
      </c>
      <c r="J19" s="66" t="s">
        <v>134</v>
      </c>
      <c r="L19" s="75" t="s">
        <v>188</v>
      </c>
      <c r="M19" s="68" t="s">
        <v>78</v>
      </c>
      <c r="O19" s="75" t="s">
        <v>188</v>
      </c>
      <c r="P19" s="70" t="s">
        <v>79</v>
      </c>
    </row>
    <row r="20" spans="2:16" x14ac:dyDescent="0.25">
      <c r="B20" s="53">
        <v>0.59722222222222199</v>
      </c>
      <c r="C20" s="78" t="s">
        <v>192</v>
      </c>
      <c r="D20" s="78" t="s">
        <v>107</v>
      </c>
      <c r="E20" s="78" t="s">
        <v>98</v>
      </c>
      <c r="F20" s="78" t="s">
        <v>194</v>
      </c>
      <c r="I20" s="1" t="s">
        <v>135</v>
      </c>
      <c r="J20" s="2">
        <v>1</v>
      </c>
      <c r="L20" s="1" t="s">
        <v>96</v>
      </c>
      <c r="M20" s="2">
        <v>1</v>
      </c>
      <c r="O20" s="1" t="s">
        <v>81</v>
      </c>
      <c r="P20" s="2">
        <v>1</v>
      </c>
    </row>
    <row r="21" spans="2:16" x14ac:dyDescent="0.25">
      <c r="B21" s="53">
        <v>0.61458333333333304</v>
      </c>
      <c r="C21" s="78" t="s">
        <v>98</v>
      </c>
      <c r="D21" s="78" t="s">
        <v>191</v>
      </c>
      <c r="E21" s="78" t="s">
        <v>129</v>
      </c>
      <c r="F21" s="78" t="s">
        <v>194</v>
      </c>
      <c r="I21" s="1" t="s">
        <v>136</v>
      </c>
      <c r="J21" s="2">
        <v>1</v>
      </c>
      <c r="L21" s="1" t="s">
        <v>146</v>
      </c>
      <c r="M21" s="2">
        <v>1</v>
      </c>
      <c r="O21" s="1" t="s">
        <v>175</v>
      </c>
      <c r="P21" s="2">
        <v>1</v>
      </c>
    </row>
    <row r="22" spans="2:16" x14ac:dyDescent="0.25">
      <c r="B22" s="53">
        <v>0.63194444444444398</v>
      </c>
      <c r="C22" s="78" t="s">
        <v>192</v>
      </c>
      <c r="D22" s="78" t="s">
        <v>129</v>
      </c>
      <c r="E22" s="78" t="s">
        <v>107</v>
      </c>
      <c r="F22" s="78" t="s">
        <v>191</v>
      </c>
      <c r="I22" s="1" t="s">
        <v>123</v>
      </c>
      <c r="J22" s="2">
        <v>1</v>
      </c>
      <c r="L22" s="1" t="s">
        <v>189</v>
      </c>
      <c r="M22" s="2">
        <v>1</v>
      </c>
      <c r="O22" s="1" t="s">
        <v>148</v>
      </c>
      <c r="P22" s="2">
        <v>1</v>
      </c>
    </row>
    <row r="23" spans="2:16" x14ac:dyDescent="0.25">
      <c r="B23" s="53">
        <v>0.64930555555555503</v>
      </c>
      <c r="C23" s="78" t="s">
        <v>98</v>
      </c>
      <c r="D23" s="78" t="s">
        <v>192</v>
      </c>
      <c r="E23" s="78" t="s">
        <v>191</v>
      </c>
      <c r="F23" s="78" t="s">
        <v>194</v>
      </c>
      <c r="I23" s="1" t="s">
        <v>124</v>
      </c>
      <c r="J23" s="2">
        <v>1</v>
      </c>
      <c r="L23" s="1" t="s">
        <v>155</v>
      </c>
      <c r="M23" s="2">
        <v>1</v>
      </c>
      <c r="O23" s="1" t="s">
        <v>153</v>
      </c>
      <c r="P23" s="2">
        <v>1</v>
      </c>
    </row>
    <row r="24" spans="2:16" x14ac:dyDescent="0.25">
      <c r="B24" s="53">
        <v>0.66666666666666596</v>
      </c>
      <c r="I24" s="1" t="s">
        <v>102</v>
      </c>
      <c r="J24" s="2">
        <v>1</v>
      </c>
      <c r="L24" s="1" t="s">
        <v>164</v>
      </c>
      <c r="M24" s="2">
        <v>1</v>
      </c>
      <c r="O24" s="1" t="s">
        <v>157</v>
      </c>
      <c r="P24" s="2">
        <v>1</v>
      </c>
    </row>
    <row r="25" spans="2:16" x14ac:dyDescent="0.25">
      <c r="B25" s="50">
        <v>0.68055555555555547</v>
      </c>
      <c r="I25" s="1" t="s">
        <v>104</v>
      </c>
      <c r="J25" s="2">
        <v>1</v>
      </c>
      <c r="L25" s="1" t="s">
        <v>190</v>
      </c>
      <c r="M25" s="2">
        <v>1</v>
      </c>
      <c r="O25" s="1" t="s">
        <v>158</v>
      </c>
      <c r="P25" s="2">
        <v>1</v>
      </c>
    </row>
    <row r="26" spans="2:16" x14ac:dyDescent="0.25">
      <c r="C26" s="47"/>
      <c r="D26" s="10"/>
      <c r="E26" s="47"/>
      <c r="F26" s="10"/>
      <c r="I26" s="1" t="s">
        <v>172</v>
      </c>
      <c r="J26" s="2">
        <v>1</v>
      </c>
      <c r="L26" s="1" t="s">
        <v>177</v>
      </c>
      <c r="M26" s="2">
        <v>1</v>
      </c>
      <c r="O26" s="1" t="s">
        <v>154</v>
      </c>
      <c r="P26" s="2">
        <v>1</v>
      </c>
    </row>
    <row r="27" spans="2:16" x14ac:dyDescent="0.25">
      <c r="C27" s="47"/>
      <c r="D27" s="10"/>
      <c r="E27" s="47"/>
      <c r="F27" s="10"/>
      <c r="I27" s="1" t="s">
        <v>101</v>
      </c>
      <c r="J27" s="2">
        <v>1</v>
      </c>
      <c r="L27" s="1" t="s">
        <v>162</v>
      </c>
      <c r="M27" s="2">
        <v>1</v>
      </c>
      <c r="O27" s="1" t="s">
        <v>160</v>
      </c>
      <c r="P27" s="2">
        <v>1</v>
      </c>
    </row>
    <row r="28" spans="2:16" x14ac:dyDescent="0.25">
      <c r="B28" s="93" t="s">
        <v>1</v>
      </c>
      <c r="C28" s="94"/>
      <c r="D28" s="94"/>
      <c r="E28" s="94"/>
      <c r="F28" s="95"/>
      <c r="I28" s="1" t="s">
        <v>149</v>
      </c>
      <c r="J28" s="2">
        <v>1</v>
      </c>
      <c r="M28" s="2">
        <f>SUM(M20:M27)</f>
        <v>8</v>
      </c>
      <c r="O28" s="1" t="s">
        <v>163</v>
      </c>
      <c r="P28" s="2">
        <v>1</v>
      </c>
    </row>
    <row r="29" spans="2:16" x14ac:dyDescent="0.25">
      <c r="B29" s="3" t="s">
        <v>7</v>
      </c>
      <c r="C29" s="3"/>
      <c r="D29" s="99" t="s">
        <v>9</v>
      </c>
      <c r="E29" s="99"/>
      <c r="F29" s="99"/>
      <c r="I29" s="1" t="s">
        <v>144</v>
      </c>
      <c r="J29" s="2">
        <v>1</v>
      </c>
      <c r="M29" s="26"/>
      <c r="O29" s="1" t="s">
        <v>156</v>
      </c>
      <c r="P29" s="2">
        <v>1</v>
      </c>
    </row>
    <row r="30" spans="2:16" x14ac:dyDescent="0.25">
      <c r="B30" s="1" t="s">
        <v>18</v>
      </c>
      <c r="C30" s="25" t="s">
        <v>39</v>
      </c>
      <c r="D30" s="25" t="s">
        <v>39</v>
      </c>
      <c r="E30" s="25" t="s">
        <v>40</v>
      </c>
      <c r="F30" s="25" t="s">
        <v>40</v>
      </c>
      <c r="J30" s="2">
        <f>SUM(J20:J29)</f>
        <v>10</v>
      </c>
      <c r="M30" s="26"/>
      <c r="P30" s="2">
        <f>SUM(P20:P29)</f>
        <v>10</v>
      </c>
    </row>
    <row r="31" spans="2:16" x14ac:dyDescent="0.25">
      <c r="B31" s="55">
        <v>0.34375</v>
      </c>
      <c r="C31" s="67" t="s">
        <v>135</v>
      </c>
      <c r="D31" s="67" t="s">
        <v>144</v>
      </c>
      <c r="E31" s="67" t="s">
        <v>136</v>
      </c>
      <c r="F31" s="67" t="s">
        <v>149</v>
      </c>
    </row>
    <row r="32" spans="2:16" x14ac:dyDescent="0.25">
      <c r="B32" s="56">
        <v>0.3611111111111111</v>
      </c>
      <c r="C32" s="67" t="s">
        <v>123</v>
      </c>
      <c r="D32" s="67" t="s">
        <v>101</v>
      </c>
      <c r="E32" s="67" t="s">
        <v>124</v>
      </c>
      <c r="F32" s="67" t="s">
        <v>172</v>
      </c>
    </row>
    <row r="33" spans="2:6" x14ac:dyDescent="0.25">
      <c r="B33" s="55">
        <v>0.37847222222222199</v>
      </c>
      <c r="C33" s="67" t="s">
        <v>102</v>
      </c>
      <c r="D33" s="67" t="s">
        <v>104</v>
      </c>
      <c r="E33" s="67" t="s">
        <v>172</v>
      </c>
      <c r="F33" s="67" t="s">
        <v>136</v>
      </c>
    </row>
    <row r="34" spans="2:6" x14ac:dyDescent="0.25">
      <c r="B34" s="56">
        <v>0.39583333333333298</v>
      </c>
      <c r="C34" s="67" t="s">
        <v>101</v>
      </c>
      <c r="D34" s="67" t="s">
        <v>135</v>
      </c>
      <c r="E34" s="67" t="s">
        <v>144</v>
      </c>
      <c r="F34" s="67" t="s">
        <v>149</v>
      </c>
    </row>
    <row r="35" spans="2:6" x14ac:dyDescent="0.25">
      <c r="B35" s="55">
        <v>0.41319444444444398</v>
      </c>
      <c r="C35" s="67" t="s">
        <v>104</v>
      </c>
      <c r="D35" s="67" t="s">
        <v>123</v>
      </c>
      <c r="E35" s="67" t="s">
        <v>102</v>
      </c>
      <c r="F35" s="67" t="s">
        <v>124</v>
      </c>
    </row>
    <row r="36" spans="2:6" x14ac:dyDescent="0.25">
      <c r="B36" s="56">
        <v>0.43055555555555503</v>
      </c>
      <c r="C36" s="67" t="s">
        <v>149</v>
      </c>
      <c r="D36" s="67" t="s">
        <v>101</v>
      </c>
      <c r="E36" s="67" t="s">
        <v>135</v>
      </c>
      <c r="F36" s="67" t="s">
        <v>172</v>
      </c>
    </row>
    <row r="37" spans="2:6" x14ac:dyDescent="0.25">
      <c r="B37" s="55">
        <v>0.44791666666666702</v>
      </c>
      <c r="C37" s="67" t="s">
        <v>104</v>
      </c>
      <c r="D37" s="67" t="s">
        <v>136</v>
      </c>
      <c r="E37" s="67" t="s">
        <v>102</v>
      </c>
      <c r="F37" s="67" t="s">
        <v>123</v>
      </c>
    </row>
    <row r="38" spans="2:6" x14ac:dyDescent="0.25">
      <c r="B38" s="56">
        <v>0.46527777777777801</v>
      </c>
      <c r="C38" s="67" t="s">
        <v>124</v>
      </c>
      <c r="D38" s="67" t="s">
        <v>144</v>
      </c>
      <c r="E38" s="69" t="s">
        <v>189</v>
      </c>
      <c r="F38" s="69" t="s">
        <v>162</v>
      </c>
    </row>
    <row r="39" spans="2:6" x14ac:dyDescent="0.25">
      <c r="B39" s="55">
        <v>0.48263888888888901</v>
      </c>
      <c r="C39" s="69" t="s">
        <v>164</v>
      </c>
      <c r="D39" s="69" t="s">
        <v>161</v>
      </c>
      <c r="E39" s="69" t="s">
        <v>177</v>
      </c>
      <c r="F39" s="69" t="s">
        <v>96</v>
      </c>
    </row>
    <row r="40" spans="2:6" x14ac:dyDescent="0.25">
      <c r="B40" s="56">
        <v>0.5</v>
      </c>
      <c r="C40" s="69" t="s">
        <v>155</v>
      </c>
      <c r="D40" s="69" t="s">
        <v>177</v>
      </c>
      <c r="E40" s="69" t="s">
        <v>96</v>
      </c>
      <c r="F40" s="69" t="s">
        <v>146</v>
      </c>
    </row>
    <row r="41" spans="2:6" x14ac:dyDescent="0.25">
      <c r="B41" s="55">
        <v>0.51736111111111105</v>
      </c>
      <c r="C41" s="69" t="s">
        <v>189</v>
      </c>
      <c r="D41" s="69" t="s">
        <v>155</v>
      </c>
      <c r="E41" s="69" t="s">
        <v>146</v>
      </c>
      <c r="F41" s="69" t="s">
        <v>164</v>
      </c>
    </row>
    <row r="42" spans="2:6" x14ac:dyDescent="0.25">
      <c r="B42" s="56">
        <v>0.53472222222222199</v>
      </c>
      <c r="C42" s="69" t="s">
        <v>162</v>
      </c>
      <c r="D42" s="69" t="s">
        <v>177</v>
      </c>
      <c r="E42" s="69" t="s">
        <v>161</v>
      </c>
      <c r="F42" s="69" t="s">
        <v>146</v>
      </c>
    </row>
    <row r="43" spans="2:6" x14ac:dyDescent="0.25">
      <c r="B43" s="55">
        <v>0.55208333333333304</v>
      </c>
      <c r="C43" s="69" t="s">
        <v>161</v>
      </c>
      <c r="D43" s="69" t="s">
        <v>162</v>
      </c>
      <c r="E43" s="69" t="s">
        <v>164</v>
      </c>
      <c r="F43" s="69" t="s">
        <v>189</v>
      </c>
    </row>
    <row r="44" spans="2:6" x14ac:dyDescent="0.25">
      <c r="B44" s="56">
        <v>0.56944444444444398</v>
      </c>
      <c r="C44" s="69" t="s">
        <v>155</v>
      </c>
      <c r="D44" s="69" t="s">
        <v>96</v>
      </c>
      <c r="E44" s="71" t="s">
        <v>81</v>
      </c>
      <c r="F44" s="71" t="s">
        <v>156</v>
      </c>
    </row>
    <row r="45" spans="2:6" x14ac:dyDescent="0.25">
      <c r="B45" s="55">
        <v>0.58680555555555503</v>
      </c>
      <c r="C45" s="71" t="s">
        <v>175</v>
      </c>
      <c r="D45" s="71" t="s">
        <v>163</v>
      </c>
      <c r="E45" s="71" t="s">
        <v>148</v>
      </c>
      <c r="F45" s="71" t="s">
        <v>129</v>
      </c>
    </row>
    <row r="46" spans="2:6" x14ac:dyDescent="0.25">
      <c r="B46" s="56">
        <v>0.60416666666666696</v>
      </c>
      <c r="C46" s="71" t="s">
        <v>85</v>
      </c>
      <c r="D46" s="71" t="s">
        <v>154</v>
      </c>
      <c r="E46" s="71" t="s">
        <v>157</v>
      </c>
      <c r="F46" s="71" t="s">
        <v>158</v>
      </c>
    </row>
    <row r="47" spans="2:6" x14ac:dyDescent="0.25">
      <c r="B47" s="55">
        <v>0.62152777777777801</v>
      </c>
      <c r="C47" s="71" t="s">
        <v>154</v>
      </c>
      <c r="D47" s="71" t="s">
        <v>175</v>
      </c>
      <c r="E47" s="71" t="s">
        <v>129</v>
      </c>
      <c r="F47" s="71" t="s">
        <v>81</v>
      </c>
    </row>
    <row r="48" spans="2:6" x14ac:dyDescent="0.25">
      <c r="B48" s="56">
        <v>0.63888888888888895</v>
      </c>
      <c r="C48" s="71" t="s">
        <v>156</v>
      </c>
      <c r="D48" s="71" t="s">
        <v>163</v>
      </c>
      <c r="E48" s="71" t="s">
        <v>158</v>
      </c>
      <c r="F48" s="71" t="s">
        <v>148</v>
      </c>
    </row>
    <row r="49" spans="2:6" x14ac:dyDescent="0.25">
      <c r="B49" s="55">
        <v>0.65625</v>
      </c>
      <c r="C49" s="71" t="s">
        <v>157</v>
      </c>
      <c r="D49" s="71" t="s">
        <v>85</v>
      </c>
      <c r="E49" s="71" t="s">
        <v>163</v>
      </c>
      <c r="F49" s="71" t="s">
        <v>129</v>
      </c>
    </row>
    <row r="50" spans="2:6" x14ac:dyDescent="0.25">
      <c r="B50" s="56">
        <v>0.67361111111111105</v>
      </c>
      <c r="C50" s="71" t="s">
        <v>81</v>
      </c>
      <c r="D50" s="71" t="s">
        <v>154</v>
      </c>
      <c r="E50" s="71" t="s">
        <v>158</v>
      </c>
      <c r="F50" s="71" t="s">
        <v>175</v>
      </c>
    </row>
    <row r="51" spans="2:6" x14ac:dyDescent="0.25">
      <c r="B51" s="55">
        <v>0.69097222222222199</v>
      </c>
      <c r="C51" s="71" t="s">
        <v>157</v>
      </c>
      <c r="D51" s="71" t="s">
        <v>148</v>
      </c>
      <c r="E51" s="71" t="s">
        <v>85</v>
      </c>
      <c r="F51" s="71" t="s">
        <v>156</v>
      </c>
    </row>
    <row r="52" spans="2:6" x14ac:dyDescent="0.25">
      <c r="B52" s="49">
        <v>0.70486111111111116</v>
      </c>
    </row>
  </sheetData>
  <mergeCells count="5">
    <mergeCell ref="D29:F29"/>
    <mergeCell ref="B3:F3"/>
    <mergeCell ref="B28:F28"/>
    <mergeCell ref="D2:F2"/>
    <mergeCell ref="C4:F4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D843-54BD-4867-A742-594BC7B580F6}">
  <dimension ref="A1:O48"/>
  <sheetViews>
    <sheetView topLeftCell="B22" workbookViewId="0">
      <selection activeCell="AF28" sqref="AF28"/>
    </sheetView>
  </sheetViews>
  <sheetFormatPr defaultRowHeight="15" x14ac:dyDescent="0.25"/>
  <cols>
    <col min="1" max="1" width="11.140625" customWidth="1"/>
    <col min="2" max="2" width="13.140625" bestFit="1" customWidth="1"/>
    <col min="3" max="6" width="15.7109375" bestFit="1" customWidth="1"/>
    <col min="7" max="7" width="13.140625" bestFit="1" customWidth="1"/>
    <col min="8" max="8" width="16.28515625" bestFit="1" customWidth="1"/>
    <col min="9" max="9" width="6.5703125" bestFit="1" customWidth="1"/>
    <col min="10" max="10" width="7" bestFit="1" customWidth="1"/>
    <col min="11" max="11" width="16.140625" bestFit="1" customWidth="1"/>
    <col min="14" max="14" width="15.140625" bestFit="1" customWidth="1"/>
  </cols>
  <sheetData>
    <row r="1" spans="1:15" x14ac:dyDescent="0.25">
      <c r="A1" s="87" t="s">
        <v>13</v>
      </c>
    </row>
    <row r="2" spans="1:15" x14ac:dyDescent="0.25">
      <c r="A2" s="89"/>
      <c r="B2" s="97">
        <v>2</v>
      </c>
      <c r="C2" s="97"/>
      <c r="D2" s="97"/>
      <c r="E2" s="97"/>
      <c r="F2" s="97"/>
      <c r="G2" s="88"/>
      <c r="H2" s="88"/>
      <c r="I2" s="97"/>
      <c r="J2" s="97"/>
      <c r="K2" s="97"/>
    </row>
    <row r="3" spans="1:15" ht="49.15" customHeight="1" x14ac:dyDescent="0.25">
      <c r="A3" s="51" t="s">
        <v>72</v>
      </c>
      <c r="B3" s="99" t="s">
        <v>3</v>
      </c>
      <c r="C3" s="99"/>
      <c r="D3" s="99"/>
      <c r="E3" s="99"/>
      <c r="F3" s="99"/>
    </row>
    <row r="4" spans="1:15" ht="30" customHeight="1" x14ac:dyDescent="0.25">
      <c r="A4" s="3" t="s">
        <v>6</v>
      </c>
      <c r="B4" s="3" t="s">
        <v>7</v>
      </c>
      <c r="C4" s="100" t="s">
        <v>9</v>
      </c>
      <c r="D4" s="101"/>
      <c r="E4" s="101"/>
      <c r="F4" s="102"/>
    </row>
    <row r="5" spans="1:15" ht="30" customHeight="1" x14ac:dyDescent="0.25">
      <c r="A5" s="1"/>
      <c r="B5" s="1" t="s">
        <v>18</v>
      </c>
      <c r="C5" s="89" t="s">
        <v>23</v>
      </c>
      <c r="D5" s="89" t="s">
        <v>23</v>
      </c>
      <c r="E5" s="89" t="s">
        <v>24</v>
      </c>
      <c r="F5" s="89" t="s">
        <v>24</v>
      </c>
    </row>
    <row r="6" spans="1:15" x14ac:dyDescent="0.25">
      <c r="B6" s="13">
        <v>0.375</v>
      </c>
      <c r="C6" s="60" t="s">
        <v>158</v>
      </c>
      <c r="D6" s="60" t="s">
        <v>102</v>
      </c>
      <c r="E6" s="60" t="s">
        <v>197</v>
      </c>
      <c r="F6" s="60" t="s">
        <v>130</v>
      </c>
      <c r="H6" s="59" t="s">
        <v>196</v>
      </c>
      <c r="I6" s="61" t="s">
        <v>120</v>
      </c>
      <c r="K6" s="59" t="s">
        <v>196</v>
      </c>
      <c r="L6" s="76" t="s">
        <v>133</v>
      </c>
      <c r="N6" s="59" t="s">
        <v>196</v>
      </c>
      <c r="O6" s="66" t="s">
        <v>134</v>
      </c>
    </row>
    <row r="7" spans="1:15" x14ac:dyDescent="0.25">
      <c r="B7" s="17">
        <v>0.3923611111111111</v>
      </c>
      <c r="C7" s="60" t="s">
        <v>170</v>
      </c>
      <c r="D7" s="60" t="s">
        <v>129</v>
      </c>
      <c r="E7" s="60" t="s">
        <v>151</v>
      </c>
      <c r="F7" s="60" t="s">
        <v>98</v>
      </c>
      <c r="H7" s="1" t="s">
        <v>98</v>
      </c>
      <c r="I7" s="2">
        <v>1</v>
      </c>
      <c r="K7" s="1" t="s">
        <v>191</v>
      </c>
      <c r="L7" s="2">
        <v>1</v>
      </c>
      <c r="N7" s="1" t="s">
        <v>149</v>
      </c>
      <c r="O7" s="2">
        <v>1</v>
      </c>
    </row>
    <row r="8" spans="1:15" x14ac:dyDescent="0.25">
      <c r="B8" s="13">
        <v>0.40972222222222227</v>
      </c>
      <c r="C8" s="60" t="s">
        <v>197</v>
      </c>
      <c r="D8" s="60" t="s">
        <v>170</v>
      </c>
      <c r="E8" s="60" t="s">
        <v>98</v>
      </c>
      <c r="F8" s="60" t="s">
        <v>129</v>
      </c>
      <c r="H8" s="1" t="s">
        <v>151</v>
      </c>
      <c r="I8" s="2">
        <v>1</v>
      </c>
      <c r="K8" s="1" t="s">
        <v>80</v>
      </c>
      <c r="L8" s="2">
        <v>1</v>
      </c>
      <c r="N8" s="1" t="s">
        <v>146</v>
      </c>
      <c r="O8" s="2">
        <v>1</v>
      </c>
    </row>
    <row r="9" spans="1:15" x14ac:dyDescent="0.25">
      <c r="B9" s="13">
        <v>0.42708333333333298</v>
      </c>
      <c r="C9" s="60" t="s">
        <v>130</v>
      </c>
      <c r="D9" s="60" t="s">
        <v>102</v>
      </c>
      <c r="E9" s="60" t="s">
        <v>151</v>
      </c>
      <c r="F9" s="60" t="s">
        <v>158</v>
      </c>
      <c r="H9" s="1" t="s">
        <v>197</v>
      </c>
      <c r="I9" s="2">
        <v>1</v>
      </c>
      <c r="K9" s="1" t="s">
        <v>123</v>
      </c>
      <c r="L9" s="2">
        <v>1</v>
      </c>
      <c r="N9" s="1" t="s">
        <v>92</v>
      </c>
      <c r="O9" s="2">
        <v>1</v>
      </c>
    </row>
    <row r="10" spans="1:15" x14ac:dyDescent="0.25">
      <c r="B10" s="17">
        <v>0.44444444444444398</v>
      </c>
      <c r="C10" s="60" t="s">
        <v>129</v>
      </c>
      <c r="D10" s="60" t="s">
        <v>130</v>
      </c>
      <c r="E10" s="60" t="s">
        <v>102</v>
      </c>
      <c r="F10" s="60" t="s">
        <v>151</v>
      </c>
      <c r="H10" s="1" t="s">
        <v>170</v>
      </c>
      <c r="I10" s="2">
        <v>1</v>
      </c>
      <c r="K10" s="1" t="s">
        <v>198</v>
      </c>
      <c r="L10" s="2">
        <v>1</v>
      </c>
      <c r="N10" s="1" t="s">
        <v>154</v>
      </c>
      <c r="O10" s="2">
        <v>1</v>
      </c>
    </row>
    <row r="11" spans="1:15" x14ac:dyDescent="0.25">
      <c r="B11" s="13">
        <v>0.46180555555555503</v>
      </c>
      <c r="C11" s="60" t="s">
        <v>170</v>
      </c>
      <c r="D11" s="60" t="s">
        <v>98</v>
      </c>
      <c r="E11" s="60" t="s">
        <v>158</v>
      </c>
      <c r="F11" s="60" t="s">
        <v>197</v>
      </c>
      <c r="H11" s="1" t="s">
        <v>158</v>
      </c>
      <c r="I11" s="2">
        <v>1</v>
      </c>
      <c r="K11" s="1" t="s">
        <v>94</v>
      </c>
      <c r="L11" s="2">
        <v>1</v>
      </c>
      <c r="N11" s="1" t="s">
        <v>164</v>
      </c>
      <c r="O11" s="2">
        <v>1</v>
      </c>
    </row>
    <row r="12" spans="1:15" x14ac:dyDescent="0.25">
      <c r="B12" s="13">
        <v>0.47916666666666702</v>
      </c>
      <c r="C12" s="78" t="s">
        <v>191</v>
      </c>
      <c r="D12" s="78" t="s">
        <v>200</v>
      </c>
      <c r="E12" s="78" t="s">
        <v>80</v>
      </c>
      <c r="F12" s="78" t="s">
        <v>94</v>
      </c>
      <c r="H12" s="1" t="s">
        <v>102</v>
      </c>
      <c r="I12" s="2">
        <v>1</v>
      </c>
      <c r="K12" s="1" t="s">
        <v>89</v>
      </c>
      <c r="L12" s="2">
        <v>1</v>
      </c>
      <c r="N12" s="1" t="s">
        <v>199</v>
      </c>
      <c r="O12" s="2">
        <v>1</v>
      </c>
    </row>
    <row r="13" spans="1:15" x14ac:dyDescent="0.25">
      <c r="B13" s="17">
        <v>0.49652777777777801</v>
      </c>
      <c r="C13" s="78" t="s">
        <v>123</v>
      </c>
      <c r="D13" s="78" t="s">
        <v>198</v>
      </c>
      <c r="E13" s="78" t="s">
        <v>200</v>
      </c>
      <c r="F13" s="78" t="s">
        <v>106</v>
      </c>
      <c r="H13" s="1" t="s">
        <v>129</v>
      </c>
      <c r="I13" s="2">
        <v>1</v>
      </c>
      <c r="K13" s="1" t="s">
        <v>195</v>
      </c>
      <c r="L13" s="2">
        <v>1</v>
      </c>
      <c r="N13" s="1" t="s">
        <v>135</v>
      </c>
      <c r="O13" s="2">
        <v>1</v>
      </c>
    </row>
    <row r="14" spans="1:15" x14ac:dyDescent="0.25">
      <c r="B14" s="13">
        <v>0.51388888888888895</v>
      </c>
      <c r="C14" s="78" t="s">
        <v>89</v>
      </c>
      <c r="D14" s="78" t="s">
        <v>195</v>
      </c>
      <c r="E14" s="78" t="s">
        <v>106</v>
      </c>
      <c r="F14" s="78" t="s">
        <v>80</v>
      </c>
      <c r="H14" s="1" t="s">
        <v>130</v>
      </c>
      <c r="I14" s="2">
        <v>1</v>
      </c>
      <c r="K14" s="1" t="s">
        <v>106</v>
      </c>
      <c r="L14" s="2">
        <v>1</v>
      </c>
      <c r="N14" s="1" t="s">
        <v>173</v>
      </c>
      <c r="O14" s="2">
        <v>1</v>
      </c>
    </row>
    <row r="15" spans="1:15" x14ac:dyDescent="0.25">
      <c r="B15" s="13">
        <v>0.53125</v>
      </c>
      <c r="C15" s="78" t="s">
        <v>198</v>
      </c>
      <c r="D15" s="78" t="s">
        <v>191</v>
      </c>
      <c r="E15" s="78" t="s">
        <v>200</v>
      </c>
      <c r="F15" s="78" t="s">
        <v>94</v>
      </c>
      <c r="I15" s="2">
        <f>SUM(I7:I14)</f>
        <v>8</v>
      </c>
      <c r="K15" s="1" t="s">
        <v>200</v>
      </c>
      <c r="L15" s="2">
        <v>1</v>
      </c>
      <c r="O15" s="2">
        <f>SUM(O7:O14)</f>
        <v>8</v>
      </c>
    </row>
    <row r="16" spans="1:15" x14ac:dyDescent="0.25">
      <c r="B16" s="17">
        <v>0.54861111111111105</v>
      </c>
      <c r="C16" s="78" t="s">
        <v>195</v>
      </c>
      <c r="D16" s="78" t="s">
        <v>80</v>
      </c>
      <c r="E16" s="78" t="s">
        <v>89</v>
      </c>
      <c r="F16" s="78" t="s">
        <v>123</v>
      </c>
      <c r="L16" s="2">
        <f>SUM(L7:L15)</f>
        <v>9</v>
      </c>
    </row>
    <row r="17" spans="2:14" x14ac:dyDescent="0.25">
      <c r="B17" s="13">
        <v>0.56597222222222199</v>
      </c>
      <c r="C17" s="78" t="s">
        <v>94</v>
      </c>
      <c r="D17" s="78" t="s">
        <v>198</v>
      </c>
      <c r="E17" s="78" t="s">
        <v>191</v>
      </c>
      <c r="F17" s="78" t="s">
        <v>106</v>
      </c>
    </row>
    <row r="18" spans="2:14" x14ac:dyDescent="0.25">
      <c r="B18" s="17">
        <v>0.58333333333333304</v>
      </c>
      <c r="C18" s="78" t="s">
        <v>195</v>
      </c>
      <c r="D18" s="78" t="s">
        <v>123</v>
      </c>
      <c r="E18" s="78" t="s">
        <v>89</v>
      </c>
      <c r="F18" s="78" t="s">
        <v>200</v>
      </c>
    </row>
    <row r="19" spans="2:14" x14ac:dyDescent="0.25">
      <c r="B19" s="13">
        <v>0.60069444444444398</v>
      </c>
      <c r="C19" s="67" t="s">
        <v>164</v>
      </c>
      <c r="D19" s="67" t="s">
        <v>199</v>
      </c>
      <c r="E19" s="67" t="s">
        <v>92</v>
      </c>
      <c r="F19" s="67" t="s">
        <v>173</v>
      </c>
      <c r="H19" s="59" t="s">
        <v>196</v>
      </c>
      <c r="I19" s="68" t="s">
        <v>78</v>
      </c>
      <c r="K19" s="59" t="s">
        <v>196</v>
      </c>
      <c r="L19" s="70" t="s">
        <v>79</v>
      </c>
      <c r="N19" s="1"/>
    </row>
    <row r="20" spans="2:14" x14ac:dyDescent="0.25">
      <c r="B20" s="17">
        <v>0.61805555555555503</v>
      </c>
      <c r="C20" s="67" t="s">
        <v>154</v>
      </c>
      <c r="D20" s="67" t="s">
        <v>135</v>
      </c>
      <c r="E20" s="67" t="s">
        <v>146</v>
      </c>
      <c r="F20" s="67" t="s">
        <v>149</v>
      </c>
      <c r="H20" s="1" t="s">
        <v>83</v>
      </c>
      <c r="I20" s="2">
        <v>1</v>
      </c>
      <c r="K20" s="1" t="s">
        <v>81</v>
      </c>
      <c r="L20" s="2">
        <v>1</v>
      </c>
    </row>
    <row r="21" spans="2:14" ht="14.45" customHeight="1" x14ac:dyDescent="0.25">
      <c r="B21" s="13">
        <v>0.63541666666666596</v>
      </c>
      <c r="C21" s="67" t="s">
        <v>92</v>
      </c>
      <c r="D21" s="67" t="s">
        <v>154</v>
      </c>
      <c r="E21" s="67" t="s">
        <v>149</v>
      </c>
      <c r="F21" s="67" t="s">
        <v>135</v>
      </c>
      <c r="H21" s="58" t="s">
        <v>82</v>
      </c>
      <c r="I21" s="2">
        <v>1</v>
      </c>
      <c r="K21" s="1" t="s">
        <v>153</v>
      </c>
      <c r="L21" s="2">
        <v>1</v>
      </c>
    </row>
    <row r="22" spans="2:14" x14ac:dyDescent="0.25">
      <c r="B22" s="17">
        <v>0.65277777777777701</v>
      </c>
      <c r="C22" s="67" t="s">
        <v>173</v>
      </c>
      <c r="D22" s="67" t="s">
        <v>199</v>
      </c>
      <c r="E22" s="67" t="s">
        <v>146</v>
      </c>
      <c r="F22" s="67" t="s">
        <v>164</v>
      </c>
      <c r="H22" s="1" t="s">
        <v>139</v>
      </c>
      <c r="I22" s="2">
        <v>1</v>
      </c>
      <c r="K22" s="1" t="s">
        <v>183</v>
      </c>
      <c r="L22" s="2">
        <v>1</v>
      </c>
    </row>
    <row r="23" spans="2:14" x14ac:dyDescent="0.25">
      <c r="B23" s="13">
        <v>0.67013888888888795</v>
      </c>
      <c r="C23" s="67" t="s">
        <v>135</v>
      </c>
      <c r="D23" s="67" t="s">
        <v>173</v>
      </c>
      <c r="E23" s="67" t="s">
        <v>199</v>
      </c>
      <c r="F23" s="67" t="s">
        <v>146</v>
      </c>
      <c r="H23" s="1" t="s">
        <v>175</v>
      </c>
      <c r="I23" s="2">
        <v>1</v>
      </c>
      <c r="K23" s="1" t="s">
        <v>152</v>
      </c>
      <c r="L23" s="2">
        <v>1</v>
      </c>
    </row>
    <row r="24" spans="2:14" x14ac:dyDescent="0.25">
      <c r="B24" s="49">
        <v>0.68402777777777779</v>
      </c>
      <c r="C24" s="67" t="s">
        <v>154</v>
      </c>
      <c r="D24" s="67" t="s">
        <v>149</v>
      </c>
      <c r="E24" s="67" t="s">
        <v>164</v>
      </c>
      <c r="F24" s="67" t="s">
        <v>92</v>
      </c>
      <c r="H24" s="1" t="s">
        <v>148</v>
      </c>
      <c r="I24" s="2">
        <v>1</v>
      </c>
      <c r="K24" s="1" t="s">
        <v>160</v>
      </c>
      <c r="L24" s="2">
        <v>1</v>
      </c>
      <c r="N24" s="1"/>
    </row>
    <row r="25" spans="2:14" x14ac:dyDescent="0.25">
      <c r="C25" s="88"/>
      <c r="D25" s="88"/>
      <c r="E25" s="16"/>
      <c r="F25" s="16"/>
      <c r="G25" s="17"/>
      <c r="H25" s="1" t="s">
        <v>155</v>
      </c>
      <c r="I25" s="2">
        <v>1</v>
      </c>
      <c r="K25" s="1" t="s">
        <v>91</v>
      </c>
      <c r="L25" s="2">
        <v>1</v>
      </c>
    </row>
    <row r="26" spans="2:14" x14ac:dyDescent="0.25">
      <c r="E26" s="18"/>
      <c r="F26" s="18"/>
      <c r="G26" s="13"/>
      <c r="H26" s="1" t="s">
        <v>189</v>
      </c>
      <c r="I26" s="2">
        <v>1</v>
      </c>
      <c r="K26" s="1" t="s">
        <v>156</v>
      </c>
      <c r="L26" s="2">
        <v>1</v>
      </c>
    </row>
    <row r="27" spans="2:14" x14ac:dyDescent="0.25">
      <c r="B27" s="93" t="s">
        <v>4</v>
      </c>
      <c r="C27" s="94"/>
      <c r="D27" s="94"/>
      <c r="E27" s="94"/>
      <c r="F27" s="95"/>
      <c r="G27" s="17"/>
      <c r="H27" s="1" t="s">
        <v>142</v>
      </c>
      <c r="I27" s="2">
        <v>1</v>
      </c>
      <c r="L27" s="2">
        <f>SUM(L20:L26)</f>
        <v>7</v>
      </c>
    </row>
    <row r="28" spans="2:14" x14ac:dyDescent="0.25">
      <c r="B28" s="3" t="s">
        <v>7</v>
      </c>
      <c r="C28" s="100" t="s">
        <v>9</v>
      </c>
      <c r="D28" s="101"/>
      <c r="E28" s="101"/>
      <c r="F28" s="102"/>
      <c r="G28" s="13"/>
      <c r="H28" s="1" t="s">
        <v>104</v>
      </c>
      <c r="I28" s="2">
        <v>1</v>
      </c>
    </row>
    <row r="29" spans="2:14" x14ac:dyDescent="0.25">
      <c r="B29" s="1" t="s">
        <v>18</v>
      </c>
      <c r="C29" s="89" t="s">
        <v>23</v>
      </c>
      <c r="D29" s="89" t="s">
        <v>23</v>
      </c>
      <c r="E29" s="89" t="s">
        <v>24</v>
      </c>
      <c r="F29" s="89" t="s">
        <v>24</v>
      </c>
      <c r="H29" s="1" t="s">
        <v>172</v>
      </c>
      <c r="I29" s="2">
        <v>1</v>
      </c>
    </row>
    <row r="30" spans="2:14" x14ac:dyDescent="0.25">
      <c r="B30" s="13">
        <v>0.375</v>
      </c>
      <c r="C30" s="69" t="s">
        <v>83</v>
      </c>
      <c r="D30" s="69" t="s">
        <v>82</v>
      </c>
      <c r="E30" s="69" t="s">
        <v>139</v>
      </c>
      <c r="F30" s="69" t="s">
        <v>175</v>
      </c>
      <c r="H30" s="1" t="s">
        <v>162</v>
      </c>
      <c r="I30" s="2">
        <v>1</v>
      </c>
    </row>
    <row r="31" spans="2:14" x14ac:dyDescent="0.25">
      <c r="B31" s="17">
        <v>0.3923611111111111</v>
      </c>
      <c r="C31" s="69" t="s">
        <v>148</v>
      </c>
      <c r="D31" s="90" t="s">
        <v>155</v>
      </c>
      <c r="E31" s="90" t="s">
        <v>189</v>
      </c>
      <c r="F31" s="90" t="s">
        <v>142</v>
      </c>
      <c r="H31" s="1" t="s">
        <v>180</v>
      </c>
      <c r="I31" s="2">
        <v>1</v>
      </c>
    </row>
    <row r="32" spans="2:14" x14ac:dyDescent="0.25">
      <c r="B32" s="13">
        <v>0.40972222222222199</v>
      </c>
      <c r="C32" s="69" t="s">
        <v>104</v>
      </c>
      <c r="D32" s="90" t="s">
        <v>172</v>
      </c>
      <c r="E32" s="90" t="s">
        <v>162</v>
      </c>
      <c r="F32" s="90" t="s">
        <v>82</v>
      </c>
      <c r="H32" s="1" t="s">
        <v>105</v>
      </c>
      <c r="I32" s="2">
        <v>1</v>
      </c>
    </row>
    <row r="33" spans="2:9" x14ac:dyDescent="0.25">
      <c r="B33" s="17">
        <v>0.42708333333333298</v>
      </c>
      <c r="C33" s="69" t="s">
        <v>105</v>
      </c>
      <c r="D33" s="90" t="s">
        <v>201</v>
      </c>
      <c r="E33" s="90" t="s">
        <v>82</v>
      </c>
      <c r="F33" s="90" t="s">
        <v>148</v>
      </c>
      <c r="H33" s="1" t="s">
        <v>201</v>
      </c>
      <c r="I33" s="2">
        <v>1</v>
      </c>
    </row>
    <row r="34" spans="2:9" x14ac:dyDescent="0.25">
      <c r="B34" s="13">
        <v>0.44444444444444398</v>
      </c>
      <c r="C34" s="69" t="s">
        <v>162</v>
      </c>
      <c r="D34" s="90" t="s">
        <v>142</v>
      </c>
      <c r="E34" s="90" t="s">
        <v>83</v>
      </c>
      <c r="F34" s="90" t="s">
        <v>180</v>
      </c>
      <c r="I34" s="2">
        <f>SUM(I20:I33)</f>
        <v>14</v>
      </c>
    </row>
    <row r="35" spans="2:9" x14ac:dyDescent="0.25">
      <c r="B35" s="17">
        <v>0.46180555555555503</v>
      </c>
      <c r="C35" s="69" t="s">
        <v>139</v>
      </c>
      <c r="D35" s="90" t="s">
        <v>201</v>
      </c>
      <c r="E35" s="90" t="s">
        <v>105</v>
      </c>
      <c r="F35" s="90" t="s">
        <v>172</v>
      </c>
    </row>
    <row r="36" spans="2:9" x14ac:dyDescent="0.25">
      <c r="B36" s="13">
        <v>0.47916666666666702</v>
      </c>
      <c r="C36" s="69" t="s">
        <v>175</v>
      </c>
      <c r="D36" s="90" t="s">
        <v>189</v>
      </c>
      <c r="E36" s="90" t="s">
        <v>155</v>
      </c>
      <c r="F36" s="90" t="s">
        <v>104</v>
      </c>
    </row>
    <row r="37" spans="2:9" x14ac:dyDescent="0.25">
      <c r="B37" s="17">
        <v>0.49652777777777801</v>
      </c>
      <c r="C37" s="69" t="s">
        <v>172</v>
      </c>
      <c r="D37" s="90" t="s">
        <v>148</v>
      </c>
      <c r="E37" s="90" t="s">
        <v>180</v>
      </c>
      <c r="F37" s="90" t="s">
        <v>189</v>
      </c>
    </row>
    <row r="38" spans="2:9" x14ac:dyDescent="0.25">
      <c r="B38" s="13">
        <v>0.51388888888888895</v>
      </c>
      <c r="C38" s="69" t="s">
        <v>104</v>
      </c>
      <c r="D38" s="90" t="s">
        <v>201</v>
      </c>
      <c r="E38" s="90" t="s">
        <v>155</v>
      </c>
      <c r="F38" s="90" t="s">
        <v>83</v>
      </c>
    </row>
    <row r="39" spans="2:9" x14ac:dyDescent="0.25">
      <c r="B39" s="17">
        <v>0.53125</v>
      </c>
      <c r="C39" s="69" t="s">
        <v>175</v>
      </c>
      <c r="D39" s="69" t="s">
        <v>105</v>
      </c>
      <c r="E39" s="69" t="s">
        <v>180</v>
      </c>
      <c r="F39" s="69" t="s">
        <v>162</v>
      </c>
    </row>
    <row r="40" spans="2:9" x14ac:dyDescent="0.25">
      <c r="B40" s="13">
        <v>0.54861111111111105</v>
      </c>
      <c r="C40" s="69" t="s">
        <v>142</v>
      </c>
      <c r="D40" s="69" t="s">
        <v>139</v>
      </c>
      <c r="E40" s="71" t="s">
        <v>152</v>
      </c>
      <c r="F40" s="71" t="s">
        <v>160</v>
      </c>
    </row>
    <row r="41" spans="2:9" x14ac:dyDescent="0.25">
      <c r="B41" s="17">
        <v>0.56597222222222199</v>
      </c>
      <c r="C41" s="71" t="s">
        <v>153</v>
      </c>
      <c r="D41" s="71" t="s">
        <v>81</v>
      </c>
      <c r="E41" s="71" t="s">
        <v>183</v>
      </c>
      <c r="F41" s="71" t="s">
        <v>152</v>
      </c>
    </row>
    <row r="42" spans="2:9" x14ac:dyDescent="0.25">
      <c r="B42" s="13">
        <v>0.58333333333333304</v>
      </c>
      <c r="C42" s="71" t="s">
        <v>183</v>
      </c>
      <c r="D42" s="71" t="s">
        <v>156</v>
      </c>
      <c r="E42" s="71" t="s">
        <v>81</v>
      </c>
      <c r="F42" s="71" t="s">
        <v>91</v>
      </c>
    </row>
    <row r="43" spans="2:9" x14ac:dyDescent="0.25">
      <c r="B43" s="17">
        <v>0.60069444444444398</v>
      </c>
      <c r="C43" s="71" t="s">
        <v>156</v>
      </c>
      <c r="D43" s="71" t="s">
        <v>160</v>
      </c>
      <c r="E43" s="71" t="s">
        <v>153</v>
      </c>
      <c r="F43" s="71" t="s">
        <v>152</v>
      </c>
    </row>
    <row r="44" spans="2:9" x14ac:dyDescent="0.25">
      <c r="B44" s="13">
        <v>0.61805555555555503</v>
      </c>
      <c r="C44" s="71" t="s">
        <v>91</v>
      </c>
      <c r="D44" s="71" t="s">
        <v>156</v>
      </c>
      <c r="E44" s="71" t="s">
        <v>160</v>
      </c>
      <c r="F44" s="71" t="s">
        <v>153</v>
      </c>
    </row>
    <row r="45" spans="2:9" x14ac:dyDescent="0.25">
      <c r="B45" s="17">
        <v>0.63541666666666696</v>
      </c>
      <c r="C45" s="71" t="s">
        <v>152</v>
      </c>
      <c r="D45" s="71" t="s">
        <v>81</v>
      </c>
      <c r="E45" s="71" t="s">
        <v>91</v>
      </c>
      <c r="F45" s="71" t="s">
        <v>183</v>
      </c>
    </row>
    <row r="46" spans="2:9" x14ac:dyDescent="0.25">
      <c r="B46" s="13">
        <v>0.65277777777777801</v>
      </c>
    </row>
    <row r="47" spans="2:9" x14ac:dyDescent="0.25">
      <c r="B47" s="49">
        <v>0.66666666666666663</v>
      </c>
    </row>
    <row r="48" spans="2:9" x14ac:dyDescent="0.25">
      <c r="B48" s="13"/>
    </row>
  </sheetData>
  <mergeCells count="6">
    <mergeCell ref="C28:F28"/>
    <mergeCell ref="I2:K2"/>
    <mergeCell ref="B3:F3"/>
    <mergeCell ref="B27:F27"/>
    <mergeCell ref="B2:F2"/>
    <mergeCell ref="C4:F4"/>
  </mergeCells>
  <pageMargins left="0.23622047244094491" right="0.23622047244094491" top="0.74803149606299213" bottom="0.74803149606299213" header="0.31496062992125984" footer="0.31496062992125984"/>
  <pageSetup paperSize="8" orientation="landscape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A5BB4-3E0F-487E-B7B8-663910CFF5A6}">
  <dimension ref="A1:N28"/>
  <sheetViews>
    <sheetView tabSelected="1" workbookViewId="0">
      <selection activeCell="K29" sqref="K29"/>
    </sheetView>
  </sheetViews>
  <sheetFormatPr defaultRowHeight="15" x14ac:dyDescent="0.25"/>
  <cols>
    <col min="1" max="1" width="11.140625" customWidth="1"/>
    <col min="2" max="2" width="13.140625" bestFit="1" customWidth="1"/>
    <col min="3" max="4" width="15.85546875" bestFit="1" customWidth="1"/>
    <col min="5" max="5" width="14.5703125" bestFit="1" customWidth="1"/>
    <col min="6" max="6" width="15.85546875" bestFit="1" customWidth="1"/>
    <col min="7" max="8" width="15.7109375" bestFit="1" customWidth="1"/>
    <col min="10" max="10" width="18.7109375" bestFit="1" customWidth="1"/>
    <col min="13" max="13" width="16.140625" bestFit="1" customWidth="1"/>
  </cols>
  <sheetData>
    <row r="1" spans="1:14" x14ac:dyDescent="0.25">
      <c r="A1" s="7" t="s">
        <v>13</v>
      </c>
    </row>
    <row r="2" spans="1:14" x14ac:dyDescent="0.25">
      <c r="A2" s="11"/>
      <c r="B2" s="10"/>
      <c r="C2" s="47"/>
      <c r="D2" s="10"/>
      <c r="E2" s="47"/>
      <c r="F2" s="10"/>
      <c r="G2" s="47"/>
      <c r="H2" s="10"/>
    </row>
    <row r="3" spans="1:14" ht="49.15" customHeight="1" x14ac:dyDescent="0.25">
      <c r="A3" s="51" t="s">
        <v>72</v>
      </c>
      <c r="B3" s="100" t="s">
        <v>5</v>
      </c>
      <c r="C3" s="101"/>
      <c r="D3" s="101"/>
      <c r="E3" s="101"/>
      <c r="F3" s="101"/>
      <c r="G3" s="101"/>
      <c r="H3" s="102"/>
    </row>
    <row r="4" spans="1:14" ht="30" customHeight="1" x14ac:dyDescent="0.25">
      <c r="A4" s="3" t="s">
        <v>6</v>
      </c>
      <c r="B4" s="3" t="s">
        <v>7</v>
      </c>
      <c r="C4" s="100" t="s">
        <v>11</v>
      </c>
      <c r="D4" s="101"/>
      <c r="E4" s="101"/>
      <c r="F4" s="101"/>
      <c r="G4" s="101"/>
      <c r="H4" s="102"/>
    </row>
    <row r="5" spans="1:14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  <c r="G5" s="25" t="s">
        <v>25</v>
      </c>
      <c r="H5" s="25" t="s">
        <v>25</v>
      </c>
    </row>
    <row r="6" spans="1:14" x14ac:dyDescent="0.25">
      <c r="A6">
        <v>1</v>
      </c>
      <c r="B6" s="17">
        <v>0.35416666666666669</v>
      </c>
      <c r="C6" s="78" t="s">
        <v>108</v>
      </c>
      <c r="D6" s="78" t="s">
        <v>199</v>
      </c>
      <c r="E6" s="78" t="s">
        <v>151</v>
      </c>
      <c r="F6" s="78" t="s">
        <v>102</v>
      </c>
      <c r="G6" s="78" t="s">
        <v>172</v>
      </c>
      <c r="H6" s="78" t="s">
        <v>94</v>
      </c>
      <c r="J6" s="59" t="s">
        <v>202</v>
      </c>
      <c r="K6" s="76" t="s">
        <v>133</v>
      </c>
      <c r="M6" s="59" t="s">
        <v>202</v>
      </c>
      <c r="N6" s="66" t="s">
        <v>134</v>
      </c>
    </row>
    <row r="7" spans="1:14" x14ac:dyDescent="0.25">
      <c r="A7">
        <v>2</v>
      </c>
      <c r="B7" s="13">
        <v>0.37152777777777773</v>
      </c>
      <c r="C7" s="67" t="s">
        <v>80</v>
      </c>
      <c r="D7" s="67" t="s">
        <v>130</v>
      </c>
      <c r="E7" s="67" t="s">
        <v>175</v>
      </c>
      <c r="F7" s="67" t="s">
        <v>206</v>
      </c>
      <c r="G7" s="67" t="s">
        <v>204</v>
      </c>
      <c r="H7" s="67" t="s">
        <v>104</v>
      </c>
      <c r="J7" s="1" t="s">
        <v>108</v>
      </c>
      <c r="K7" s="2">
        <v>1</v>
      </c>
      <c r="M7" s="1" t="s">
        <v>80</v>
      </c>
      <c r="N7" s="2">
        <v>1</v>
      </c>
    </row>
    <row r="8" spans="1:14" x14ac:dyDescent="0.25">
      <c r="A8">
        <v>3</v>
      </c>
      <c r="B8" s="17">
        <v>0.38888888888888901</v>
      </c>
      <c r="C8" s="78" t="s">
        <v>126</v>
      </c>
      <c r="D8" s="78" t="s">
        <v>127</v>
      </c>
      <c r="E8" s="78" t="s">
        <v>203</v>
      </c>
      <c r="F8" s="78" t="s">
        <v>102</v>
      </c>
      <c r="G8" s="78" t="s">
        <v>199</v>
      </c>
      <c r="H8" s="78" t="s">
        <v>151</v>
      </c>
      <c r="J8" s="1" t="s">
        <v>151</v>
      </c>
      <c r="K8" s="2">
        <v>1</v>
      </c>
      <c r="M8" s="1" t="s">
        <v>175</v>
      </c>
      <c r="N8" s="2">
        <v>1</v>
      </c>
    </row>
    <row r="9" spans="1:14" x14ac:dyDescent="0.25">
      <c r="A9">
        <v>4</v>
      </c>
      <c r="B9" s="13">
        <v>0.40625</v>
      </c>
      <c r="C9" s="67" t="s">
        <v>193</v>
      </c>
      <c r="D9" s="67" t="s">
        <v>130</v>
      </c>
      <c r="E9" s="67" t="s">
        <v>195</v>
      </c>
      <c r="F9" s="67" t="s">
        <v>205</v>
      </c>
      <c r="G9" s="67" t="s">
        <v>164</v>
      </c>
      <c r="H9" s="67" t="s">
        <v>175</v>
      </c>
      <c r="J9" s="1" t="s">
        <v>203</v>
      </c>
      <c r="K9" s="2">
        <v>1</v>
      </c>
      <c r="M9" s="1" t="s">
        <v>204</v>
      </c>
      <c r="N9" s="2">
        <v>1</v>
      </c>
    </row>
    <row r="10" spans="1:14" x14ac:dyDescent="0.25">
      <c r="A10">
        <v>5</v>
      </c>
      <c r="B10" s="17">
        <v>0.42361111111111099</v>
      </c>
      <c r="C10" s="78" t="s">
        <v>94</v>
      </c>
      <c r="D10" s="78" t="s">
        <v>108</v>
      </c>
      <c r="E10" s="78" t="s">
        <v>200</v>
      </c>
      <c r="F10" s="78" t="s">
        <v>172</v>
      </c>
      <c r="G10" s="78" t="s">
        <v>102</v>
      </c>
      <c r="H10" s="78" t="s">
        <v>127</v>
      </c>
      <c r="J10" s="1" t="s">
        <v>126</v>
      </c>
      <c r="K10" s="2">
        <v>1</v>
      </c>
      <c r="M10" s="1" t="s">
        <v>193</v>
      </c>
      <c r="N10" s="2">
        <v>1</v>
      </c>
    </row>
    <row r="11" spans="1:14" x14ac:dyDescent="0.25">
      <c r="A11">
        <v>6</v>
      </c>
      <c r="B11" s="13">
        <v>0.44097222222222199</v>
      </c>
      <c r="C11" s="67" t="s">
        <v>104</v>
      </c>
      <c r="D11" s="67" t="s">
        <v>80</v>
      </c>
      <c r="E11" s="67" t="s">
        <v>130</v>
      </c>
      <c r="F11" s="67" t="s">
        <v>206</v>
      </c>
      <c r="G11" s="67" t="s">
        <v>205</v>
      </c>
      <c r="H11" s="67" t="s">
        <v>204</v>
      </c>
      <c r="J11" s="1" t="s">
        <v>127</v>
      </c>
      <c r="K11" s="2">
        <v>1</v>
      </c>
      <c r="M11" s="1" t="s">
        <v>195</v>
      </c>
      <c r="N11" s="2">
        <v>1</v>
      </c>
    </row>
    <row r="12" spans="1:14" x14ac:dyDescent="0.25">
      <c r="A12">
        <v>7</v>
      </c>
      <c r="B12" s="17">
        <v>0.45833333333333298</v>
      </c>
      <c r="C12" s="78" t="s">
        <v>199</v>
      </c>
      <c r="D12" s="78" t="s">
        <v>126</v>
      </c>
      <c r="E12" s="78" t="s">
        <v>203</v>
      </c>
      <c r="F12" s="78" t="s">
        <v>94</v>
      </c>
      <c r="G12" s="78" t="s">
        <v>108</v>
      </c>
      <c r="H12" s="78" t="s">
        <v>200</v>
      </c>
      <c r="J12" s="1" t="s">
        <v>102</v>
      </c>
      <c r="K12" s="2">
        <v>1</v>
      </c>
      <c r="M12" s="1" t="s">
        <v>205</v>
      </c>
      <c r="N12" s="2">
        <v>1</v>
      </c>
    </row>
    <row r="13" spans="1:14" x14ac:dyDescent="0.25">
      <c r="A13">
        <v>8</v>
      </c>
      <c r="B13" s="13">
        <v>0.47569444444444398</v>
      </c>
      <c r="C13" s="67" t="s">
        <v>205</v>
      </c>
      <c r="D13" s="67" t="s">
        <v>175</v>
      </c>
      <c r="E13" s="67" t="s">
        <v>195</v>
      </c>
      <c r="F13" s="67" t="s">
        <v>204</v>
      </c>
      <c r="G13" s="67" t="s">
        <v>193</v>
      </c>
      <c r="H13" s="67" t="s">
        <v>164</v>
      </c>
      <c r="J13" s="1" t="s">
        <v>199</v>
      </c>
      <c r="K13" s="2">
        <v>1</v>
      </c>
      <c r="M13" s="1" t="s">
        <v>164</v>
      </c>
      <c r="N13" s="2">
        <v>1</v>
      </c>
    </row>
    <row r="14" spans="1:14" x14ac:dyDescent="0.25">
      <c r="A14">
        <v>9</v>
      </c>
      <c r="B14" s="17">
        <v>0.49305555555555503</v>
      </c>
      <c r="C14" s="78" t="s">
        <v>172</v>
      </c>
      <c r="D14" s="78" t="s">
        <v>151</v>
      </c>
      <c r="E14" s="78" t="s">
        <v>127</v>
      </c>
      <c r="F14" s="78" t="s">
        <v>203</v>
      </c>
      <c r="G14" s="78" t="s">
        <v>126</v>
      </c>
      <c r="H14" s="78" t="s">
        <v>200</v>
      </c>
      <c r="J14" s="1" t="s">
        <v>94</v>
      </c>
      <c r="K14" s="2">
        <v>1</v>
      </c>
      <c r="M14" s="1" t="s">
        <v>104</v>
      </c>
      <c r="N14" s="2">
        <v>1</v>
      </c>
    </row>
    <row r="15" spans="1:14" x14ac:dyDescent="0.25">
      <c r="A15">
        <v>10</v>
      </c>
      <c r="B15" s="13">
        <v>0.51041666666666596</v>
      </c>
      <c r="C15" s="67" t="s">
        <v>195</v>
      </c>
      <c r="D15" s="67" t="s">
        <v>193</v>
      </c>
      <c r="E15" s="67" t="s">
        <v>206</v>
      </c>
      <c r="F15" s="67" t="s">
        <v>104</v>
      </c>
      <c r="G15" s="67" t="s">
        <v>80</v>
      </c>
      <c r="H15" s="67" t="s">
        <v>164</v>
      </c>
      <c r="J15" s="1" t="s">
        <v>172</v>
      </c>
      <c r="K15" s="2">
        <v>1</v>
      </c>
      <c r="M15" s="1" t="s">
        <v>206</v>
      </c>
      <c r="N15" s="2">
        <v>1</v>
      </c>
    </row>
    <row r="16" spans="1:14" x14ac:dyDescent="0.25">
      <c r="A16">
        <v>11</v>
      </c>
      <c r="B16" s="17">
        <v>0.52777777777777701</v>
      </c>
      <c r="C16" s="69" t="s">
        <v>136</v>
      </c>
      <c r="D16" s="69" t="s">
        <v>149</v>
      </c>
      <c r="E16" s="69" t="s">
        <v>154</v>
      </c>
      <c r="F16" s="69" t="s">
        <v>89</v>
      </c>
      <c r="G16" s="69" t="s">
        <v>155</v>
      </c>
      <c r="H16" s="69" t="s">
        <v>91</v>
      </c>
      <c r="J16" s="1" t="s">
        <v>200</v>
      </c>
      <c r="K16" s="2">
        <v>1</v>
      </c>
      <c r="M16" s="1" t="s">
        <v>130</v>
      </c>
      <c r="N16" s="2">
        <v>1</v>
      </c>
    </row>
    <row r="17" spans="1:14" x14ac:dyDescent="0.25">
      <c r="A17">
        <v>12</v>
      </c>
      <c r="B17" s="13">
        <v>0.54513888888888895</v>
      </c>
      <c r="C17" s="71" t="s">
        <v>85</v>
      </c>
      <c r="D17" s="71" t="s">
        <v>84</v>
      </c>
      <c r="E17" s="71" t="s">
        <v>192</v>
      </c>
      <c r="F17" s="71" t="s">
        <v>160</v>
      </c>
      <c r="G17" s="71" t="s">
        <v>101</v>
      </c>
      <c r="H17" s="71" t="s">
        <v>103</v>
      </c>
      <c r="K17" s="2">
        <f>SUM(K7:K16)</f>
        <v>10</v>
      </c>
      <c r="N17" s="2">
        <f>SUM(N7:N16)</f>
        <v>10</v>
      </c>
    </row>
    <row r="18" spans="1:14" x14ac:dyDescent="0.25">
      <c r="A18">
        <v>13</v>
      </c>
      <c r="B18" s="17">
        <v>0.5625</v>
      </c>
      <c r="C18" s="69" t="s">
        <v>146</v>
      </c>
      <c r="D18" s="69" t="s">
        <v>107</v>
      </c>
      <c r="E18" s="69" t="s">
        <v>154</v>
      </c>
      <c r="F18" s="69" t="s">
        <v>136</v>
      </c>
      <c r="G18" s="69" t="s">
        <v>149</v>
      </c>
      <c r="H18" s="69" t="s">
        <v>91</v>
      </c>
    </row>
    <row r="19" spans="1:14" x14ac:dyDescent="0.25">
      <c r="A19">
        <v>14</v>
      </c>
      <c r="B19" s="13">
        <v>0.57986111111111105</v>
      </c>
      <c r="C19" s="71" t="s">
        <v>85</v>
      </c>
      <c r="D19" s="71" t="s">
        <v>160</v>
      </c>
      <c r="E19" s="71" t="s">
        <v>101</v>
      </c>
      <c r="F19" s="71" t="s">
        <v>192</v>
      </c>
      <c r="G19" s="71" t="s">
        <v>103</v>
      </c>
      <c r="H19" s="71" t="s">
        <v>84</v>
      </c>
      <c r="I19" s="77"/>
      <c r="J19" s="59" t="s">
        <v>202</v>
      </c>
      <c r="K19" s="68" t="s">
        <v>78</v>
      </c>
    </row>
    <row r="20" spans="1:14" x14ac:dyDescent="0.25">
      <c r="A20">
        <v>15</v>
      </c>
      <c r="B20" s="17">
        <v>0.59722222222222199</v>
      </c>
      <c r="C20" s="69" t="s">
        <v>146</v>
      </c>
      <c r="D20" s="69" t="s">
        <v>155</v>
      </c>
      <c r="E20" s="69" t="s">
        <v>136</v>
      </c>
      <c r="F20" s="69" t="s">
        <v>89</v>
      </c>
      <c r="G20" s="69" t="s">
        <v>91</v>
      </c>
      <c r="H20" s="69" t="s">
        <v>107</v>
      </c>
      <c r="I20" s="77"/>
      <c r="J20" s="1" t="s">
        <v>149</v>
      </c>
      <c r="K20" s="2">
        <v>1</v>
      </c>
      <c r="M20" s="59" t="s">
        <v>202</v>
      </c>
      <c r="N20" s="70" t="s">
        <v>79</v>
      </c>
    </row>
    <row r="21" spans="1:14" x14ac:dyDescent="0.25">
      <c r="A21">
        <v>16</v>
      </c>
      <c r="B21" s="13">
        <v>0.61458333333333304</v>
      </c>
      <c r="C21" s="71" t="s">
        <v>85</v>
      </c>
      <c r="D21" s="71" t="s">
        <v>101</v>
      </c>
      <c r="E21" s="71" t="s">
        <v>84</v>
      </c>
      <c r="F21" s="71" t="s">
        <v>160</v>
      </c>
      <c r="G21" s="71" t="s">
        <v>103</v>
      </c>
      <c r="H21" s="71" t="s">
        <v>192</v>
      </c>
      <c r="I21" s="77"/>
      <c r="J21" s="1" t="s">
        <v>136</v>
      </c>
      <c r="K21" s="2">
        <v>1</v>
      </c>
      <c r="M21" s="1" t="s">
        <v>84</v>
      </c>
      <c r="N21" s="2">
        <v>1</v>
      </c>
    </row>
    <row r="22" spans="1:14" x14ac:dyDescent="0.25">
      <c r="A22">
        <v>17</v>
      </c>
      <c r="B22" s="17">
        <v>0.63194444444444398</v>
      </c>
      <c r="C22" s="69" t="s">
        <v>107</v>
      </c>
      <c r="D22" s="69" t="s">
        <v>89</v>
      </c>
      <c r="E22" s="69" t="s">
        <v>155</v>
      </c>
      <c r="F22" s="69" t="s">
        <v>149</v>
      </c>
      <c r="G22" s="69" t="s">
        <v>154</v>
      </c>
      <c r="H22" s="69" t="s">
        <v>146</v>
      </c>
      <c r="I22" s="77"/>
      <c r="J22" s="1" t="s">
        <v>146</v>
      </c>
      <c r="K22" s="2">
        <v>1</v>
      </c>
      <c r="M22" s="1" t="s">
        <v>85</v>
      </c>
      <c r="N22" s="2">
        <v>1</v>
      </c>
    </row>
    <row r="23" spans="1:14" x14ac:dyDescent="0.25">
      <c r="A23">
        <v>18</v>
      </c>
      <c r="B23" s="13">
        <v>0.64930555555555503</v>
      </c>
      <c r="I23" s="77"/>
      <c r="J23" s="1" t="s">
        <v>155</v>
      </c>
      <c r="K23" s="2">
        <v>1</v>
      </c>
      <c r="M23" s="1" t="s">
        <v>101</v>
      </c>
      <c r="N23" s="2">
        <v>1</v>
      </c>
    </row>
    <row r="24" spans="1:14" x14ac:dyDescent="0.25">
      <c r="A24">
        <v>19</v>
      </c>
      <c r="B24" s="49">
        <v>0.66319444444444442</v>
      </c>
      <c r="C24" s="47"/>
      <c r="D24" s="10"/>
      <c r="I24" s="77"/>
      <c r="J24" s="1" t="s">
        <v>154</v>
      </c>
      <c r="K24" s="2">
        <v>1</v>
      </c>
      <c r="M24" s="1" t="s">
        <v>192</v>
      </c>
      <c r="N24" s="2">
        <v>1</v>
      </c>
    </row>
    <row r="25" spans="1:14" x14ac:dyDescent="0.25">
      <c r="A25">
        <v>20</v>
      </c>
      <c r="E25" s="47"/>
      <c r="F25" s="10"/>
      <c r="J25" s="1" t="s">
        <v>89</v>
      </c>
      <c r="K25" s="2">
        <v>1</v>
      </c>
      <c r="M25" s="1" t="s">
        <v>160</v>
      </c>
      <c r="N25" s="2">
        <v>1</v>
      </c>
    </row>
    <row r="26" spans="1:14" ht="14.45" customHeight="1" x14ac:dyDescent="0.25">
      <c r="J26" s="1" t="s">
        <v>91</v>
      </c>
      <c r="K26" s="2">
        <v>1</v>
      </c>
      <c r="M26" s="58" t="s">
        <v>103</v>
      </c>
      <c r="N26" s="2">
        <v>1</v>
      </c>
    </row>
    <row r="27" spans="1:14" x14ac:dyDescent="0.25">
      <c r="J27" s="1" t="s">
        <v>107</v>
      </c>
      <c r="K27" s="2">
        <v>1</v>
      </c>
      <c r="N27" s="2">
        <f>SUM(N21:N26)</f>
        <v>6</v>
      </c>
    </row>
    <row r="28" spans="1:14" x14ac:dyDescent="0.25">
      <c r="K28">
        <f>SUM(K20:K27)</f>
        <v>8</v>
      </c>
    </row>
  </sheetData>
  <mergeCells count="2">
    <mergeCell ref="B3:H3"/>
    <mergeCell ref="C4:H4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FDAC-2821-4197-9CA1-75E09E613CFC}">
  <dimension ref="A1:L38"/>
  <sheetViews>
    <sheetView topLeftCell="A19" workbookViewId="0">
      <selection activeCell="H20" sqref="H20:L35"/>
    </sheetView>
  </sheetViews>
  <sheetFormatPr defaultRowHeight="15" x14ac:dyDescent="0.25"/>
  <cols>
    <col min="1" max="1" width="11.140625" customWidth="1"/>
    <col min="2" max="2" width="13.140625" bestFit="1" customWidth="1"/>
    <col min="3" max="4" width="15.85546875" bestFit="1" customWidth="1"/>
    <col min="5" max="5" width="14" bestFit="1" customWidth="1"/>
    <col min="6" max="6" width="15.85546875" bestFit="1" customWidth="1"/>
    <col min="7" max="7" width="6.5703125" bestFit="1" customWidth="1"/>
    <col min="8" max="8" width="13.140625" bestFit="1" customWidth="1"/>
    <col min="9" max="10" width="7" bestFit="1" customWidth="1"/>
    <col min="11" max="11" width="15.7109375" bestFit="1" customWidth="1"/>
    <col min="12" max="12" width="7" bestFit="1" customWidth="1"/>
    <col min="14" max="14" width="16.28515625" bestFit="1" customWidth="1"/>
    <col min="17" max="17" width="11" bestFit="1" customWidth="1"/>
  </cols>
  <sheetData>
    <row r="1" spans="1:12" x14ac:dyDescent="0.25">
      <c r="A1" s="7" t="s">
        <v>13</v>
      </c>
    </row>
    <row r="2" spans="1:12" x14ac:dyDescent="0.25">
      <c r="A2" s="11"/>
      <c r="B2" s="10"/>
      <c r="C2" s="47"/>
      <c r="D2" s="97">
        <v>3</v>
      </c>
      <c r="E2" s="97"/>
      <c r="F2" s="97"/>
      <c r="G2" s="97"/>
      <c r="H2" s="10"/>
      <c r="I2" s="47"/>
      <c r="J2" s="97"/>
      <c r="K2" s="97"/>
      <c r="L2" s="97"/>
    </row>
    <row r="3" spans="1:12" ht="49.15" customHeight="1" x14ac:dyDescent="0.25">
      <c r="A3" s="51" t="s">
        <v>72</v>
      </c>
      <c r="B3" s="93" t="s">
        <v>27</v>
      </c>
      <c r="C3" s="94"/>
      <c r="D3" s="94"/>
      <c r="E3" s="94"/>
      <c r="F3" s="94"/>
      <c r="G3" s="95"/>
    </row>
    <row r="4" spans="1:12" ht="30" customHeight="1" x14ac:dyDescent="0.25">
      <c r="A4" s="3" t="s">
        <v>6</v>
      </c>
      <c r="B4" s="3" t="s">
        <v>7</v>
      </c>
      <c r="C4" s="3"/>
      <c r="D4" s="99" t="s">
        <v>8</v>
      </c>
      <c r="E4" s="99"/>
      <c r="F4" s="99"/>
      <c r="G4" s="99"/>
    </row>
    <row r="5" spans="1:12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  <c r="G5" s="25" t="s">
        <v>25</v>
      </c>
    </row>
    <row r="6" spans="1:12" x14ac:dyDescent="0.25">
      <c r="B6" s="17">
        <v>0.54166666666666663</v>
      </c>
      <c r="C6" s="71" t="s">
        <v>212</v>
      </c>
      <c r="D6" s="71" t="s">
        <v>216</v>
      </c>
      <c r="E6" s="71" t="s">
        <v>88</v>
      </c>
      <c r="F6" s="71" t="s">
        <v>215</v>
      </c>
      <c r="H6" s="75" t="s">
        <v>207</v>
      </c>
      <c r="I6" s="70" t="s">
        <v>79</v>
      </c>
    </row>
    <row r="7" spans="1:12" x14ac:dyDescent="0.25">
      <c r="B7" s="17">
        <v>0.5625</v>
      </c>
      <c r="C7" s="71" t="s">
        <v>160</v>
      </c>
      <c r="D7" s="71" t="s">
        <v>91</v>
      </c>
      <c r="E7" s="71" t="s">
        <v>104</v>
      </c>
      <c r="F7" s="71" t="s">
        <v>89</v>
      </c>
      <c r="H7" s="1" t="s">
        <v>212</v>
      </c>
      <c r="I7" s="2">
        <v>1</v>
      </c>
    </row>
    <row r="8" spans="1:12" ht="14.45" customHeight="1" x14ac:dyDescent="0.25">
      <c r="B8" s="17">
        <v>0.58333333333333304</v>
      </c>
      <c r="C8" s="71" t="s">
        <v>213</v>
      </c>
      <c r="D8" s="71" t="s">
        <v>214</v>
      </c>
      <c r="E8" s="71" t="s">
        <v>89</v>
      </c>
      <c r="F8" s="71" t="s">
        <v>88</v>
      </c>
      <c r="H8" s="1" t="s">
        <v>88</v>
      </c>
      <c r="I8" s="2">
        <v>1</v>
      </c>
    </row>
    <row r="9" spans="1:12" x14ac:dyDescent="0.25">
      <c r="B9" s="17">
        <v>0.60416666666666696</v>
      </c>
      <c r="C9" s="71" t="s">
        <v>91</v>
      </c>
      <c r="D9" s="71" t="s">
        <v>212</v>
      </c>
      <c r="E9" s="71" t="s">
        <v>216</v>
      </c>
      <c r="F9" s="71" t="s">
        <v>215</v>
      </c>
      <c r="H9" s="1" t="s">
        <v>160</v>
      </c>
      <c r="I9" s="2">
        <v>1</v>
      </c>
    </row>
    <row r="10" spans="1:12" x14ac:dyDescent="0.25">
      <c r="B10" s="17">
        <v>0.625</v>
      </c>
      <c r="C10" s="71" t="s">
        <v>214</v>
      </c>
      <c r="D10" s="71" t="s">
        <v>160</v>
      </c>
      <c r="E10" s="71" t="s">
        <v>213</v>
      </c>
      <c r="F10" s="71" t="s">
        <v>104</v>
      </c>
      <c r="H10" s="1" t="s">
        <v>104</v>
      </c>
      <c r="I10" s="2">
        <v>1</v>
      </c>
    </row>
    <row r="11" spans="1:12" x14ac:dyDescent="0.25">
      <c r="B11" s="17">
        <v>0.64583333333333404</v>
      </c>
      <c r="C11" s="71" t="s">
        <v>215</v>
      </c>
      <c r="D11" s="71" t="s">
        <v>91</v>
      </c>
      <c r="E11" s="71" t="s">
        <v>212</v>
      </c>
      <c r="F11" s="71" t="s">
        <v>89</v>
      </c>
      <c r="H11" s="1" t="s">
        <v>213</v>
      </c>
      <c r="I11" s="2">
        <v>1</v>
      </c>
    </row>
    <row r="12" spans="1:12" x14ac:dyDescent="0.25">
      <c r="B12" s="17">
        <v>0.66666666666666696</v>
      </c>
      <c r="C12" s="71" t="s">
        <v>214</v>
      </c>
      <c r="D12" s="71" t="s">
        <v>88</v>
      </c>
      <c r="E12" s="71" t="s">
        <v>213</v>
      </c>
      <c r="F12" s="71" t="s">
        <v>160</v>
      </c>
      <c r="H12" s="1" t="s">
        <v>214</v>
      </c>
      <c r="I12" s="2">
        <v>1</v>
      </c>
    </row>
    <row r="13" spans="1:12" x14ac:dyDescent="0.25">
      <c r="B13" s="17">
        <v>0.687500000000001</v>
      </c>
      <c r="C13" s="71" t="s">
        <v>104</v>
      </c>
      <c r="D13" s="71" t="s">
        <v>216</v>
      </c>
      <c r="H13" s="1" t="s">
        <v>89</v>
      </c>
      <c r="I13" s="2">
        <v>1</v>
      </c>
    </row>
    <row r="14" spans="1:12" x14ac:dyDescent="0.25">
      <c r="B14" s="49">
        <v>0.70486111111111116</v>
      </c>
      <c r="C14" s="47"/>
      <c r="D14" s="10"/>
      <c r="E14" s="47"/>
      <c r="F14" s="10"/>
      <c r="H14" s="1" t="s">
        <v>91</v>
      </c>
      <c r="I14" s="2">
        <v>1</v>
      </c>
    </row>
    <row r="15" spans="1:12" x14ac:dyDescent="0.25">
      <c r="H15" s="1" t="s">
        <v>215</v>
      </c>
      <c r="I15" s="2">
        <v>1</v>
      </c>
    </row>
    <row r="16" spans="1:12" x14ac:dyDescent="0.25">
      <c r="C16" s="47"/>
      <c r="D16" s="10"/>
      <c r="H16" s="1" t="s">
        <v>216</v>
      </c>
      <c r="I16" s="2">
        <v>1</v>
      </c>
    </row>
    <row r="17" spans="2:12" x14ac:dyDescent="0.25">
      <c r="I17" s="3">
        <f>SUM(I7:I16)</f>
        <v>10</v>
      </c>
    </row>
    <row r="18" spans="2:12" x14ac:dyDescent="0.25">
      <c r="B18" s="93" t="s">
        <v>73</v>
      </c>
      <c r="C18" s="94"/>
      <c r="D18" s="94"/>
      <c r="E18" s="94"/>
      <c r="F18" s="95"/>
    </row>
    <row r="19" spans="2:12" x14ac:dyDescent="0.25">
      <c r="B19" s="3" t="s">
        <v>7</v>
      </c>
      <c r="C19" s="3"/>
      <c r="D19" s="99" t="s">
        <v>9</v>
      </c>
      <c r="E19" s="99"/>
      <c r="F19" s="99"/>
    </row>
    <row r="20" spans="2:12" x14ac:dyDescent="0.25">
      <c r="B20" s="1" t="s">
        <v>18</v>
      </c>
      <c r="C20" s="46"/>
      <c r="D20" s="11"/>
      <c r="E20" s="46"/>
      <c r="F20" s="11"/>
      <c r="H20" s="75" t="s">
        <v>207</v>
      </c>
      <c r="I20" s="66" t="s">
        <v>134</v>
      </c>
      <c r="K20" s="75" t="s">
        <v>207</v>
      </c>
      <c r="L20" s="68" t="s">
        <v>78</v>
      </c>
    </row>
    <row r="21" spans="2:12" x14ac:dyDescent="0.25">
      <c r="B21" s="13">
        <v>0.35416666666666669</v>
      </c>
      <c r="C21" s="67" t="s">
        <v>129</v>
      </c>
      <c r="D21" s="67" t="s">
        <v>94</v>
      </c>
      <c r="E21" s="67" t="s">
        <v>170</v>
      </c>
      <c r="F21" s="67" t="s">
        <v>200</v>
      </c>
      <c r="H21" s="1" t="s">
        <v>121</v>
      </c>
      <c r="I21" s="2">
        <v>1</v>
      </c>
      <c r="K21" s="1" t="s">
        <v>80</v>
      </c>
      <c r="L21" s="2">
        <v>1</v>
      </c>
    </row>
    <row r="22" spans="2:12" ht="30" x14ac:dyDescent="0.25">
      <c r="B22" s="17">
        <v>0.375</v>
      </c>
      <c r="C22" s="67" t="s">
        <v>208</v>
      </c>
      <c r="D22" s="67" t="s">
        <v>107</v>
      </c>
      <c r="E22" s="67" t="s">
        <v>85</v>
      </c>
      <c r="F22" s="67" t="s">
        <v>121</v>
      </c>
      <c r="H22" s="1" t="s">
        <v>85</v>
      </c>
      <c r="I22" s="2">
        <v>1</v>
      </c>
      <c r="K22" s="58" t="s">
        <v>82</v>
      </c>
      <c r="L22" s="2">
        <v>1</v>
      </c>
    </row>
    <row r="23" spans="2:12" x14ac:dyDescent="0.25">
      <c r="B23" s="13">
        <v>0.39583333333333298</v>
      </c>
      <c r="C23" s="67" t="s">
        <v>170</v>
      </c>
      <c r="D23" s="67" t="s">
        <v>208</v>
      </c>
      <c r="E23" s="67" t="s">
        <v>121</v>
      </c>
      <c r="F23" s="67" t="s">
        <v>107</v>
      </c>
      <c r="H23" s="1" t="s">
        <v>170</v>
      </c>
      <c r="I23" s="2">
        <v>1</v>
      </c>
      <c r="K23" s="1" t="s">
        <v>135</v>
      </c>
      <c r="L23" s="2">
        <v>1</v>
      </c>
    </row>
    <row r="24" spans="2:12" x14ac:dyDescent="0.25">
      <c r="B24" s="17">
        <v>0.41666666666666702</v>
      </c>
      <c r="C24" s="67" t="s">
        <v>200</v>
      </c>
      <c r="D24" s="67" t="s">
        <v>94</v>
      </c>
      <c r="E24" s="67" t="s">
        <v>85</v>
      </c>
      <c r="F24" s="67" t="s">
        <v>129</v>
      </c>
      <c r="H24" s="1" t="s">
        <v>208</v>
      </c>
      <c r="I24" s="2">
        <v>1</v>
      </c>
      <c r="K24" s="1" t="s">
        <v>175</v>
      </c>
      <c r="L24" s="2">
        <v>1</v>
      </c>
    </row>
    <row r="25" spans="2:12" x14ac:dyDescent="0.25">
      <c r="B25" s="13">
        <v>0.4375</v>
      </c>
      <c r="C25" s="67" t="s">
        <v>107</v>
      </c>
      <c r="D25" s="67" t="s">
        <v>200</v>
      </c>
      <c r="E25" s="67" t="s">
        <v>94</v>
      </c>
      <c r="F25" s="67" t="s">
        <v>85</v>
      </c>
      <c r="H25" s="1" t="s">
        <v>129</v>
      </c>
      <c r="I25" s="2">
        <v>1</v>
      </c>
      <c r="K25" s="1" t="s">
        <v>84</v>
      </c>
      <c r="L25" s="2">
        <v>1</v>
      </c>
    </row>
    <row r="26" spans="2:12" x14ac:dyDescent="0.25">
      <c r="B26" s="17">
        <v>0.45833333333333398</v>
      </c>
      <c r="C26" s="67" t="s">
        <v>208</v>
      </c>
      <c r="D26" s="67" t="s">
        <v>121</v>
      </c>
      <c r="E26" s="67" t="s">
        <v>129</v>
      </c>
      <c r="F26" s="67" t="s">
        <v>170</v>
      </c>
      <c r="H26" s="1" t="s">
        <v>94</v>
      </c>
      <c r="I26" s="2">
        <v>1</v>
      </c>
      <c r="K26" s="1" t="s">
        <v>209</v>
      </c>
      <c r="L26" s="2">
        <v>1</v>
      </c>
    </row>
    <row r="27" spans="2:12" x14ac:dyDescent="0.25">
      <c r="B27" s="13">
        <v>0.47916666666666702</v>
      </c>
      <c r="C27" s="69" t="s">
        <v>80</v>
      </c>
      <c r="D27" s="69" t="s">
        <v>82</v>
      </c>
      <c r="E27" s="69" t="s">
        <v>135</v>
      </c>
      <c r="F27" s="69" t="s">
        <v>175</v>
      </c>
      <c r="H27" s="1" t="s">
        <v>107</v>
      </c>
      <c r="I27" s="2">
        <v>1</v>
      </c>
      <c r="K27" s="1" t="s">
        <v>183</v>
      </c>
      <c r="L27" s="2">
        <v>1</v>
      </c>
    </row>
    <row r="28" spans="2:12" x14ac:dyDescent="0.25">
      <c r="B28" s="17">
        <v>0.5</v>
      </c>
      <c r="C28" s="69" t="s">
        <v>84</v>
      </c>
      <c r="D28" s="69" t="s">
        <v>209</v>
      </c>
      <c r="E28" s="69" t="s">
        <v>183</v>
      </c>
      <c r="F28" s="69" t="s">
        <v>92</v>
      </c>
      <c r="H28" s="1" t="s">
        <v>200</v>
      </c>
      <c r="I28" s="2">
        <v>1</v>
      </c>
      <c r="K28" s="1" t="s">
        <v>92</v>
      </c>
      <c r="L28" s="2">
        <v>1</v>
      </c>
    </row>
    <row r="29" spans="2:12" x14ac:dyDescent="0.25">
      <c r="B29" s="13">
        <v>0.52083333333333404</v>
      </c>
      <c r="C29" s="69" t="s">
        <v>211</v>
      </c>
      <c r="D29" s="69" t="s">
        <v>176</v>
      </c>
      <c r="E29" s="69" t="s">
        <v>210</v>
      </c>
      <c r="F29" s="69" t="s">
        <v>105</v>
      </c>
      <c r="I29" s="3">
        <f>SUM(I21:I28)</f>
        <v>8</v>
      </c>
      <c r="K29" s="1" t="s">
        <v>211</v>
      </c>
      <c r="L29" s="2">
        <v>1</v>
      </c>
    </row>
    <row r="30" spans="2:12" x14ac:dyDescent="0.25">
      <c r="B30" s="17">
        <v>0.54166666666666696</v>
      </c>
      <c r="C30" s="69" t="s">
        <v>156</v>
      </c>
      <c r="D30" s="69" t="s">
        <v>180</v>
      </c>
      <c r="E30" s="69" t="s">
        <v>210</v>
      </c>
      <c r="F30" s="69" t="s">
        <v>92</v>
      </c>
      <c r="K30" s="1" t="s">
        <v>176</v>
      </c>
      <c r="L30" s="2">
        <v>1</v>
      </c>
    </row>
    <row r="31" spans="2:12" x14ac:dyDescent="0.25">
      <c r="B31" s="13">
        <v>0.5625</v>
      </c>
      <c r="C31" s="69" t="s">
        <v>156</v>
      </c>
      <c r="D31" s="69" t="s">
        <v>176</v>
      </c>
      <c r="E31" s="69" t="s">
        <v>80</v>
      </c>
      <c r="F31" s="69" t="s">
        <v>105</v>
      </c>
      <c r="K31" s="1" t="s">
        <v>210</v>
      </c>
      <c r="L31" s="2">
        <v>1</v>
      </c>
    </row>
    <row r="32" spans="2:12" x14ac:dyDescent="0.25">
      <c r="B32" s="17">
        <v>0.58333333333333304</v>
      </c>
      <c r="C32" s="69" t="s">
        <v>135</v>
      </c>
      <c r="D32" s="69" t="s">
        <v>180</v>
      </c>
      <c r="E32" s="69" t="s">
        <v>82</v>
      </c>
      <c r="F32" s="69" t="s">
        <v>84</v>
      </c>
      <c r="K32" s="1" t="s">
        <v>105</v>
      </c>
      <c r="L32" s="2">
        <v>1</v>
      </c>
    </row>
    <row r="33" spans="2:12" x14ac:dyDescent="0.25">
      <c r="B33" s="13">
        <v>0.60416666666666696</v>
      </c>
      <c r="C33" s="69" t="s">
        <v>175</v>
      </c>
      <c r="D33" s="69" t="s">
        <v>183</v>
      </c>
      <c r="E33" s="69" t="s">
        <v>209</v>
      </c>
      <c r="F33" s="69" t="s">
        <v>211</v>
      </c>
      <c r="K33" s="1" t="s">
        <v>156</v>
      </c>
      <c r="L33" s="2">
        <v>1</v>
      </c>
    </row>
    <row r="34" spans="2:12" x14ac:dyDescent="0.25">
      <c r="B34" s="17">
        <v>0.625</v>
      </c>
      <c r="C34" s="69" t="s">
        <v>176</v>
      </c>
      <c r="D34" s="69" t="s">
        <v>84</v>
      </c>
      <c r="E34" s="69" t="s">
        <v>105</v>
      </c>
      <c r="F34" s="69" t="s">
        <v>183</v>
      </c>
      <c r="K34" s="1" t="s">
        <v>180</v>
      </c>
      <c r="L34" s="2">
        <v>1</v>
      </c>
    </row>
    <row r="35" spans="2:12" x14ac:dyDescent="0.25">
      <c r="B35" s="13">
        <v>0.64583333333333304</v>
      </c>
      <c r="C35" s="69" t="s">
        <v>211</v>
      </c>
      <c r="D35" s="69" t="s">
        <v>180</v>
      </c>
      <c r="E35" s="69" t="s">
        <v>82</v>
      </c>
      <c r="F35" s="69" t="s">
        <v>210</v>
      </c>
      <c r="L35" s="3">
        <f>SUM(L21:L34)</f>
        <v>14</v>
      </c>
    </row>
    <row r="36" spans="2:12" x14ac:dyDescent="0.25">
      <c r="B36" s="17">
        <v>0.66666666666666696</v>
      </c>
      <c r="C36" s="69" t="s">
        <v>175</v>
      </c>
      <c r="D36" s="69" t="s">
        <v>156</v>
      </c>
      <c r="E36" s="69" t="s">
        <v>209</v>
      </c>
      <c r="F36" s="69" t="s">
        <v>80</v>
      </c>
    </row>
    <row r="37" spans="2:12" x14ac:dyDescent="0.25">
      <c r="B37" s="13">
        <v>0.6875</v>
      </c>
      <c r="C37" s="69" t="s">
        <v>92</v>
      </c>
      <c r="D37" s="69" t="s">
        <v>135</v>
      </c>
    </row>
    <row r="38" spans="2:12" x14ac:dyDescent="0.25">
      <c r="B38" s="50">
        <v>0.70486111111111116</v>
      </c>
      <c r="C38" s="47"/>
      <c r="D38" s="10"/>
      <c r="E38" s="47"/>
      <c r="F38" s="10"/>
    </row>
  </sheetData>
  <mergeCells count="6">
    <mergeCell ref="D19:F19"/>
    <mergeCell ref="B18:F18"/>
    <mergeCell ref="D4:G4"/>
    <mergeCell ref="J2:L2"/>
    <mergeCell ref="B3:G3"/>
    <mergeCell ref="D2:G2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609F-F0D6-4BB9-8D7B-8EE11D0F7E03}">
  <dimension ref="A1:L24"/>
  <sheetViews>
    <sheetView topLeftCell="A13" workbookViewId="0">
      <selection activeCell="E11" sqref="E11:F11"/>
    </sheetView>
  </sheetViews>
  <sheetFormatPr defaultRowHeight="15" x14ac:dyDescent="0.25"/>
  <cols>
    <col min="1" max="1" width="11.140625" customWidth="1"/>
    <col min="2" max="2" width="15.7109375" customWidth="1"/>
    <col min="3" max="4" width="19.140625" bestFit="1" customWidth="1"/>
    <col min="5" max="6" width="23.140625" bestFit="1" customWidth="1"/>
    <col min="8" max="8" width="23.85546875" bestFit="1" customWidth="1"/>
    <col min="11" max="11" width="19.7109375" bestFit="1" customWidth="1"/>
  </cols>
  <sheetData>
    <row r="1" spans="1:12" x14ac:dyDescent="0.25">
      <c r="A1" s="7" t="s">
        <v>13</v>
      </c>
    </row>
    <row r="2" spans="1:12" x14ac:dyDescent="0.25">
      <c r="A2" s="11"/>
      <c r="B2" s="10"/>
      <c r="C2" s="47"/>
      <c r="D2" s="10"/>
      <c r="E2" s="47"/>
      <c r="F2" s="10"/>
    </row>
    <row r="3" spans="1:12" ht="49.15" customHeight="1" x14ac:dyDescent="0.25">
      <c r="A3" s="51" t="s">
        <v>72</v>
      </c>
      <c r="B3" s="100" t="s">
        <v>74</v>
      </c>
      <c r="C3" s="101"/>
      <c r="D3" s="101"/>
      <c r="E3" s="101"/>
      <c r="F3" s="102"/>
    </row>
    <row r="4" spans="1:12" ht="30" customHeight="1" x14ac:dyDescent="0.25">
      <c r="A4" s="3" t="s">
        <v>6</v>
      </c>
      <c r="B4" s="3" t="s">
        <v>7</v>
      </c>
      <c r="C4" s="3"/>
      <c r="D4" s="99" t="s">
        <v>9</v>
      </c>
      <c r="E4" s="99"/>
      <c r="F4" s="99"/>
    </row>
    <row r="5" spans="1:12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</row>
    <row r="6" spans="1:12" x14ac:dyDescent="0.25">
      <c r="A6">
        <v>1</v>
      </c>
      <c r="B6" s="17">
        <v>0.375</v>
      </c>
      <c r="C6" s="69" t="s">
        <v>88</v>
      </c>
      <c r="D6" s="69" t="s">
        <v>81</v>
      </c>
      <c r="E6" s="69" t="s">
        <v>94</v>
      </c>
      <c r="F6" s="69" t="s">
        <v>211</v>
      </c>
      <c r="H6" s="57" t="s">
        <v>217</v>
      </c>
      <c r="I6" s="68" t="s">
        <v>78</v>
      </c>
      <c r="K6" s="57" t="s">
        <v>217</v>
      </c>
      <c r="L6" s="66" t="s">
        <v>79</v>
      </c>
    </row>
    <row r="7" spans="1:12" x14ac:dyDescent="0.25">
      <c r="A7">
        <v>2</v>
      </c>
      <c r="B7" s="13">
        <v>0.39583333333333298</v>
      </c>
      <c r="C7" s="69" t="s">
        <v>81</v>
      </c>
      <c r="D7" s="69" t="s">
        <v>211</v>
      </c>
      <c r="E7" s="69" t="s">
        <v>173</v>
      </c>
      <c r="F7" s="69" t="s">
        <v>222</v>
      </c>
      <c r="H7" s="1" t="s">
        <v>81</v>
      </c>
      <c r="I7" s="2">
        <v>1</v>
      </c>
      <c r="K7" s="1" t="s">
        <v>227</v>
      </c>
      <c r="L7" s="2">
        <v>1</v>
      </c>
    </row>
    <row r="8" spans="1:12" x14ac:dyDescent="0.25">
      <c r="A8">
        <v>3</v>
      </c>
      <c r="B8" s="17">
        <v>0.41666666666666702</v>
      </c>
      <c r="C8" s="69" t="s">
        <v>89</v>
      </c>
      <c r="D8" s="69" t="s">
        <v>172</v>
      </c>
      <c r="E8" s="69" t="s">
        <v>81</v>
      </c>
      <c r="F8" s="69" t="s">
        <v>94</v>
      </c>
      <c r="H8" s="1" t="s">
        <v>80</v>
      </c>
      <c r="I8" s="2">
        <v>1</v>
      </c>
      <c r="K8" s="1" t="s">
        <v>209</v>
      </c>
      <c r="L8" s="2">
        <v>1</v>
      </c>
    </row>
    <row r="9" spans="1:12" x14ac:dyDescent="0.25">
      <c r="A9">
        <v>4</v>
      </c>
      <c r="B9" s="13">
        <v>0.4375</v>
      </c>
      <c r="C9" s="69" t="s">
        <v>173</v>
      </c>
      <c r="D9" s="69" t="s">
        <v>80</v>
      </c>
      <c r="E9" s="69" t="s">
        <v>84</v>
      </c>
      <c r="F9" s="69" t="s">
        <v>88</v>
      </c>
      <c r="H9" s="1" t="s">
        <v>84</v>
      </c>
      <c r="I9" s="2">
        <v>1</v>
      </c>
      <c r="K9" s="1" t="s">
        <v>153</v>
      </c>
      <c r="L9" s="2">
        <v>1</v>
      </c>
    </row>
    <row r="10" spans="1:12" x14ac:dyDescent="0.25">
      <c r="A10">
        <v>5</v>
      </c>
      <c r="B10" s="17">
        <v>0.45833333333333398</v>
      </c>
      <c r="C10" s="69" t="s">
        <v>193</v>
      </c>
      <c r="D10" s="69" t="s">
        <v>222</v>
      </c>
      <c r="E10" s="69" t="s">
        <v>123</v>
      </c>
      <c r="F10" s="69" t="s">
        <v>94</v>
      </c>
      <c r="H10" s="1" t="s">
        <v>123</v>
      </c>
      <c r="I10" s="2">
        <v>1</v>
      </c>
      <c r="K10" s="1" t="s">
        <v>219</v>
      </c>
      <c r="L10" s="2">
        <v>1</v>
      </c>
    </row>
    <row r="11" spans="1:12" x14ac:dyDescent="0.25">
      <c r="A11">
        <v>6</v>
      </c>
      <c r="B11" s="13">
        <v>0.47916666666666702</v>
      </c>
      <c r="C11" s="69" t="s">
        <v>80</v>
      </c>
      <c r="D11" s="69" t="s">
        <v>193</v>
      </c>
      <c r="E11" s="69" t="s">
        <v>84</v>
      </c>
      <c r="F11" s="69" t="s">
        <v>172</v>
      </c>
      <c r="H11" s="1" t="s">
        <v>193</v>
      </c>
      <c r="I11" s="2">
        <v>1</v>
      </c>
      <c r="K11" s="1" t="s">
        <v>220</v>
      </c>
      <c r="L11" s="2">
        <v>1</v>
      </c>
    </row>
    <row r="12" spans="1:12" x14ac:dyDescent="0.25">
      <c r="A12">
        <v>7</v>
      </c>
      <c r="B12" s="17">
        <v>0.5</v>
      </c>
      <c r="C12" s="69" t="s">
        <v>211</v>
      </c>
      <c r="D12" s="69" t="s">
        <v>123</v>
      </c>
      <c r="E12" s="69" t="s">
        <v>88</v>
      </c>
      <c r="F12" s="69" t="s">
        <v>89</v>
      </c>
      <c r="H12" s="1" t="s">
        <v>88</v>
      </c>
      <c r="I12" s="2">
        <v>1</v>
      </c>
      <c r="K12" s="1" t="s">
        <v>221</v>
      </c>
      <c r="L12" s="2">
        <v>1</v>
      </c>
    </row>
    <row r="13" spans="1:12" x14ac:dyDescent="0.25">
      <c r="A13">
        <v>8</v>
      </c>
      <c r="B13" s="13">
        <v>0.52083333333333404</v>
      </c>
      <c r="C13" s="69" t="s">
        <v>193</v>
      </c>
      <c r="D13" s="69" t="s">
        <v>173</v>
      </c>
      <c r="E13" s="69" t="s">
        <v>222</v>
      </c>
      <c r="F13" s="69" t="s">
        <v>123</v>
      </c>
      <c r="H13" s="1" t="s">
        <v>211</v>
      </c>
      <c r="I13" s="2">
        <v>1</v>
      </c>
      <c r="K13" s="1" t="s">
        <v>91</v>
      </c>
      <c r="L13" s="2">
        <v>1</v>
      </c>
    </row>
    <row r="14" spans="1:12" x14ac:dyDescent="0.25">
      <c r="A14">
        <v>9</v>
      </c>
      <c r="B14" s="17">
        <v>0.54166666666666696</v>
      </c>
      <c r="C14" s="69" t="s">
        <v>172</v>
      </c>
      <c r="D14" s="69" t="s">
        <v>80</v>
      </c>
      <c r="E14" s="69" t="s">
        <v>84</v>
      </c>
      <c r="F14" s="69" t="s">
        <v>89</v>
      </c>
      <c r="H14" s="1" t="s">
        <v>89</v>
      </c>
      <c r="I14" s="2">
        <v>1</v>
      </c>
      <c r="K14" s="1" t="s">
        <v>87</v>
      </c>
      <c r="L14" s="2">
        <v>1</v>
      </c>
    </row>
    <row r="15" spans="1:12" x14ac:dyDescent="0.25">
      <c r="A15">
        <v>10</v>
      </c>
      <c r="B15" s="13">
        <v>0.5625</v>
      </c>
      <c r="C15" s="67" t="s">
        <v>218</v>
      </c>
      <c r="D15" s="67" t="s">
        <v>200</v>
      </c>
      <c r="E15" s="67" t="s">
        <v>209</v>
      </c>
      <c r="F15" s="67" t="s">
        <v>87</v>
      </c>
      <c r="H15" s="1" t="s">
        <v>94</v>
      </c>
      <c r="I15" s="2">
        <v>1</v>
      </c>
      <c r="K15" s="1" t="s">
        <v>200</v>
      </c>
      <c r="L15" s="2">
        <v>1</v>
      </c>
    </row>
    <row r="16" spans="1:12" x14ac:dyDescent="0.25">
      <c r="A16">
        <v>11</v>
      </c>
      <c r="B16" s="17">
        <v>0.58333333333333304</v>
      </c>
      <c r="C16" s="67" t="s">
        <v>153</v>
      </c>
      <c r="D16" s="67" t="s">
        <v>91</v>
      </c>
      <c r="E16" s="67" t="s">
        <v>219</v>
      </c>
      <c r="F16" s="67" t="s">
        <v>221</v>
      </c>
      <c r="H16" s="1" t="s">
        <v>172</v>
      </c>
      <c r="I16" s="2">
        <v>1</v>
      </c>
      <c r="L16" s="2">
        <f>SUM(L7:L15)</f>
        <v>9</v>
      </c>
    </row>
    <row r="17" spans="1:9" x14ac:dyDescent="0.25">
      <c r="A17">
        <v>12</v>
      </c>
      <c r="B17" s="13">
        <v>0.60416666666666696</v>
      </c>
      <c r="C17" s="67" t="s">
        <v>220</v>
      </c>
      <c r="D17" s="67" t="s">
        <v>153</v>
      </c>
      <c r="E17" s="67" t="s">
        <v>221</v>
      </c>
      <c r="F17" s="67" t="s">
        <v>209</v>
      </c>
      <c r="H17" s="1" t="s">
        <v>222</v>
      </c>
      <c r="I17" s="2">
        <v>1</v>
      </c>
    </row>
    <row r="18" spans="1:9" x14ac:dyDescent="0.25">
      <c r="A18">
        <v>13</v>
      </c>
      <c r="B18" s="17">
        <v>0.625</v>
      </c>
      <c r="C18" s="67" t="s">
        <v>91</v>
      </c>
      <c r="D18" s="67" t="s">
        <v>218</v>
      </c>
      <c r="E18" s="67" t="s">
        <v>200</v>
      </c>
      <c r="F18" s="67" t="s">
        <v>87</v>
      </c>
      <c r="H18" s="1" t="s">
        <v>173</v>
      </c>
      <c r="I18" s="2">
        <v>1</v>
      </c>
    </row>
    <row r="19" spans="1:9" x14ac:dyDescent="0.25">
      <c r="A19">
        <v>14</v>
      </c>
      <c r="B19" s="13">
        <v>0.64583333333333304</v>
      </c>
      <c r="C19" s="67" t="s">
        <v>200</v>
      </c>
      <c r="D19" s="67" t="s">
        <v>209</v>
      </c>
      <c r="E19" s="67" t="s">
        <v>220</v>
      </c>
      <c r="F19" s="67" t="s">
        <v>219</v>
      </c>
      <c r="I19" s="2">
        <f>SUM(I7:I18)</f>
        <v>12</v>
      </c>
    </row>
    <row r="20" spans="1:9" x14ac:dyDescent="0.25">
      <c r="A20">
        <v>15</v>
      </c>
      <c r="B20" s="17">
        <v>0.66666666666666696</v>
      </c>
      <c r="C20" s="67" t="s">
        <v>87</v>
      </c>
      <c r="D20" s="67" t="s">
        <v>91</v>
      </c>
      <c r="E20" s="67" t="s">
        <v>218</v>
      </c>
      <c r="F20" s="67" t="s">
        <v>221</v>
      </c>
    </row>
    <row r="21" spans="1:9" x14ac:dyDescent="0.25">
      <c r="A21">
        <v>16</v>
      </c>
      <c r="B21" s="13">
        <v>0.6875</v>
      </c>
      <c r="C21" s="67" t="s">
        <v>219</v>
      </c>
      <c r="D21" s="67" t="s">
        <v>200</v>
      </c>
      <c r="E21" s="67" t="s">
        <v>220</v>
      </c>
      <c r="F21" s="67" t="s">
        <v>153</v>
      </c>
    </row>
    <row r="22" spans="1:9" x14ac:dyDescent="0.25">
      <c r="A22">
        <v>17</v>
      </c>
      <c r="B22" s="50">
        <v>0.70486111111111116</v>
      </c>
    </row>
    <row r="23" spans="1:9" x14ac:dyDescent="0.25">
      <c r="A23">
        <v>18</v>
      </c>
      <c r="B23" s="50"/>
    </row>
    <row r="24" spans="1:9" x14ac:dyDescent="0.25">
      <c r="A24">
        <v>19</v>
      </c>
      <c r="B24" s="10"/>
    </row>
  </sheetData>
  <mergeCells count="2">
    <mergeCell ref="D4:F4"/>
    <mergeCell ref="B3:F3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3728-BFD4-4078-8E4B-2B32111F5564}">
  <dimension ref="A1:L19"/>
  <sheetViews>
    <sheetView workbookViewId="0">
      <selection activeCell="F22" sqref="F22"/>
    </sheetView>
  </sheetViews>
  <sheetFormatPr defaultRowHeight="15" x14ac:dyDescent="0.25"/>
  <cols>
    <col min="1" max="1" width="11.140625" customWidth="1"/>
    <col min="2" max="2" width="11.28515625" bestFit="1" customWidth="1"/>
    <col min="3" max="3" width="14.28515625" bestFit="1" customWidth="1"/>
    <col min="4" max="4" width="14.5703125" bestFit="1" customWidth="1"/>
    <col min="5" max="6" width="15.5703125" bestFit="1" customWidth="1"/>
    <col min="8" max="8" width="16.140625" bestFit="1" customWidth="1"/>
    <col min="9" max="9" width="6.7109375" customWidth="1"/>
    <col min="10" max="10" width="4.28515625" customWidth="1"/>
    <col min="11" max="11" width="14.7109375" bestFit="1" customWidth="1"/>
    <col min="12" max="12" width="8.7109375" customWidth="1"/>
  </cols>
  <sheetData>
    <row r="1" spans="1:12" x14ac:dyDescent="0.25">
      <c r="A1" s="7" t="s">
        <v>13</v>
      </c>
    </row>
    <row r="2" spans="1:12" x14ac:dyDescent="0.25">
      <c r="A2" s="11"/>
      <c r="B2" s="10"/>
      <c r="C2" s="47"/>
      <c r="D2" s="97"/>
      <c r="E2" s="97"/>
      <c r="F2" s="97"/>
    </row>
    <row r="3" spans="1:12" ht="49.15" customHeight="1" x14ac:dyDescent="0.25">
      <c r="A3" s="51" t="s">
        <v>72</v>
      </c>
      <c r="B3" s="100" t="s">
        <v>75</v>
      </c>
      <c r="C3" s="101"/>
      <c r="D3" s="101"/>
      <c r="E3" s="101"/>
      <c r="F3" s="102"/>
    </row>
    <row r="4" spans="1:12" ht="30" customHeight="1" x14ac:dyDescent="0.25">
      <c r="A4" s="3" t="s">
        <v>6</v>
      </c>
      <c r="B4" s="3" t="s">
        <v>7</v>
      </c>
      <c r="C4" s="3"/>
      <c r="D4" s="99" t="s">
        <v>9</v>
      </c>
      <c r="E4" s="99"/>
      <c r="F4" s="99"/>
    </row>
    <row r="5" spans="1:12" ht="30" customHeight="1" x14ac:dyDescent="0.25">
      <c r="A5" s="1"/>
      <c r="B5" s="1" t="s">
        <v>18</v>
      </c>
      <c r="C5" s="25" t="s">
        <v>23</v>
      </c>
      <c r="D5" s="25" t="s">
        <v>23</v>
      </c>
      <c r="E5" s="25" t="s">
        <v>24</v>
      </c>
      <c r="F5" s="25" t="s">
        <v>24</v>
      </c>
    </row>
    <row r="6" spans="1:12" x14ac:dyDescent="0.25">
      <c r="A6">
        <v>1</v>
      </c>
      <c r="B6" s="17">
        <v>0.41666666666666669</v>
      </c>
      <c r="C6" s="69" t="s">
        <v>84</v>
      </c>
      <c r="D6" s="69" t="s">
        <v>90</v>
      </c>
      <c r="E6" s="69" t="s">
        <v>82</v>
      </c>
      <c r="F6" s="69" t="s">
        <v>94</v>
      </c>
      <c r="H6" s="59" t="s">
        <v>77</v>
      </c>
      <c r="I6" s="68" t="s">
        <v>78</v>
      </c>
      <c r="K6" s="59" t="s">
        <v>77</v>
      </c>
      <c r="L6" s="70" t="s">
        <v>79</v>
      </c>
    </row>
    <row r="7" spans="1:12" x14ac:dyDescent="0.25">
      <c r="A7">
        <v>2</v>
      </c>
      <c r="B7" s="13">
        <v>0.4375</v>
      </c>
      <c r="C7" s="69" t="s">
        <v>80</v>
      </c>
      <c r="D7" s="69" t="s">
        <v>95</v>
      </c>
      <c r="E7" s="69" t="s">
        <v>86</v>
      </c>
      <c r="F7" s="69" t="s">
        <v>88</v>
      </c>
      <c r="H7" s="3" t="s">
        <v>80</v>
      </c>
      <c r="I7" s="2">
        <v>1</v>
      </c>
      <c r="K7" s="3" t="s">
        <v>81</v>
      </c>
      <c r="L7" s="2">
        <v>1</v>
      </c>
    </row>
    <row r="8" spans="1:12" ht="14.45" customHeight="1" x14ac:dyDescent="0.25">
      <c r="A8">
        <v>3</v>
      </c>
      <c r="B8" s="17">
        <v>0.45833333333333298</v>
      </c>
      <c r="C8" s="69" t="s">
        <v>84</v>
      </c>
      <c r="D8" s="69" t="s">
        <v>93</v>
      </c>
      <c r="E8" s="69" t="s">
        <v>80</v>
      </c>
      <c r="F8" s="69" t="s">
        <v>82</v>
      </c>
      <c r="H8" s="51" t="s">
        <v>82</v>
      </c>
      <c r="I8" s="2">
        <v>1</v>
      </c>
      <c r="K8" s="3" t="s">
        <v>83</v>
      </c>
      <c r="L8" s="2">
        <v>1</v>
      </c>
    </row>
    <row r="9" spans="1:12" x14ac:dyDescent="0.25">
      <c r="A9">
        <v>4</v>
      </c>
      <c r="B9" s="13">
        <v>0.47916666666666702</v>
      </c>
      <c r="C9" s="69" t="s">
        <v>88</v>
      </c>
      <c r="D9" s="69" t="s">
        <v>90</v>
      </c>
      <c r="E9" s="69" t="s">
        <v>95</v>
      </c>
      <c r="F9" s="69" t="s">
        <v>94</v>
      </c>
      <c r="H9" s="3" t="s">
        <v>84</v>
      </c>
      <c r="I9" s="2">
        <v>1</v>
      </c>
      <c r="K9" s="3" t="s">
        <v>85</v>
      </c>
      <c r="L9" s="2">
        <v>1</v>
      </c>
    </row>
    <row r="10" spans="1:12" x14ac:dyDescent="0.25">
      <c r="A10">
        <v>5</v>
      </c>
      <c r="B10" s="17">
        <v>0.5</v>
      </c>
      <c r="C10" s="69" t="s">
        <v>93</v>
      </c>
      <c r="D10" s="69" t="s">
        <v>80</v>
      </c>
      <c r="E10" s="69" t="s">
        <v>84</v>
      </c>
      <c r="F10" s="69" t="s">
        <v>86</v>
      </c>
      <c r="H10" s="3" t="s">
        <v>86</v>
      </c>
      <c r="I10" s="2">
        <v>1</v>
      </c>
      <c r="K10" s="3" t="s">
        <v>87</v>
      </c>
      <c r="L10" s="2">
        <v>1</v>
      </c>
    </row>
    <row r="11" spans="1:12" x14ac:dyDescent="0.25">
      <c r="A11">
        <v>6</v>
      </c>
      <c r="B11" s="13">
        <v>0.52083333333333404</v>
      </c>
      <c r="C11" s="69" t="s">
        <v>94</v>
      </c>
      <c r="D11" s="69" t="s">
        <v>93</v>
      </c>
      <c r="E11" s="69" t="s">
        <v>90</v>
      </c>
      <c r="F11" s="69" t="s">
        <v>82</v>
      </c>
      <c r="H11" s="3" t="s">
        <v>88</v>
      </c>
      <c r="I11" s="2">
        <v>1</v>
      </c>
      <c r="K11" s="3" t="s">
        <v>89</v>
      </c>
      <c r="L11" s="2">
        <v>1</v>
      </c>
    </row>
    <row r="12" spans="1:12" x14ac:dyDescent="0.25">
      <c r="A12">
        <v>7</v>
      </c>
      <c r="B12" s="17">
        <v>0.54166666666666696</v>
      </c>
      <c r="C12" s="69" t="s">
        <v>88</v>
      </c>
      <c r="D12" s="69" t="s">
        <v>84</v>
      </c>
      <c r="E12" s="69" t="s">
        <v>86</v>
      </c>
      <c r="F12" s="69" t="s">
        <v>95</v>
      </c>
      <c r="H12" s="3" t="s">
        <v>90</v>
      </c>
      <c r="I12" s="2">
        <v>1</v>
      </c>
      <c r="K12" s="3" t="s">
        <v>91</v>
      </c>
      <c r="L12" s="2">
        <v>1</v>
      </c>
    </row>
    <row r="13" spans="1:12" x14ac:dyDescent="0.25">
      <c r="A13">
        <v>8</v>
      </c>
      <c r="B13" s="13">
        <v>0.5625</v>
      </c>
      <c r="C13" s="71" t="s">
        <v>85</v>
      </c>
      <c r="D13" s="71" t="s">
        <v>91</v>
      </c>
      <c r="E13" s="71" t="s">
        <v>83</v>
      </c>
      <c r="F13" s="71" t="s">
        <v>89</v>
      </c>
      <c r="H13" s="3" t="s">
        <v>93</v>
      </c>
      <c r="I13" s="2">
        <v>1</v>
      </c>
      <c r="K13" s="2"/>
      <c r="L13" s="2">
        <f>SUM(L7:L12)</f>
        <v>6</v>
      </c>
    </row>
    <row r="14" spans="1:12" x14ac:dyDescent="0.25">
      <c r="A14">
        <v>9</v>
      </c>
      <c r="B14" s="17">
        <v>0.58333333333333404</v>
      </c>
      <c r="C14" s="71" t="s">
        <v>83</v>
      </c>
      <c r="D14" s="71" t="s">
        <v>81</v>
      </c>
      <c r="E14" s="71" t="s">
        <v>85</v>
      </c>
      <c r="F14" s="71" t="s">
        <v>87</v>
      </c>
      <c r="H14" s="3" t="s">
        <v>94</v>
      </c>
      <c r="I14" s="2">
        <v>1</v>
      </c>
    </row>
    <row r="15" spans="1:12" x14ac:dyDescent="0.25">
      <c r="A15">
        <v>10</v>
      </c>
      <c r="B15" s="13">
        <v>0.60416666666666696</v>
      </c>
      <c r="C15" s="71" t="s">
        <v>87</v>
      </c>
      <c r="D15" s="71" t="s">
        <v>89</v>
      </c>
      <c r="E15" s="71" t="s">
        <v>91</v>
      </c>
      <c r="F15" s="71" t="s">
        <v>81</v>
      </c>
      <c r="H15" s="3" t="s">
        <v>95</v>
      </c>
      <c r="I15" s="2">
        <v>1</v>
      </c>
    </row>
    <row r="16" spans="1:12" x14ac:dyDescent="0.25">
      <c r="A16">
        <v>11</v>
      </c>
      <c r="B16" s="17">
        <v>0.625</v>
      </c>
      <c r="C16" s="71" t="s">
        <v>91</v>
      </c>
      <c r="D16" s="71" t="s">
        <v>87</v>
      </c>
      <c r="E16" s="71" t="s">
        <v>83</v>
      </c>
      <c r="F16" s="71" t="s">
        <v>85</v>
      </c>
      <c r="H16" s="2"/>
      <c r="I16" s="2">
        <f>SUM(I7:I15)</f>
        <v>9</v>
      </c>
    </row>
    <row r="17" spans="1:6" x14ac:dyDescent="0.25">
      <c r="A17">
        <v>12</v>
      </c>
      <c r="B17" s="13">
        <v>0.64583333333333304</v>
      </c>
      <c r="C17" s="71" t="s">
        <v>81</v>
      </c>
      <c r="D17" s="71" t="s">
        <v>89</v>
      </c>
    </row>
    <row r="18" spans="1:6" x14ac:dyDescent="0.25">
      <c r="A18">
        <v>13</v>
      </c>
      <c r="B18" s="50">
        <v>0.66319444444444442</v>
      </c>
      <c r="C18" s="47"/>
      <c r="D18" s="10"/>
      <c r="E18" s="47"/>
      <c r="F18" s="10"/>
    </row>
    <row r="19" spans="1:6" x14ac:dyDescent="0.25">
      <c r="A19">
        <v>14</v>
      </c>
      <c r="C19" s="47"/>
      <c r="D19" s="10"/>
      <c r="E19" s="47"/>
      <c r="F19" s="10"/>
    </row>
  </sheetData>
  <mergeCells count="3">
    <mergeCell ref="D4:F4"/>
    <mergeCell ref="B3:F3"/>
    <mergeCell ref="D2:F2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Round 1 Overview draw</vt:lpstr>
      <vt:lpstr>Under 10s</vt:lpstr>
      <vt:lpstr>Under 11s</vt:lpstr>
      <vt:lpstr>Under 12s</vt:lpstr>
      <vt:lpstr>Under 13s</vt:lpstr>
      <vt:lpstr>Under 14s</vt:lpstr>
      <vt:lpstr>Under 15s</vt:lpstr>
      <vt:lpstr>Under 16s</vt:lpstr>
      <vt:lpstr>Opens</vt:lpstr>
      <vt:lpstr>Opens!Print_Area</vt:lpstr>
      <vt:lpstr>'Round 1 Overview draw'!Print_Area</vt:lpstr>
      <vt:lpstr>'Under 10s'!Print_Area</vt:lpstr>
      <vt:lpstr>'Under 11s'!Print_Area</vt:lpstr>
      <vt:lpstr>'Under 12s'!Print_Area</vt:lpstr>
      <vt:lpstr>'Under 13s'!Print_Area</vt:lpstr>
      <vt:lpstr>'Under 14s'!Print_Area</vt:lpstr>
      <vt:lpstr>'Under 15s'!Print_Area</vt:lpstr>
      <vt:lpstr>'Under 16s'!Print_Area</vt:lpstr>
      <vt:lpstr>Opens!Print_Titles</vt:lpstr>
      <vt:lpstr>'Round 1 Overview draw'!Print_Titles</vt:lpstr>
      <vt:lpstr>'Under 10s'!Print_Titles</vt:lpstr>
      <vt:lpstr>'Under 11s'!Print_Titles</vt:lpstr>
      <vt:lpstr>'Under 12s'!Print_Titles</vt:lpstr>
      <vt:lpstr>'Under 13s'!Print_Titles</vt:lpstr>
      <vt:lpstr>'Under 14s'!Print_Titles</vt:lpstr>
      <vt:lpstr>'Under 15s'!Print_Titles</vt:lpstr>
      <vt:lpstr>'Under 16s'!Print_Titles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H</dc:creator>
  <cp:lastModifiedBy>JANE CARPENTER</cp:lastModifiedBy>
  <cp:lastPrinted>2021-04-27T04:59:44Z</cp:lastPrinted>
  <dcterms:created xsi:type="dcterms:W3CDTF">2021-04-15T01:46:11Z</dcterms:created>
  <dcterms:modified xsi:type="dcterms:W3CDTF">2021-04-30T09:13:16Z</dcterms:modified>
</cp:coreProperties>
</file>