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Inputs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OpenAI</author>
  </authors>
  <commentList>
    <comment ref="B4" authorId="0">
      <text>
        <r>
          <rPr>
            <sz val="10"/>
            <rFont val="宋体"/>
            <charset val="134"/>
          </rPr>
          <t>用户假设：参考本金</t>
        </r>
      </text>
    </comment>
    <comment ref="B5" authorId="0">
      <text>
        <r>
          <rPr>
            <sz val="10"/>
            <rFont val="宋体"/>
            <charset val="134"/>
          </rPr>
          <t>用户假设：10,000 美元对应单日收益 27.69 美元</t>
        </r>
      </text>
    </comment>
    <comment ref="B6" authorId="0">
      <text>
        <r>
          <rPr>
            <sz val="10"/>
            <rFont val="宋体"/>
            <charset val="134"/>
          </rPr>
          <t>公式：单日收益 ÷ 参考本金</t>
        </r>
      </text>
    </comment>
    <comment ref="A17" authorId="0">
      <text>
        <r>
          <rPr>
            <sz val="10"/>
            <rFont val="宋体"/>
            <charset val="134"/>
          </rPr>
          <t>用户要求比较的本金规模</t>
        </r>
      </text>
    </comment>
    <comment ref="A18" authorId="0">
      <text>
        <r>
          <rPr>
            <sz val="10"/>
            <rFont val="宋体"/>
            <charset val="134"/>
          </rPr>
          <t>用户要求比较的本金规模</t>
        </r>
      </text>
    </comment>
    <comment ref="A19" authorId="0">
      <text>
        <r>
          <rPr>
            <sz val="10"/>
            <rFont val="宋体"/>
            <charset val="134"/>
          </rPr>
          <t>用户要求比较的本金规模</t>
        </r>
      </text>
    </comment>
  </commentList>
</comments>
</file>

<file path=xl/sharedStrings.xml><?xml version="1.0" encoding="utf-8"?>
<sst xmlns="http://schemas.openxmlformats.org/spreadsheetml/2006/main" count="35" uniqueCount="23">
  <si>
    <t>美元国债复利收益模型</t>
  </si>
  <si>
    <t>核心输入</t>
  </si>
  <si>
    <t>参考本金（美元）</t>
  </si>
  <si>
    <t>参考本金对应单日收益（美元）</t>
  </si>
  <si>
    <t>名义日收益率</t>
  </si>
  <si>
    <t>期限设定</t>
  </si>
  <si>
    <t>周期</t>
  </si>
  <si>
    <t>天数</t>
  </si>
  <si>
    <t>1个月</t>
  </si>
  <si>
    <t>3个月</t>
  </si>
  <si>
    <t>6个月</t>
  </si>
  <si>
    <t>12个月</t>
  </si>
  <si>
    <t>本金设定</t>
  </si>
  <si>
    <t>本金（美元）</t>
  </si>
  <si>
    <t>模型说明</t>
  </si>
  <si>
    <t>1）计算口径：按每日复利滚动，本息 = 本金 × (1 + 日收益率)^天数。</t>
  </si>
  <si>
    <r>
      <t>2</t>
    </r>
    <r>
      <rPr>
        <i/>
        <sz val="10"/>
        <color rgb="FF7F6000"/>
        <rFont val="宋体"/>
        <charset val="134"/>
      </rPr>
      <t>）日收益率基于用户：</t>
    </r>
    <r>
      <rPr>
        <i/>
        <sz val="10"/>
        <color rgb="FF7F6000"/>
        <rFont val="Calibri"/>
        <charset val="134"/>
      </rPr>
      <t xml:space="preserve">10,000 </t>
    </r>
    <r>
      <rPr>
        <i/>
        <sz val="10"/>
        <color rgb="FF7F6000"/>
        <rFont val="宋体"/>
        <charset val="134"/>
      </rPr>
      <t>美元每天收益</t>
    </r>
    <r>
      <rPr>
        <i/>
        <sz val="10"/>
        <color rgb="FF7F6000"/>
        <rFont val="Calibri"/>
        <charset val="134"/>
      </rPr>
      <t xml:space="preserve"> 27.69 </t>
    </r>
    <r>
      <rPr>
        <i/>
        <sz val="10"/>
        <color rgb="FF7F6000"/>
        <rFont val="宋体"/>
        <charset val="134"/>
      </rPr>
      <t>美元。</t>
    </r>
  </si>
  <si>
    <r>
      <t>3</t>
    </r>
    <r>
      <rPr>
        <i/>
        <sz val="10"/>
        <color rgb="FF7F6000"/>
        <rFont val="宋体"/>
        <charset val="134"/>
      </rPr>
      <t>）该模型是数学推算，代表可持续、可执行或无风险的国债交易安排。</t>
    </r>
  </si>
  <si>
    <t>4）周期按 30 / 90 / 180 / 365 天计算。</t>
  </si>
  <si>
    <t>复利收益汇总</t>
  </si>
  <si>
    <t>本息合计（美元）</t>
  </si>
  <si>
    <t>累计收益（美元）</t>
  </si>
  <si>
    <r>
      <rPr>
        <i/>
        <sz val="10"/>
        <color rgb="FF7F6000"/>
        <rFont val="宋体"/>
        <charset val="134"/>
      </rPr>
      <t>说明：模型按</t>
    </r>
    <r>
      <rPr>
        <i/>
        <sz val="10"/>
        <color rgb="FF7F6000"/>
        <rFont val="Calibri"/>
        <charset val="134"/>
      </rPr>
      <t>“</t>
    </r>
    <r>
      <rPr>
        <i/>
        <sz val="10"/>
        <color rgb="FF7F6000"/>
        <rFont val="宋体"/>
        <charset val="134"/>
      </rPr>
      <t>每日完成一次循环并立即复投</t>
    </r>
    <r>
      <rPr>
        <i/>
        <sz val="10"/>
        <color rgb="FF7F6000"/>
        <rFont val="Calibri"/>
        <charset val="134"/>
      </rPr>
      <t>”</t>
    </r>
    <r>
      <rPr>
        <i/>
        <sz val="10"/>
        <color rgb="FF7F6000"/>
        <rFont val="宋体"/>
        <charset val="134"/>
      </rPr>
      <t>的推演。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</si>
</sst>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%"/>
    <numFmt numFmtId="177" formatCode="\$#,##0;[Red]\(\$#,##0\);\-"/>
    <numFmt numFmtId="178" formatCode="\$#,##0.00;[Red]\(\$#,##0.00\);\-"/>
  </numFmts>
  <fonts count="29">
    <font>
      <sz val="11"/>
      <color theme="1"/>
      <name val="Calibri"/>
      <charset val="134"/>
      <scheme val="minor"/>
    </font>
    <font>
      <b/>
      <sz val="16"/>
      <color rgb="FFFFFFFF"/>
      <name val="Calibri"/>
      <charset val="134"/>
    </font>
    <font>
      <b/>
      <sz val="11"/>
      <name val="Calibri"/>
      <charset val="134"/>
    </font>
    <font>
      <sz val="11"/>
      <color rgb="FF000000"/>
      <name val="Calibri"/>
      <charset val="134"/>
    </font>
    <font>
      <b/>
      <sz val="11"/>
      <color rgb="FFFFFFFF"/>
      <name val="Calibri"/>
      <charset val="134"/>
    </font>
    <font>
      <i/>
      <sz val="10"/>
      <color rgb="FF7F6000"/>
      <name val="宋体"/>
      <charset val="134"/>
    </font>
    <font>
      <sz val="11"/>
      <name val="Calibri"/>
      <charset val="134"/>
    </font>
    <font>
      <sz val="11"/>
      <color rgb="FF0000FF"/>
      <name val="Calibri"/>
      <charset val="134"/>
    </font>
    <font>
      <i/>
      <sz val="10"/>
      <color rgb="FF7F6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C9C9C9"/>
      </bottom>
      <diagonal/>
    </border>
    <border>
      <left/>
      <right/>
      <top style="medium">
        <color rgb="FF1F4E78"/>
      </top>
      <bottom style="thin">
        <color rgb="FFC9C9C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49"/>
    <xf numFmtId="0" fontId="1" fillId="2" borderId="0" xfId="49" applyFont="1" applyFill="1" applyAlignment="1">
      <alignment vertical="center"/>
    </xf>
    <xf numFmtId="0" fontId="2" fillId="3" borderId="0" xfId="49" applyFont="1" applyFill="1" applyAlignment="1">
      <alignment vertical="center"/>
    </xf>
    <xf numFmtId="176" fontId="3" fillId="4" borderId="0" xfId="49" applyNumberFormat="1" applyFont="1" applyFill="1" applyAlignment="1">
      <alignment vertical="center"/>
    </xf>
    <xf numFmtId="0" fontId="2" fillId="5" borderId="1" xfId="49" applyFont="1" applyFill="1" applyBorder="1" applyAlignment="1">
      <alignment vertical="center"/>
    </xf>
    <xf numFmtId="3" fontId="3" fillId="5" borderId="1" xfId="49" applyNumberFormat="1" applyFont="1" applyFill="1" applyBorder="1" applyAlignment="1">
      <alignment vertical="center"/>
    </xf>
    <xf numFmtId="0" fontId="4" fillId="2" borderId="0" xfId="49" applyFont="1" applyFill="1" applyAlignment="1">
      <alignment vertical="center"/>
    </xf>
    <xf numFmtId="0" fontId="2" fillId="3" borderId="1" xfId="49" applyFont="1" applyFill="1" applyBorder="1" applyAlignment="1">
      <alignment vertical="center"/>
    </xf>
    <xf numFmtId="177" fontId="3" fillId="6" borderId="2" xfId="49" applyNumberFormat="1" applyFont="1" applyFill="1" applyBorder="1" applyAlignment="1">
      <alignment vertical="center"/>
    </xf>
    <xf numFmtId="178" fontId="3" fillId="0" borderId="2" xfId="49" applyNumberFormat="1" applyFont="1" applyBorder="1" applyAlignment="1">
      <alignment vertical="center"/>
    </xf>
    <xf numFmtId="177" fontId="3" fillId="6" borderId="0" xfId="49" applyNumberFormat="1" applyFont="1" applyFill="1" applyAlignment="1">
      <alignment vertical="center"/>
    </xf>
    <xf numFmtId="178" fontId="3" fillId="0" borderId="0" xfId="49" applyNumberFormat="1" applyFont="1" applyAlignment="1">
      <alignment vertical="center"/>
    </xf>
    <xf numFmtId="177" fontId="3" fillId="6" borderId="1" xfId="49" applyNumberFormat="1" applyFont="1" applyFill="1" applyBorder="1" applyAlignment="1">
      <alignment vertical="center"/>
    </xf>
    <xf numFmtId="178" fontId="3" fillId="0" borderId="1" xfId="49" applyNumberFormat="1" applyFont="1" applyBorder="1" applyAlignment="1">
      <alignment vertical="center"/>
    </xf>
    <xf numFmtId="0" fontId="5" fillId="7" borderId="0" xfId="49" applyFont="1" applyFill="1" applyAlignment="1">
      <alignment vertical="center"/>
    </xf>
    <xf numFmtId="0" fontId="6" fillId="0" borderId="1" xfId="49" applyFont="1" applyBorder="1" applyAlignment="1">
      <alignment vertical="center"/>
    </xf>
    <xf numFmtId="177" fontId="7" fillId="6" borderId="1" xfId="49" applyNumberFormat="1" applyFont="1" applyFill="1" applyBorder="1" applyAlignment="1">
      <alignment vertical="center"/>
    </xf>
    <xf numFmtId="178" fontId="7" fillId="6" borderId="1" xfId="49" applyNumberFormat="1" applyFont="1" applyFill="1" applyBorder="1" applyAlignment="1">
      <alignment vertical="center"/>
    </xf>
    <xf numFmtId="176" fontId="3" fillId="4" borderId="1" xfId="49" applyNumberFormat="1" applyFont="1" applyFill="1" applyBorder="1" applyAlignment="1">
      <alignment vertical="center"/>
    </xf>
    <xf numFmtId="0" fontId="0" fillId="0" borderId="1" xfId="49" applyBorder="1" applyAlignment="1">
      <alignment vertical="center"/>
    </xf>
    <xf numFmtId="3" fontId="7" fillId="6" borderId="1" xfId="49" applyNumberFormat="1" applyFont="1" applyFill="1" applyBorder="1" applyAlignment="1">
      <alignment vertical="center"/>
    </xf>
    <xf numFmtId="0" fontId="0" fillId="0" borderId="0" xfId="49" applyAlignment="1">
      <alignment vertical="center"/>
    </xf>
    <xf numFmtId="3" fontId="7" fillId="6" borderId="0" xfId="49" applyNumberFormat="1" applyFont="1" applyFill="1" applyAlignment="1">
      <alignment vertical="center"/>
    </xf>
    <xf numFmtId="177" fontId="7" fillId="6" borderId="0" xfId="49" applyNumberFormat="1" applyFont="1" applyFill="1" applyAlignment="1">
      <alignment vertical="center"/>
    </xf>
    <xf numFmtId="0" fontId="8" fillId="7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GridLines="0" tabSelected="1" topLeftCell="A9" workbookViewId="0">
      <selection activeCell="A22" sqref="A22:D22"/>
    </sheetView>
  </sheetViews>
  <sheetFormatPr defaultColWidth="9" defaultRowHeight="14.5" outlineLevelCol="3"/>
  <cols>
    <col min="1" max="1" width="30" customWidth="1"/>
    <col min="2" max="2" width="22" customWidth="1"/>
    <col min="3" max="4" width="14" customWidth="1"/>
  </cols>
  <sheetData>
    <row r="1" ht="24" customHeight="1" spans="1:2">
      <c r="A1" s="1" t="s">
        <v>0</v>
      </c>
    </row>
    <row r="3" spans="1:2">
      <c r="A3" s="6" t="s">
        <v>1</v>
      </c>
    </row>
    <row r="4" spans="1:2">
      <c r="A4" s="15" t="s">
        <v>2</v>
      </c>
      <c r="B4" s="16">
        <v>10000</v>
      </c>
    </row>
    <row r="5" spans="1:2">
      <c r="A5" s="15" t="s">
        <v>3</v>
      </c>
      <c r="B5" s="17">
        <v>27.69</v>
      </c>
    </row>
    <row r="6" spans="1:2">
      <c r="A6" s="15" t="s">
        <v>4</v>
      </c>
      <c r="B6" s="18">
        <f>B5/B4</f>
        <v>0.002769</v>
      </c>
    </row>
    <row r="8" spans="1:2">
      <c r="A8" s="6" t="s">
        <v>5</v>
      </c>
    </row>
    <row r="9" spans="1:2">
      <c r="A9" s="7" t="s">
        <v>6</v>
      </c>
      <c r="B9" s="7" t="s">
        <v>7</v>
      </c>
    </row>
    <row r="10" spans="1:2">
      <c r="A10" s="19" t="s">
        <v>8</v>
      </c>
      <c r="B10" s="20">
        <v>30</v>
      </c>
    </row>
    <row r="11" spans="1:2">
      <c r="A11" s="21" t="s">
        <v>9</v>
      </c>
      <c r="B11" s="22">
        <v>90</v>
      </c>
    </row>
    <row r="12" spans="1:2">
      <c r="A12" s="19" t="s">
        <v>10</v>
      </c>
      <c r="B12" s="20">
        <v>180</v>
      </c>
    </row>
    <row r="13" spans="1:2">
      <c r="A13" s="19" t="s">
        <v>11</v>
      </c>
      <c r="B13" s="20">
        <v>365</v>
      </c>
    </row>
    <row r="15" spans="1:2">
      <c r="A15" s="6" t="s">
        <v>12</v>
      </c>
    </row>
    <row r="16" spans="1:2">
      <c r="A16" s="7" t="s">
        <v>13</v>
      </c>
    </row>
    <row r="17" spans="1:1">
      <c r="A17" s="23">
        <v>10000</v>
      </c>
    </row>
    <row r="18" spans="1:1">
      <c r="A18" s="16">
        <v>50000</v>
      </c>
    </row>
    <row r="19" spans="1:1">
      <c r="A19" s="16">
        <v>100000</v>
      </c>
    </row>
    <row r="20" spans="1:1">
      <c r="A20" s="6" t="s">
        <v>14</v>
      </c>
    </row>
    <row r="21" ht="30" customHeight="1" spans="1:1">
      <c r="A21" s="24" t="s">
        <v>15</v>
      </c>
    </row>
    <row r="22" ht="30" customHeight="1" spans="1:1">
      <c r="A22" s="24" t="s">
        <v>16</v>
      </c>
    </row>
    <row r="23" ht="30" customHeight="1" spans="1:1">
      <c r="A23" s="24" t="s">
        <v>17</v>
      </c>
    </row>
    <row r="24" ht="30" customHeight="1" spans="1:1">
      <c r="A24" s="24" t="s">
        <v>18</v>
      </c>
    </row>
  </sheetData>
  <mergeCells count="9">
    <mergeCell ref="A1:D1"/>
    <mergeCell ref="A3:D3"/>
    <mergeCell ref="A8:D8"/>
    <mergeCell ref="A15:D15"/>
    <mergeCell ref="A20:D20"/>
    <mergeCell ref="A21:D21"/>
    <mergeCell ref="A22:D22"/>
    <mergeCell ref="A23:D23"/>
    <mergeCell ref="A24:D24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GridLines="0" workbookViewId="0">
      <selection activeCell="J14" sqref="J14"/>
    </sheetView>
  </sheetViews>
  <sheetFormatPr defaultColWidth="9" defaultRowHeight="14.5" outlineLevelCol="5"/>
  <cols>
    <col min="1" max="1" width="16" customWidth="1"/>
    <col min="2" max="5" width="18" customWidth="1"/>
    <col min="6" max="6" width="4" customWidth="1"/>
  </cols>
  <sheetData>
    <row r="1" ht="24" customHeight="1" spans="1:5">
      <c r="A1" s="1" t="s">
        <v>19</v>
      </c>
    </row>
    <row r="3" spans="1:5">
      <c r="A3" s="2" t="s">
        <v>4</v>
      </c>
      <c r="B3" s="3">
        <f>Inputs!B6</f>
        <v>0.002769</v>
      </c>
    </row>
    <row r="4" spans="1:5">
      <c r="A4" s="4" t="s">
        <v>7</v>
      </c>
      <c r="B4" s="5">
        <f>Inputs!B10</f>
        <v>30</v>
      </c>
      <c r="C4" s="5">
        <f>Inputs!B11</f>
        <v>90</v>
      </c>
      <c r="D4" s="5">
        <f>Inputs!B12</f>
        <v>180</v>
      </c>
      <c r="E4" s="5">
        <f>Inputs!B13</f>
        <v>365</v>
      </c>
    </row>
    <row r="5" spans="1:5">
      <c r="A5" s="6" t="s">
        <v>20</v>
      </c>
      <c r="B5" s="2" t="s">
        <v>8</v>
      </c>
      <c r="C5" s="2" t="s">
        <v>9</v>
      </c>
      <c r="D5" s="2" t="s">
        <v>10</v>
      </c>
      <c r="E5" s="2" t="s">
        <v>11</v>
      </c>
    </row>
    <row r="6" ht="15.25" spans="1:5">
      <c r="A6" s="7" t="s">
        <v>13</v>
      </c>
    </row>
    <row r="7" spans="1:5">
      <c r="A7" s="8">
        <f>Inputs!A17</f>
        <v>10000</v>
      </c>
      <c r="B7" s="9">
        <f>$A7*(1+$B$3)^B$4</f>
        <v>10864.9313414564</v>
      </c>
      <c r="C7" s="9">
        <f>$A7*(1+$B$3)^C$4</f>
        <v>12825.6964972104</v>
      </c>
      <c r="D7" s="9">
        <f>$A7*(1+$B$3)^D$4</f>
        <v>16449.8490638555</v>
      </c>
      <c r="E7" s="9">
        <f>$A7*(1+$B$3)^E$4</f>
        <v>27436.4762304698</v>
      </c>
    </row>
    <row r="8" spans="1:5">
      <c r="A8" s="10">
        <f>Inputs!A18</f>
        <v>50000</v>
      </c>
      <c r="B8" s="11">
        <f>$A8*(1+$B$3)^B$4</f>
        <v>54324.656707282</v>
      </c>
      <c r="C8" s="11">
        <f>$A8*(1+$B$3)^C$4</f>
        <v>64128.482486052</v>
      </c>
      <c r="D8" s="11">
        <f>$A8*(1+$B$3)^D$4</f>
        <v>82249.2453192776</v>
      </c>
      <c r="E8" s="11">
        <f>$A8*(1+$B$3)^E$4</f>
        <v>137182.381152349</v>
      </c>
    </row>
    <row r="9" spans="1:5">
      <c r="A9" s="12">
        <f>Inputs!A19</f>
        <v>100000</v>
      </c>
      <c r="B9" s="13">
        <f>$A9*(1+$B$3)^B$4</f>
        <v>108649.313414564</v>
      </c>
      <c r="C9" s="13">
        <f>$A9*(1+$B$3)^C$4</f>
        <v>128256.964972104</v>
      </c>
      <c r="D9" s="13">
        <f>$A9*(1+$B$3)^D$4</f>
        <v>164498.490638555</v>
      </c>
      <c r="E9" s="13">
        <f>$A9*(1+$B$3)^E$4</f>
        <v>274364.762304698</v>
      </c>
    </row>
    <row r="11" spans="1:5">
      <c r="A11" s="6" t="s">
        <v>21</v>
      </c>
      <c r="B11" s="2" t="s">
        <v>8</v>
      </c>
      <c r="C11" s="2" t="s">
        <v>9</v>
      </c>
      <c r="D11" s="2" t="s">
        <v>10</v>
      </c>
      <c r="E11" s="2" t="s">
        <v>11</v>
      </c>
    </row>
    <row r="12" ht="15.25" spans="1:5">
      <c r="A12" s="7" t="s">
        <v>13</v>
      </c>
    </row>
    <row r="13" spans="1:5">
      <c r="A13" s="8">
        <f>Inputs!A17</f>
        <v>10000</v>
      </c>
      <c r="B13" s="9">
        <f>B7-$A13</f>
        <v>864.931341456391</v>
      </c>
      <c r="C13" s="9">
        <f>C7-$A13</f>
        <v>2825.6964972104</v>
      </c>
      <c r="D13" s="9">
        <f>D7-$A13</f>
        <v>6449.84906385552</v>
      </c>
      <c r="E13" s="9">
        <f>E7-$A13</f>
        <v>17436.4762304698</v>
      </c>
    </row>
    <row r="14" spans="1:5">
      <c r="A14" s="12">
        <f>Inputs!A18</f>
        <v>50000</v>
      </c>
      <c r="B14" s="13">
        <f>B8-$A14</f>
        <v>4324.65670728196</v>
      </c>
      <c r="C14" s="13">
        <f>C8-$A14</f>
        <v>14128.482486052</v>
      </c>
      <c r="D14" s="13">
        <f>D8-$A14</f>
        <v>32249.2453192776</v>
      </c>
      <c r="E14" s="13">
        <f>E8-$A14</f>
        <v>87182.3811523488</v>
      </c>
    </row>
    <row r="15" spans="1:5">
      <c r="A15" s="10">
        <f>Inputs!A19</f>
        <v>100000</v>
      </c>
      <c r="B15" s="11">
        <f>B9-$A15</f>
        <v>8649.31341456392</v>
      </c>
      <c r="C15" s="11">
        <f>C9-$A15</f>
        <v>28256.964972104</v>
      </c>
      <c r="D15" s="11">
        <f>D9-$A15</f>
        <v>64498.4906385552</v>
      </c>
      <c r="E15" s="11">
        <f>E9-$A15</f>
        <v>174364.762304698</v>
      </c>
    </row>
    <row r="17" ht="36" customHeight="1" spans="1:1">
      <c r="A17" s="14" t="s">
        <v>22</v>
      </c>
    </row>
  </sheetData>
  <mergeCells count="2">
    <mergeCell ref="A1:F1"/>
    <mergeCell ref="A17:F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Inputs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法务部</cp:lastModifiedBy>
  <dcterms:created xsi:type="dcterms:W3CDTF">2026-04-10T12:11:00Z</dcterms:created>
  <dcterms:modified xsi:type="dcterms:W3CDTF">2026-04-10T13:22:33Z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F4A4DCF737FE44A8BF3ADF8A362BC17C_12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