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cort\Dropbox\Reliability\files for submission\r2\"/>
    </mc:Choice>
  </mc:AlternateContent>
  <xr:revisionPtr revIDLastSave="0" documentId="13_ncr:1_{00B9FC88-AC23-4AC4-A0C7-2CD177FF029B}" xr6:coauthVersionLast="45" xr6:coauthVersionMax="45" xr10:uidLastSave="{00000000-0000-0000-0000-000000000000}"/>
  <bookViews>
    <workbookView xWindow="-110" yWindow="-110" windowWidth="19420" windowHeight="10420" activeTab="1" xr2:uid="{C0ADBF5F-86C6-4042-BBEC-B61D6AFD8EB8}"/>
  </bookViews>
  <sheets>
    <sheet name="input matrix from C&amp;K" sheetId="2" r:id="rId1"/>
    <sheet name="omega and omega-h"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 i="2" l="1"/>
  <c r="B15" i="2"/>
  <c r="E12" i="1" l="1"/>
  <c r="D12" i="1"/>
  <c r="C12" i="1"/>
  <c r="B12" i="2"/>
  <c r="O12" i="1"/>
  <c r="B12" i="1" l="1"/>
  <c r="H14" i="1" s="1"/>
  <c r="E14" i="1" l="1"/>
  <c r="B14" i="1" s="1"/>
  <c r="H15" i="1" s="1"/>
  <c r="E1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Jose Cortina</author>
  </authors>
  <commentList>
    <comment ref="B3" authorId="0" shapeId="0" xr:uid="{0DFC98BE-9A57-4988-A99C-0A13C6E762C3}">
      <text>
        <r>
          <rPr>
            <b/>
            <sz val="9"/>
            <color indexed="81"/>
            <rFont val="Tahoma"/>
            <charset val="1"/>
          </rPr>
          <t>Jose Cortina:</t>
        </r>
        <r>
          <rPr>
            <sz val="9"/>
            <color indexed="81"/>
            <rFont val="Tahoma"/>
            <charset val="1"/>
          </rPr>
          <t xml:space="preserve">
The fact that the r's in the highlighted cells are larger than the other r's suggests that there are three group factors in addition to any general factor.</t>
        </r>
      </text>
    </comment>
    <comment ref="B12" authorId="0" shapeId="0" xr:uid="{1B11A819-1609-46C4-80F5-AEDC876FDFFF}">
      <text>
        <r>
          <rPr>
            <b/>
            <sz val="9"/>
            <color indexed="81"/>
            <rFont val="Tahoma"/>
            <family val="2"/>
          </rPr>
          <t>Jose Cortina:</t>
        </r>
        <r>
          <rPr>
            <sz val="9"/>
            <color indexed="81"/>
            <rFont val="Tahoma"/>
            <family val="2"/>
          </rPr>
          <t xml:space="preserve">
Note that this is within rounding error of the value in B14 on the other sheet</t>
        </r>
      </text>
    </comment>
    <comment ref="B16" authorId="0" shapeId="0" xr:uid="{F5471A21-C068-48C1-97A5-3B3965407FD1}">
      <text>
        <r>
          <rPr>
            <b/>
            <sz val="9"/>
            <color indexed="81"/>
            <rFont val="Tahoma"/>
            <charset val="1"/>
          </rPr>
          <t>Jose Cortina:</t>
        </r>
        <r>
          <rPr>
            <sz val="9"/>
            <color indexed="81"/>
            <rFont val="Tahoma"/>
            <charset val="1"/>
          </rPr>
          <t xml:space="preserve">
Note that alpha is quite large in spite of, or more accurately, because of the obvious presence of group factors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Jose Cortina</author>
  </authors>
  <commentList>
    <comment ref="C1" authorId="0" shapeId="0" xr:uid="{179B1058-09C9-4F04-A51B-4DB21A9B8B39}">
      <text>
        <r>
          <rPr>
            <b/>
            <sz val="9"/>
            <color indexed="81"/>
            <rFont val="Tahoma"/>
            <family val="2"/>
          </rPr>
          <t>Jose Cortina:</t>
        </r>
        <r>
          <rPr>
            <sz val="9"/>
            <color indexed="81"/>
            <rFont val="Tahoma"/>
            <family val="2"/>
          </rPr>
          <t xml:space="preserve">
Loadings can come from CFA (if one knows what the group factors are) or EFA (if not). In the present case, with conventional cutoffs, it amounts to the same thing. We have the first three items load on the first group factor, the second three on the second group factor, and the third three on the third group factor, with all items loading on the general factor.</t>
        </r>
      </text>
    </comment>
    <comment ref="E1" authorId="0" shapeId="0" xr:uid="{C312A825-3993-4142-A6C9-26A4E44CAB3A}">
      <text>
        <r>
          <rPr>
            <b/>
            <sz val="9"/>
            <color indexed="81"/>
            <rFont val="Tahoma"/>
            <family val="2"/>
          </rPr>
          <t>Jose Cortina:</t>
        </r>
        <r>
          <rPr>
            <sz val="9"/>
            <color indexed="81"/>
            <rFont val="Tahoma"/>
            <family val="2"/>
          </rPr>
          <t xml:space="preserve">
In order for there to be a unique solution for omega, there must be at least 3 group factors. If there are only two, then the two factors must be constrained to have equal loadings.</t>
        </r>
      </text>
    </comment>
    <comment ref="O1" authorId="0" shapeId="0" xr:uid="{45380ACC-7013-4500-9472-D594FF10E4BD}">
      <text>
        <r>
          <rPr>
            <b/>
            <sz val="9"/>
            <color indexed="81"/>
            <rFont val="Tahoma"/>
            <charset val="1"/>
          </rPr>
          <t>Jose Cortina:</t>
        </r>
        <r>
          <rPr>
            <sz val="9"/>
            <color indexed="81"/>
            <rFont val="Tahoma"/>
            <charset val="1"/>
          </rPr>
          <t xml:space="preserve">
Uniquenesses are standard FA output. One can just type them into this column, although they can be computed as 1 - (sum of squared loadings).  </t>
        </r>
      </text>
    </comment>
    <comment ref="C5" authorId="0" shapeId="0" xr:uid="{C374F03C-2308-46D0-A536-511487C5AFCB}">
      <text>
        <r>
          <rPr>
            <b/>
            <sz val="9"/>
            <color indexed="81"/>
            <rFont val="Tahoma"/>
            <charset val="1"/>
          </rPr>
          <t>Jose Cortina:</t>
        </r>
        <r>
          <rPr>
            <sz val="9"/>
            <color indexed="81"/>
            <rFont val="Tahoma"/>
            <charset val="1"/>
          </rPr>
          <t xml:space="preserve">
Note that there are no cross loadings. If group factors were well chosen, then cross loadings would be small anyway. That said, in the 'psych' package in R, the output looks like this (i.e., no cross loadings), but the omega computation is actually based on the full kxs matrix (i.e., cross loadings included). Again, the cross loadings aregenerally so small that this really doesn't pass the So What test.</t>
        </r>
      </text>
    </comment>
    <comment ref="B11" authorId="0" shapeId="0" xr:uid="{D3A8A321-6923-422E-8603-A70D34D4E5EB}">
      <text>
        <r>
          <rPr>
            <b/>
            <sz val="9"/>
            <color indexed="81"/>
            <rFont val="Tahoma"/>
            <family val="2"/>
          </rPr>
          <t>Jose Cortina:</t>
        </r>
        <r>
          <rPr>
            <sz val="9"/>
            <color indexed="81"/>
            <rFont val="Tahoma"/>
            <family val="2"/>
          </rPr>
          <t xml:space="preserve">
With more than 9 items, just insert rows. The equations will adjust automatically. With fewer than 9 items, just leave the rest of the rows blank</t>
        </r>
      </text>
    </comment>
    <comment ref="F12" authorId="0" shapeId="0" xr:uid="{59F25FE8-68F2-4AC0-BD79-B37E4BD754EC}">
      <text>
        <r>
          <rPr>
            <b/>
            <sz val="9"/>
            <color indexed="81"/>
            <rFont val="Tahoma"/>
            <family val="2"/>
          </rPr>
          <t>Jose Cortina:</t>
        </r>
        <r>
          <rPr>
            <sz val="9"/>
            <color indexed="81"/>
            <rFont val="Tahoma"/>
            <family val="2"/>
          </rPr>
          <t xml:space="preserve">
If there were a 4th group factor, we would put its loadings in column F, and cell F12 would contain the square of the sum of those loadings. This value would then be added to E14.
</t>
        </r>
      </text>
    </comment>
    <comment ref="A14" authorId="0" shapeId="0" xr:uid="{83118A22-B8F8-4CFF-A4D0-7EC14B4FDEAC}">
      <text>
        <r>
          <rPr>
            <b/>
            <sz val="9"/>
            <color indexed="81"/>
            <rFont val="Tahoma"/>
            <family val="2"/>
          </rPr>
          <t>Jose Cortina:</t>
        </r>
        <r>
          <rPr>
            <sz val="9"/>
            <color indexed="81"/>
            <rFont val="Tahoma"/>
            <family val="2"/>
          </rPr>
          <t xml:space="preserve">
test variance can be derived by 1) simply computing the variance of scale scores, 2) by summing all elements of the interitem variance/covariance matrix, or 3) as here, summing general factor variance (B14), group factor variance (C14, D14, E14), and residual item variance (O11).</t>
        </r>
      </text>
    </comment>
    <comment ref="E14" authorId="0" shapeId="0" xr:uid="{DD10932A-356A-4B1F-8BA2-0FFF4509491B}">
      <text>
        <r>
          <rPr>
            <b/>
            <sz val="9"/>
            <color indexed="81"/>
            <rFont val="Tahoma"/>
            <family val="2"/>
          </rPr>
          <t>Jose Cortina:</t>
        </r>
        <r>
          <rPr>
            <sz val="9"/>
            <color indexed="81"/>
            <rFont val="Tahoma"/>
            <family val="2"/>
          </rPr>
          <t xml:space="preserve">
This is the numerator of our equation 3. If we divide this by total test variance, we get the omega value in E15 </t>
        </r>
      </text>
    </comment>
    <comment ref="H14" authorId="0" shapeId="0" xr:uid="{8E422488-C691-4009-802C-497D2A4742F4}">
      <text>
        <r>
          <rPr>
            <b/>
            <sz val="9"/>
            <color indexed="81"/>
            <rFont val="Tahoma"/>
            <family val="2"/>
          </rPr>
          <t>Jose Cortina:</t>
        </r>
        <r>
          <rPr>
            <sz val="9"/>
            <color indexed="81"/>
            <rFont val="Tahoma"/>
            <family val="2"/>
          </rPr>
          <t xml:space="preserve">
This is the numerator of our equation 4. If we divide this value by total test variance, we get the omega-h value in H15</t>
        </r>
      </text>
    </comment>
  </commentList>
</comments>
</file>

<file path=xl/sharedStrings.xml><?xml version="1.0" encoding="utf-8"?>
<sst xmlns="http://schemas.openxmlformats.org/spreadsheetml/2006/main" count="22" uniqueCount="22">
  <si>
    <t>loadings on the general factor</t>
  </si>
  <si>
    <t>squared sum of loadings</t>
  </si>
  <si>
    <t>test variance</t>
  </si>
  <si>
    <t>numerator of omega-h</t>
  </si>
  <si>
    <t>omega-h</t>
  </si>
  <si>
    <t>Uniquenesses</t>
  </si>
  <si>
    <t>sum</t>
  </si>
  <si>
    <t>total var</t>
  </si>
  <si>
    <t>numerator of omega</t>
  </si>
  <si>
    <t>omega</t>
  </si>
  <si>
    <t>Interitem correlation matrix used as input for FA</t>
  </si>
  <si>
    <t>Gen Fac Var</t>
  </si>
  <si>
    <t>Grp Fac1 Var</t>
  </si>
  <si>
    <t>Grp Fac3 Var</t>
  </si>
  <si>
    <t>Grp Fac2 Var</t>
  </si>
  <si>
    <t>Item specific variance</t>
  </si>
  <si>
    <t>numerator of alpha</t>
  </si>
  <si>
    <t>alpha</t>
  </si>
  <si>
    <t>loadings on 1st group factor</t>
  </si>
  <si>
    <t>loadings on 2nd group factor</t>
  </si>
  <si>
    <t>loadings on 3rd group factor</t>
  </si>
  <si>
    <t>Standardized FA results for the correlation matrix in the other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</si>
</sst>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9"/>
      <color indexed="81"/>
      <name val="Tahoma"/>
      <family val="2"/>
    </font>
    <font>
      <b/>
      <sz val="9"/>
      <color indexed="81"/>
      <name val="Tahoma"/>
      <family val="2"/>
    </font>
    <font>
      <sz val="9"/>
      <color indexed="81"/>
      <name val="Tahoma"/>
      <charset val="1"/>
    </font>
    <font>
      <b/>
      <sz val="9"/>
      <color indexed="81"/>
      <name val="Tahoma"/>
      <charset val="1"/>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9" tint="0.39997558519241921"/>
        <bgColor indexed="64"/>
      </patternFill>
    </fill>
    <fill>
      <patternFill patternType="solid">
        <fgColor theme="8" tint="0.59999389629810485"/>
        <bgColor indexed="64"/>
      </patternFill>
    </fill>
  </fills>
  <borders count="1">
    <border>
      <left/>
      <right/>
      <top/>
      <bottom/>
      <diagonal/>
    </border>
  </borders>
  <cellStyleXfs count="1">
    <xf numFmtId="0" fontId="0" fillId="0" borderId="0"/>
  </cellStyleXfs>
  <cellXfs count="8">
    <xf numFmtId="0" fontId="0" fillId="0" borderId="0" xfId="0"/>
    <xf numFmtId="0" fontId="0" fillId="0" borderId="0" xfId="0" applyAlignment="1">
      <alignment wrapText="1"/>
    </xf>
    <xf numFmtId="0" fontId="0" fillId="2" borderId="0" xfId="0" applyFill="1" applyAlignment="1">
      <alignment wrapText="1"/>
    </xf>
    <xf numFmtId="0" fontId="0" fillId="3" borderId="0" xfId="0" applyFill="1" applyAlignment="1">
      <alignment wrapText="1"/>
    </xf>
    <xf numFmtId="0" fontId="0" fillId="4" borderId="0" xfId="0" applyFill="1"/>
    <xf numFmtId="0" fontId="0" fillId="2" borderId="0" xfId="0" applyFill="1"/>
    <xf numFmtId="0" fontId="0" fillId="5" borderId="0" xfId="0" applyFill="1"/>
    <xf numFmtId="0" fontId="0" fillId="6" borderId="0" xfId="0"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A8406-7383-4273-9AAA-3147836C54C4}">
  <dimension ref="A1:J16"/>
  <sheetViews>
    <sheetView workbookViewId="0">
      <selection activeCell="B16" sqref="B16"/>
    </sheetView>
  </sheetViews>
  <sheetFormatPr defaultRowHeight="15" x14ac:dyDescent="0.25"/>
  <cols>
    <col min="1" max="1" width="24.85546875" customWidth="1"/>
  </cols>
  <sheetData>
    <row r="1" spans="1:10" x14ac:dyDescent="0.25">
      <c r="B1" t="s">
        <v>10</v>
      </c>
    </row>
    <row r="2" spans="1:10" x14ac:dyDescent="0.25">
      <c r="A2">
        <v>1</v>
      </c>
      <c r="B2">
        <v>1</v>
      </c>
    </row>
    <row r="3" spans="1:10" x14ac:dyDescent="0.25">
      <c r="A3">
        <v>2</v>
      </c>
      <c r="B3" s="6">
        <v>0.83</v>
      </c>
      <c r="C3">
        <v>1</v>
      </c>
    </row>
    <row r="4" spans="1:10" x14ac:dyDescent="0.25">
      <c r="A4">
        <v>3</v>
      </c>
      <c r="B4" s="6">
        <v>0.78</v>
      </c>
      <c r="C4" s="6">
        <v>0.78</v>
      </c>
      <c r="D4">
        <v>1</v>
      </c>
    </row>
    <row r="5" spans="1:10" x14ac:dyDescent="0.25">
      <c r="A5">
        <v>4</v>
      </c>
      <c r="B5">
        <v>0.47</v>
      </c>
      <c r="C5">
        <v>0.48</v>
      </c>
      <c r="D5">
        <v>0.46</v>
      </c>
      <c r="E5">
        <v>1</v>
      </c>
    </row>
    <row r="6" spans="1:10" x14ac:dyDescent="0.25">
      <c r="A6">
        <v>5</v>
      </c>
      <c r="B6">
        <v>0.46</v>
      </c>
      <c r="C6">
        <v>0.47</v>
      </c>
      <c r="D6">
        <v>0.45</v>
      </c>
      <c r="E6" s="6">
        <v>0.67</v>
      </c>
      <c r="F6">
        <v>1</v>
      </c>
    </row>
    <row r="7" spans="1:10" x14ac:dyDescent="0.25">
      <c r="A7">
        <v>6</v>
      </c>
      <c r="B7">
        <v>0.44</v>
      </c>
      <c r="C7">
        <v>0.45</v>
      </c>
      <c r="D7">
        <v>0.43</v>
      </c>
      <c r="E7" s="6">
        <v>0.59</v>
      </c>
      <c r="F7" s="6">
        <v>0.54</v>
      </c>
      <c r="G7">
        <v>1</v>
      </c>
    </row>
    <row r="8" spans="1:10" x14ac:dyDescent="0.25">
      <c r="A8">
        <v>7</v>
      </c>
      <c r="B8">
        <v>0.44</v>
      </c>
      <c r="C8">
        <v>0.45</v>
      </c>
      <c r="D8">
        <v>0.43</v>
      </c>
      <c r="E8">
        <v>0.34</v>
      </c>
      <c r="F8">
        <v>0.34</v>
      </c>
      <c r="G8">
        <v>0.32</v>
      </c>
      <c r="H8">
        <v>1</v>
      </c>
    </row>
    <row r="9" spans="1:10" x14ac:dyDescent="0.25">
      <c r="A9">
        <v>8</v>
      </c>
      <c r="B9">
        <v>0.51</v>
      </c>
      <c r="C9">
        <v>0.52</v>
      </c>
      <c r="D9">
        <v>0.5</v>
      </c>
      <c r="E9">
        <v>0.4</v>
      </c>
      <c r="F9">
        <v>0.4</v>
      </c>
      <c r="G9">
        <v>0.38</v>
      </c>
      <c r="H9" s="6">
        <v>0.56000000000000005</v>
      </c>
      <c r="I9">
        <v>1</v>
      </c>
    </row>
    <row r="10" spans="1:10" x14ac:dyDescent="0.25">
      <c r="A10">
        <v>9</v>
      </c>
      <c r="B10">
        <v>0.41</v>
      </c>
      <c r="C10">
        <v>0.42</v>
      </c>
      <c r="D10">
        <v>0.4</v>
      </c>
      <c r="E10">
        <v>0.32</v>
      </c>
      <c r="F10">
        <v>0.32</v>
      </c>
      <c r="G10">
        <v>0.3</v>
      </c>
      <c r="H10" s="6">
        <v>0.6</v>
      </c>
      <c r="I10" s="6">
        <v>0.45</v>
      </c>
      <c r="J10">
        <v>1</v>
      </c>
    </row>
    <row r="12" spans="1:10" x14ac:dyDescent="0.25">
      <c r="A12" t="s">
        <v>7</v>
      </c>
      <c r="B12">
        <f>(SUM(B2:J10)*2)-9</f>
        <v>43.219999999999992</v>
      </c>
    </row>
    <row r="15" spans="1:10" x14ac:dyDescent="0.25">
      <c r="A15" t="s">
        <v>16</v>
      </c>
      <c r="B15">
        <f>A10^2*((2*SUM(B2:J10))-(2*A10))/(A10^2-A10)</f>
        <v>38.497499999999988</v>
      </c>
    </row>
    <row r="16" spans="1:10" x14ac:dyDescent="0.25">
      <c r="A16" t="s">
        <v>17</v>
      </c>
      <c r="B16">
        <f>B15/B12</f>
        <v>0.89073345673299387</v>
      </c>
    </row>
  </sheetData>
  <pageMargins left="0.7" right="0.7" top="0.75" bottom="0.75" header="0.3" footer="0.3"/>
  <pageSetup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348EC-024B-4C8B-8C20-5500FBFFCEAD}">
  <dimension ref="A1:O15"/>
  <sheetViews>
    <sheetView tabSelected="1" workbookViewId="0"/>
  </sheetViews>
  <sheetFormatPr defaultRowHeight="15" x14ac:dyDescent="0.25"/>
  <cols>
    <col min="1" max="1" width="24.7109375" customWidth="1"/>
    <col min="2" max="2" width="12.85546875" customWidth="1"/>
    <col min="3" max="3" width="12.5703125" customWidth="1"/>
    <col min="4" max="4" width="13.140625" customWidth="1"/>
    <col min="5" max="5" width="11.5703125" customWidth="1"/>
    <col min="7" max="7" width="12.140625" customWidth="1"/>
    <col min="13" max="13" width="4.85546875" customWidth="1"/>
    <col min="14" max="14" width="5.5703125" customWidth="1"/>
    <col min="15" max="15" width="19.28515625" customWidth="1"/>
  </cols>
  <sheetData>
    <row r="1" spans="1:15" s="1" customFormat="1" ht="45" x14ac:dyDescent="0.25">
      <c r="A1" s="7" t="s">
        <v>21</v>
      </c>
      <c r="B1" s="3" t="s">
        <v>0</v>
      </c>
      <c r="C1" s="3" t="s">
        <v>18</v>
      </c>
      <c r="D1" s="3" t="s">
        <v>19</v>
      </c>
      <c r="E1" s="3" t="s">
        <v>20</v>
      </c>
      <c r="O1" s="3" t="s">
        <v>5</v>
      </c>
    </row>
    <row r="2" spans="1:15" x14ac:dyDescent="0.25">
      <c r="B2">
        <v>0.77200000000000002</v>
      </c>
      <c r="C2">
        <v>0.48699999999999999</v>
      </c>
      <c r="O2">
        <v>0.16800000000000001</v>
      </c>
    </row>
    <row r="3" spans="1:15" x14ac:dyDescent="0.25">
      <c r="B3">
        <v>0.78800000000000003</v>
      </c>
      <c r="C3">
        <v>0.45600000000000002</v>
      </c>
      <c r="O3">
        <v>0.17100000000000001</v>
      </c>
    </row>
    <row r="4" spans="1:15" x14ac:dyDescent="0.25">
      <c r="B4">
        <v>0.755</v>
      </c>
      <c r="C4">
        <v>0.40600000000000003</v>
      </c>
      <c r="O4">
        <v>0.26500000000000001</v>
      </c>
    </row>
    <row r="5" spans="1:15" x14ac:dyDescent="0.25">
      <c r="B5">
        <v>0.60699999999999998</v>
      </c>
      <c r="D5">
        <v>0.61299999999999999</v>
      </c>
      <c r="O5">
        <v>0.255</v>
      </c>
    </row>
    <row r="6" spans="1:15" x14ac:dyDescent="0.25">
      <c r="B6">
        <v>0.59799999999999998</v>
      </c>
      <c r="D6">
        <v>0.5</v>
      </c>
      <c r="O6">
        <v>0.39200000000000002</v>
      </c>
    </row>
    <row r="7" spans="1:15" x14ac:dyDescent="0.25">
      <c r="B7">
        <v>0.56999999999999995</v>
      </c>
      <c r="D7">
        <v>0.39800000000000002</v>
      </c>
      <c r="O7">
        <v>0.51700000000000002</v>
      </c>
    </row>
    <row r="8" spans="1:15" x14ac:dyDescent="0.25">
      <c r="B8">
        <v>0.56799999999999995</v>
      </c>
      <c r="E8">
        <v>0.746</v>
      </c>
      <c r="O8">
        <v>0.121</v>
      </c>
    </row>
    <row r="9" spans="1:15" x14ac:dyDescent="0.25">
      <c r="B9">
        <v>0.66200000000000003</v>
      </c>
      <c r="E9">
        <v>0.246</v>
      </c>
      <c r="O9">
        <v>0.501</v>
      </c>
    </row>
    <row r="10" spans="1:15" x14ac:dyDescent="0.25">
      <c r="B10">
        <v>0.53100000000000003</v>
      </c>
      <c r="E10">
        <v>0.4</v>
      </c>
      <c r="O10">
        <v>0.55800000000000005</v>
      </c>
    </row>
    <row r="11" spans="1:15" x14ac:dyDescent="0.25">
      <c r="B11" t="s">
        <v>11</v>
      </c>
      <c r="C11" t="s">
        <v>12</v>
      </c>
      <c r="D11" t="s">
        <v>14</v>
      </c>
      <c r="E11" t="s">
        <v>13</v>
      </c>
      <c r="O11" t="s">
        <v>15</v>
      </c>
    </row>
    <row r="12" spans="1:15" s="1" customFormat="1" x14ac:dyDescent="0.25">
      <c r="A12" s="2" t="s">
        <v>1</v>
      </c>
      <c r="B12" s="2">
        <f>(SUM(B2:B10))^2</f>
        <v>34.234200999999992</v>
      </c>
      <c r="C12" s="2">
        <f>(SUM(C2:C10))^2</f>
        <v>1.8198010000000004</v>
      </c>
      <c r="D12" s="2">
        <f>(SUM(D2:D10))^2</f>
        <v>2.2831210000000004</v>
      </c>
      <c r="E12" s="2">
        <f>(SUM(E2:E10))^2</f>
        <v>1.9376639999999998</v>
      </c>
      <c r="N12" t="s">
        <v>6</v>
      </c>
      <c r="O12" s="5">
        <f>SUM(O2:O11)</f>
        <v>2.9480000000000004</v>
      </c>
    </row>
    <row r="13" spans="1:15" x14ac:dyDescent="0.25">
      <c r="O13" s="1"/>
    </row>
    <row r="14" spans="1:15" ht="30" x14ac:dyDescent="0.25">
      <c r="A14" t="s">
        <v>2</v>
      </c>
      <c r="B14">
        <f>E14+O12</f>
        <v>43.22278699999999</v>
      </c>
      <c r="D14" s="1" t="s">
        <v>8</v>
      </c>
      <c r="E14">
        <f>SUM(B12:E12)</f>
        <v>40.274786999999989</v>
      </c>
      <c r="G14" s="1" t="s">
        <v>3</v>
      </c>
      <c r="H14">
        <f>B12</f>
        <v>34.234200999999992</v>
      </c>
    </row>
    <row r="15" spans="1:15" x14ac:dyDescent="0.25">
      <c r="A15" s="1"/>
      <c r="D15" t="s">
        <v>9</v>
      </c>
      <c r="E15" s="4">
        <f>E14/B14</f>
        <v>0.93179523569361689</v>
      </c>
      <c r="G15" t="s">
        <v>4</v>
      </c>
      <c r="H15" s="4">
        <f>H14/B14</f>
        <v>0.79204057341327849</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 matrix from C&amp;K</vt:lpstr>
      <vt:lpstr>omega and omega-h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Cortina</dc:creator>
  <cp:lastModifiedBy>Jose Cortina</cp:lastModifiedBy>
  <dcterms:created xsi:type="dcterms:W3CDTF">2020-06-11T12:33:03Z</dcterms:created>
  <dcterms:modified xsi:type="dcterms:W3CDTF">2020-06-20T13:50:23Z</dcterms:modified>
</cp:coreProperties>
</file>