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Patti\Documents\condo purchase\Financial Analysis\"/>
    </mc:Choice>
  </mc:AlternateContent>
  <xr:revisionPtr revIDLastSave="0" documentId="13_ncr:1_{573D298E-36AD-4C21-A7AD-EB029C02E662}" xr6:coauthVersionLast="47" xr6:coauthVersionMax="47" xr10:uidLastSave="{00000000-0000-0000-0000-000000000000}"/>
  <bookViews>
    <workbookView xWindow="-120" yWindow="-120" windowWidth="20730" windowHeight="11310" xr2:uid="{1FE0D010-3D08-4CAD-9E19-EC9226A3A64B}"/>
  </bookViews>
  <sheets>
    <sheet name="Present 1" sheetId="1" r:id="rId1"/>
    <sheet name="Present 2" sheetId="2" r:id="rId2"/>
    <sheet name="Present 3" sheetId="3" r:id="rId3"/>
    <sheet name="Present 4" sheetId="4" r:id="rId4"/>
    <sheet name="Present 5 Reserve compare" sheetId="5" r:id="rId5"/>
  </sheets>
  <externalReferences>
    <externalReference r:id="rId6"/>
  </externalReferences>
  <definedNames>
    <definedName name="Currency_Symbol">'[1]Property Info'!$B$19</definedName>
    <definedName name="Current_Fiscal_Year">'[1]Property Info'!$B$10</definedName>
    <definedName name="Inflation">'[1]Property Info'!$B$16</definedName>
    <definedName name="Study_Length">'[1]Property Info'!$B$6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 r="G15" i="3"/>
  <c r="F15" i="3"/>
  <c r="C8" i="3"/>
  <c r="D27" i="2"/>
  <c r="C27" i="2"/>
  <c r="D26" i="2"/>
  <c r="C26" i="2"/>
  <c r="C30" i="2" s="1"/>
  <c r="D25" i="2"/>
  <c r="C25" i="2"/>
  <c r="C28" i="2" s="1"/>
  <c r="D14" i="2"/>
  <c r="C14" i="2"/>
  <c r="C8" i="1"/>
  <c r="D28" i="2" l="1"/>
  <c r="D30" i="2"/>
</calcChain>
</file>

<file path=xl/sharedStrings.xml><?xml version="1.0" encoding="utf-8"?>
<sst xmlns="http://schemas.openxmlformats.org/spreadsheetml/2006/main" count="107" uniqueCount="82">
  <si>
    <t>Rio Del Sol HOA</t>
  </si>
  <si>
    <t>Proposed HOA Monthly Assessment (Dues) for 2023</t>
  </si>
  <si>
    <t>Based on ESTIMATES July 2022 through December 2023</t>
  </si>
  <si>
    <t>Monthly Dues estimated for Operations</t>
  </si>
  <si>
    <t>Average HOA fee in LHC for 2022</t>
  </si>
  <si>
    <t>Monthy Dues estimated for Capital Reserve</t>
  </si>
  <si>
    <t xml:space="preserve">   Total Proposed Monthly Dues</t>
  </si>
  <si>
    <r>
      <t xml:space="preserve">2023 </t>
    </r>
    <r>
      <rPr>
        <i/>
        <sz val="12"/>
        <color rgb="FFFF0000"/>
        <rFont val="Calibri"/>
        <family val="2"/>
        <scheme val="minor"/>
      </rPr>
      <t>inflation</t>
    </r>
    <r>
      <rPr>
        <i/>
        <sz val="12"/>
        <color theme="1"/>
        <rFont val="Calibri"/>
        <family val="2"/>
        <scheme val="minor"/>
      </rPr>
      <t xml:space="preserve"> used 10% unless we had other information - remember if we are too low we can't increase dues again until the next year.</t>
    </r>
  </si>
  <si>
    <t>5% inflation gives us about $5,000 more in cash</t>
  </si>
  <si>
    <t>This is a $74 increase from the 2022 monthly assessment of $176</t>
  </si>
  <si>
    <t xml:space="preserve">   Reasons for the increase:</t>
  </si>
  <si>
    <t xml:space="preserve">  -</t>
  </si>
  <si>
    <t>Increase sewer (and water flow) - not the top rate yet - add about $4/unit by 2025/2026</t>
  </si>
  <si>
    <t>Increase management and related fees (board performed many of these for 7 months of 2022)</t>
  </si>
  <si>
    <t>Inflation large exp items (Landscape, pool, electric, gas, insurance) - gas 40%, insurance 20%</t>
  </si>
  <si>
    <t>Resale disclosure fee(board did this for 9 months 2022)</t>
  </si>
  <si>
    <t xml:space="preserve">Other expenses - inflation </t>
  </si>
  <si>
    <t>Increase in ordinary net income (builds checking account balance)</t>
  </si>
  <si>
    <t>Add to capital reserve (estimate that $10/month can go to capital reserve)</t>
  </si>
  <si>
    <t>Building checking acct cash and adding to capital reserve is necessary as inflation is unknown and big factor, as well as estimating costs for 18 months. Using reserve study and plan to hit reserve cash targets</t>
  </si>
  <si>
    <t>Under estimating dues - risk is we can't raise dues until 2024 again, will have to use up checking and operations reserve funds, and possibly add nothing to capital reserve contribution</t>
  </si>
  <si>
    <t>Over estimating dues- only risk is cash levels are greater than estimated. Could add more to the capital reserve contribution which will help lower future dues</t>
  </si>
  <si>
    <t xml:space="preserve">      If that is the result, building cash reserves is a good thing, especially for the size and age of our complex and given our reserve study and inflation</t>
  </si>
  <si>
    <t xml:space="preserve"> Estimated cash balances at the end of the year</t>
  </si>
  <si>
    <t xml:space="preserve">   Checking Account</t>
  </si>
  <si>
    <t xml:space="preserve">   Operations reserve</t>
  </si>
  <si>
    <t xml:space="preserve">   Assessment Reserve</t>
  </si>
  <si>
    <t>Spent on 2023 (and 2022 carryover) reserve items</t>
  </si>
  <si>
    <t xml:space="preserve">   Capital Reserve Contribution from monthly dues</t>
  </si>
  <si>
    <t xml:space="preserve">    Total Cash </t>
  </si>
  <si>
    <t>This is not a large balance for a complex of our size and age, and in these inflationary times</t>
  </si>
  <si>
    <t>Cash balances as of June 2022:</t>
  </si>
  <si>
    <t>Loan proceeds used for painting project - fund will be zero by end of 2022</t>
  </si>
  <si>
    <t>There is just one "Reserve" Balance at the bank and in our published financial statements- see below for explanation</t>
  </si>
  <si>
    <t>Reserve at bank is broken down to these categories here (for tracking for reserve study and decision making):</t>
  </si>
  <si>
    <r>
      <t xml:space="preserve">Amount from operations (ordinary income) not transferred to the reserve study for capital spending, but rather a </t>
    </r>
    <r>
      <rPr>
        <sz val="11"/>
        <color rgb="FFFF0000"/>
        <rFont val="Calibri"/>
        <family val="2"/>
        <scheme val="minor"/>
      </rPr>
      <t>safety net for operating expenses</t>
    </r>
    <r>
      <rPr>
        <sz val="11"/>
        <color theme="1"/>
        <rFont val="Calibri"/>
        <family val="2"/>
        <scheme val="minor"/>
      </rPr>
      <t xml:space="preserve"> if dues are not high enough or for unexpected expenses. Set at this level now - it is the board's discretion to raise or lower this threshhold going forward</t>
    </r>
  </si>
  <si>
    <r>
      <t xml:space="preserve">Tracking the </t>
    </r>
    <r>
      <rPr>
        <sz val="11"/>
        <color rgb="FFFF0000"/>
        <rFont val="Calibri"/>
        <family val="2"/>
        <scheme val="minor"/>
      </rPr>
      <t xml:space="preserve">$3,000 one-time assessment </t>
    </r>
    <r>
      <rPr>
        <sz val="11"/>
        <color theme="1"/>
        <rFont val="Calibri"/>
        <family val="2"/>
        <scheme val="minor"/>
      </rPr>
      <t>being spent on capital reserve study items. Monies cannot be transferred to operating funds</t>
    </r>
  </si>
  <si>
    <r>
      <t xml:space="preserve">Amounts from monthly dues, that if </t>
    </r>
    <r>
      <rPr>
        <sz val="11"/>
        <color rgb="FFFF0000"/>
        <rFont val="Calibri"/>
        <family val="2"/>
        <scheme val="minor"/>
      </rPr>
      <t>ordinary net income</t>
    </r>
    <r>
      <rPr>
        <sz val="11"/>
        <color theme="1"/>
        <rFont val="Calibri"/>
        <family val="2"/>
        <scheme val="minor"/>
      </rPr>
      <t xml:space="preserve"> provides, we can </t>
    </r>
    <r>
      <rPr>
        <sz val="11"/>
        <color rgb="FFFF0000"/>
        <rFont val="Calibri"/>
        <family val="2"/>
        <scheme val="minor"/>
      </rPr>
      <t>transfer to the reserve study for capital spending</t>
    </r>
    <r>
      <rPr>
        <sz val="11"/>
        <color theme="1"/>
        <rFont val="Calibri"/>
        <family val="2"/>
        <scheme val="minor"/>
      </rPr>
      <t>.  These funds, if needed in future years, could go back to cover operating expenses. Of course, this action would reduce these funds for capital reserve spending. Transfer of operating funds to capital is a subjective decision by board, after year end results.  But we do need to plan for these contributions so we fund the reserve study, as we decided when we accepted the reserve study.</t>
    </r>
  </si>
  <si>
    <t xml:space="preserve">        Total Reserve</t>
  </si>
  <si>
    <t>Total reserve - $60,000 is low for a complex of our size and age</t>
  </si>
  <si>
    <r>
      <t>Note: Total Reserve Study funds</t>
    </r>
    <r>
      <rPr>
        <sz val="11"/>
        <color rgb="FFFF0000"/>
        <rFont val="Calibri"/>
        <family val="2"/>
        <scheme val="minor"/>
      </rPr>
      <t xml:space="preserve"> (Capital Reserve)</t>
    </r>
    <r>
      <rPr>
        <sz val="11"/>
        <color theme="1"/>
        <rFont val="Calibri"/>
        <family val="2"/>
        <scheme val="minor"/>
      </rPr>
      <t xml:space="preserve"> is the total of Assessment reserve and Capital Reserve contribution</t>
    </r>
  </si>
  <si>
    <t>5% Increase only -  if don't get proposed rate increase vote</t>
  </si>
  <si>
    <t xml:space="preserve">   Total Monthly Dues</t>
  </si>
  <si>
    <t>Will have to use half of operations reserve</t>
  </si>
  <si>
    <t xml:space="preserve">   Capital Reserve</t>
  </si>
  <si>
    <t>Dangerously low</t>
  </si>
  <si>
    <t>No room for error or unexpected expenses</t>
  </si>
  <si>
    <t>Capital Reserve not on track - may need one time assessment again in 2024 or ask again in 2024 for higher monthly dues</t>
  </si>
  <si>
    <t>May not be able to do items on reserve study list, if we have unexpected or higher costs for them</t>
  </si>
  <si>
    <t>May have to cut expenses and/or declare bankruptcy - which will cost us legal fees</t>
  </si>
  <si>
    <t>Assumptions</t>
  </si>
  <si>
    <t xml:space="preserve">   -</t>
  </si>
  <si>
    <r>
      <t xml:space="preserve">Based on 18 months of </t>
    </r>
    <r>
      <rPr>
        <i/>
        <sz val="12"/>
        <color rgb="FFFF0000"/>
        <rFont val="Calibri"/>
        <family val="2"/>
        <scheme val="minor"/>
      </rPr>
      <t>estimates</t>
    </r>
    <r>
      <rPr>
        <i/>
        <sz val="12"/>
        <color theme="1"/>
        <rFont val="Calibri"/>
        <family val="2"/>
        <scheme val="minor"/>
      </rPr>
      <t xml:space="preserve"> (July 2022 - Dec 2023)</t>
    </r>
  </si>
  <si>
    <r>
      <t xml:space="preserve">Built financial statements using 2021 annual and 2022 ytd (through June) as </t>
    </r>
    <r>
      <rPr>
        <i/>
        <sz val="12"/>
        <color rgb="FFFF0000"/>
        <rFont val="Calibri"/>
        <family val="2"/>
        <scheme val="minor"/>
      </rPr>
      <t>starting point</t>
    </r>
  </si>
  <si>
    <r>
      <t xml:space="preserve">Bottom line results for </t>
    </r>
    <r>
      <rPr>
        <i/>
        <sz val="12"/>
        <color rgb="FFFF0000"/>
        <rFont val="Calibri"/>
        <family val="2"/>
        <scheme val="minor"/>
      </rPr>
      <t xml:space="preserve">decision-making </t>
    </r>
    <r>
      <rPr>
        <i/>
        <sz val="12"/>
        <color theme="1"/>
        <rFont val="Calibri"/>
        <family val="2"/>
        <scheme val="minor"/>
      </rPr>
      <t xml:space="preserve">are the </t>
    </r>
    <r>
      <rPr>
        <i/>
        <sz val="12"/>
        <color rgb="FFFF0000"/>
        <rFont val="Calibri"/>
        <family val="2"/>
        <scheme val="minor"/>
      </rPr>
      <t>forecasted cash balances</t>
    </r>
    <r>
      <rPr>
        <i/>
        <sz val="12"/>
        <color theme="1"/>
        <rFont val="Calibri"/>
        <family val="2"/>
        <scheme val="minor"/>
      </rPr>
      <t>, but we need to estimate net income for all periods since June 2022 in order to estimate future cash balances</t>
    </r>
  </si>
  <si>
    <t>Last year Reserve Study we presented….</t>
  </si>
  <si>
    <t>Alternate Funding Plan (as compared to the Revised RA Reserve Study)</t>
  </si>
  <si>
    <t>Reduces funding in years 2023-2029 by $265,000</t>
  </si>
  <si>
    <t>Increases funding in years 2031-2036 by $200,000</t>
  </si>
  <si>
    <t>(2030 funding remains the same)</t>
  </si>
  <si>
    <t>Funding in 2037-2051 matches reserve study</t>
  </si>
  <si>
    <t>Risk - lower estimated reserve balances</t>
  </si>
  <si>
    <t>Gives some financial relief to owners in 2023-2029, but owners in 2031-2036 bear more compared the RA plan</t>
  </si>
  <si>
    <t>Total Reserve Contribution per unit</t>
  </si>
  <si>
    <t xml:space="preserve">Reserve Assessment- Lump sum </t>
  </si>
  <si>
    <t>Plus monthly reserve contribution per unit</t>
  </si>
  <si>
    <t xml:space="preserve">Current Monthly fee for loan per unit </t>
  </si>
  <si>
    <t>Monthly fee/unit for operations (3% increase)</t>
  </si>
  <si>
    <t>Total monthly dues per unit</t>
  </si>
  <si>
    <t xml:space="preserve">     percent increase </t>
  </si>
  <si>
    <t>5% increase in dues</t>
  </si>
  <si>
    <t>Year 2031 lowest reserve balance</t>
  </si>
  <si>
    <t>Ending Reserve balance in total</t>
  </si>
  <si>
    <t>…...............................................................................................................................................................................................................................................................................................................................................................................................................................</t>
  </si>
  <si>
    <t>Estimated 2023 Capital Reserves -Dues at $250/month, $10/month to Capital Reserve</t>
  </si>
  <si>
    <t xml:space="preserve">    (note for 2024 and forward, no change was made to the funding as presented last year (except**), only change was to increase inflation, which affects expenses, for all years to 5% from 2%)</t>
  </si>
  <si>
    <t>Original Reserve study used 2% inflation, updated to 5% inflation (which may be too low for a few years)</t>
  </si>
  <si>
    <t xml:space="preserve">   Also, we have collected more ytd of the assessment than original plan shows, so will need to re-evaluate balances for 2024 next Sept/October</t>
  </si>
  <si>
    <t>**Did change funding for 3 years for this</t>
  </si>
  <si>
    <t xml:space="preserve">   May need to get reserve study updated in 2024 or 2025 to get long term in line</t>
  </si>
  <si>
    <t>Study sheet Only allows one inflation rate for all the years</t>
  </si>
  <si>
    <t xml:space="preserve">  Funding likely needs to increase in 2024-2051 to avoid large assessments in the years 2031 - 2051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</si>
</sst>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FY&quot;0000"/>
    <numFmt numFmtId="167" formatCode="0.0%"/>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i/>
      <sz val="12"/>
      <color theme="1"/>
      <name val="Calibri"/>
      <family val="2"/>
      <scheme val="minor"/>
    </font>
    <font>
      <i/>
      <sz val="12"/>
      <color rgb="FFFF0000"/>
      <name val="Calibri"/>
      <family val="2"/>
      <scheme val="minor"/>
    </font>
    <font>
      <i/>
      <sz val="11"/>
      <color theme="1"/>
      <name val="Calibri"/>
      <family val="2"/>
      <scheme val="minor"/>
    </font>
    <font>
      <i/>
      <sz val="11"/>
      <color rgb="FFFF0000"/>
      <name val="Calibri"/>
      <family val="2"/>
      <scheme val="minor"/>
    </font>
    <font>
      <sz val="11"/>
      <name val="Calibri"/>
      <family val="2"/>
      <scheme val="minor"/>
    </font>
    <font>
      <b/>
      <sz val="14"/>
      <color theme="1"/>
      <name val="Calibri"/>
      <family val="2"/>
      <scheme val="minor"/>
    </font>
    <font>
      <sz val="14"/>
      <color rgb="FFFF0000"/>
      <name val="Calibri"/>
      <family val="2"/>
      <scheme val="minor"/>
    </font>
    <font>
      <b/>
      <sz val="16"/>
      <color rgb="FF0070C0"/>
      <name val="Calibri"/>
      <family val="2"/>
      <scheme val="minor"/>
    </font>
    <font>
      <b/>
      <sz val="14"/>
      <color theme="1"/>
      <name val="Arial"/>
      <family val="2"/>
    </font>
    <font>
      <sz val="14"/>
      <color theme="1"/>
      <name val="Arial"/>
      <family val="2"/>
    </font>
    <font>
      <sz val="11"/>
      <color theme="1"/>
      <name val="Arial Narrow"/>
      <family val="2"/>
    </font>
    <font>
      <sz val="14"/>
      <color theme="1"/>
      <name val="Arial Narrow"/>
      <family val="2"/>
    </font>
    <font>
      <sz val="11"/>
      <name val="Arial Narrow"/>
      <family val="2"/>
    </font>
    <font>
      <b/>
      <sz val="16"/>
      <name val="Arial Narrow"/>
      <family val="2"/>
    </font>
    <font>
      <b/>
      <sz val="11"/>
      <name val="Arial Narrow"/>
      <family val="2"/>
    </font>
    <font>
      <sz val="11"/>
      <color theme="1"/>
      <name val="Arial"/>
      <family val="2"/>
    </font>
    <font>
      <sz val="11"/>
      <color rgb="FFFF0000"/>
      <name val="Arial"/>
      <family val="2"/>
    </font>
    <font>
      <sz val="14"/>
      <name val="Arial Narrow"/>
      <family val="2"/>
    </font>
    <font>
      <b/>
      <sz val="14"/>
      <color theme="1"/>
      <name val="Arial Narrow"/>
      <family val="2"/>
    </font>
    <font>
      <i/>
      <sz val="11"/>
      <color theme="1"/>
      <name val="Arial Narrow"/>
      <family val="2"/>
    </font>
    <font>
      <i/>
      <sz val="11"/>
      <name val="Arial"/>
      <family val="2"/>
    </font>
    <font>
      <sz val="11"/>
      <color rgb="FF0070C0"/>
      <name val="Arial Narrow"/>
      <family val="2"/>
    </font>
    <font>
      <sz val="11"/>
      <color rgb="FF0070C0"/>
      <name val="Calibri"/>
      <family val="2"/>
      <scheme val="minor"/>
    </font>
    <font>
      <b/>
      <sz val="12"/>
      <color rgb="FF0070C0"/>
      <name val="Calibri"/>
      <family val="2"/>
      <scheme val="minor"/>
    </font>
    <font>
      <b/>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cellStyleXfs>
  <cellXfs count="87">
    <xf numFmtId="0" fontId="0" fillId="0" borderId="0" xfId="0"/>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0" fillId="2" borderId="0" xfId="0" applyFill="1"/>
    <xf numFmtId="0" fontId="0" fillId="2" borderId="4" xfId="0" applyFill="1" applyBorder="1" applyAlignment="1">
      <alignment horizontal="center" vertical="center"/>
    </xf>
    <xf numFmtId="0" fontId="3" fillId="2" borderId="0" xfId="0" applyFont="1" applyFill="1"/>
    <xf numFmtId="164" fontId="0" fillId="2" borderId="0" xfId="1" applyNumberFormat="1" applyFont="1" applyFill="1"/>
    <xf numFmtId="164" fontId="0" fillId="2" borderId="4" xfId="1" applyNumberFormat="1" applyFont="1" applyFill="1" applyBorder="1"/>
    <xf numFmtId="0" fontId="5" fillId="2" borderId="0" xfId="0" applyFont="1" applyFill="1"/>
    <xf numFmtId="164" fontId="4" fillId="3" borderId="5" xfId="1" applyNumberFormat="1" applyFont="1" applyFill="1" applyBorder="1"/>
    <xf numFmtId="0" fontId="5" fillId="0" borderId="0" xfId="0" applyFont="1"/>
    <xf numFmtId="164" fontId="4" fillId="0" borderId="0" xfId="1" applyNumberFormat="1" applyFont="1"/>
    <xf numFmtId="0" fontId="6" fillId="0" borderId="0" xfId="0" applyFont="1"/>
    <xf numFmtId="0" fontId="8" fillId="0" borderId="0" xfId="0" applyFont="1"/>
    <xf numFmtId="0" fontId="0" fillId="0" borderId="6" xfId="0" applyBorder="1"/>
    <xf numFmtId="0" fontId="6" fillId="0" borderId="7" xfId="0" applyFont="1" applyBorder="1"/>
    <xf numFmtId="0" fontId="0" fillId="0" borderId="8" xfId="0" applyBorder="1"/>
    <xf numFmtId="0" fontId="0" fillId="0" borderId="9" xfId="0" applyBorder="1"/>
    <xf numFmtId="0" fontId="0" fillId="0" borderId="11" xfId="0" applyBorder="1"/>
    <xf numFmtId="0" fontId="3" fillId="0" borderId="9" xfId="0" applyFont="1" applyBorder="1"/>
    <xf numFmtId="164" fontId="0" fillId="0" borderId="11" xfId="1" applyNumberFormat="1" applyFont="1" applyBorder="1"/>
    <xf numFmtId="0" fontId="3" fillId="0" borderId="9" xfId="0" applyFont="1" applyBorder="1" applyAlignment="1">
      <alignment vertical="top"/>
    </xf>
    <xf numFmtId="0" fontId="8" fillId="0" borderId="0" xfId="0" applyFont="1" applyAlignment="1">
      <alignment wrapText="1"/>
    </xf>
    <xf numFmtId="1" fontId="0" fillId="0" borderId="11" xfId="0" applyNumberFormat="1" applyBorder="1"/>
    <xf numFmtId="0" fontId="3" fillId="0" borderId="9" xfId="0" applyFont="1" applyBorder="1" applyAlignment="1">
      <alignment horizontal="left"/>
    </xf>
    <xf numFmtId="0" fontId="9" fillId="0" borderId="0" xfId="0" applyFont="1"/>
    <xf numFmtId="0" fontId="9" fillId="0" borderId="4" xfId="0" applyFont="1" applyBorder="1"/>
    <xf numFmtId="0" fontId="0" fillId="0" borderId="12" xfId="0" applyBorder="1"/>
    <xf numFmtId="0" fontId="10" fillId="0" borderId="0" xfId="0" applyFont="1" applyAlignment="1">
      <alignment wrapText="1"/>
    </xf>
    <xf numFmtId="164" fontId="0" fillId="0" borderId="13" xfId="1" applyNumberFormat="1" applyFont="1" applyBorder="1"/>
    <xf numFmtId="0" fontId="0" fillId="0" borderId="14" xfId="0" applyBorder="1"/>
    <xf numFmtId="0" fontId="0" fillId="0" borderId="10" xfId="0" applyBorder="1"/>
    <xf numFmtId="0" fontId="0" fillId="0" borderId="15" xfId="0" applyBorder="1"/>
    <xf numFmtId="0" fontId="11" fillId="0" borderId="0" xfId="0" applyFont="1"/>
    <xf numFmtId="0" fontId="2" fillId="0" borderId="0" xfId="0" applyFont="1"/>
    <xf numFmtId="0" fontId="5" fillId="0" borderId="0" xfId="0" applyFont="1" applyAlignment="1">
      <alignment wrapText="1"/>
    </xf>
    <xf numFmtId="0" fontId="5" fillId="0" borderId="10" xfId="0" applyFont="1" applyBorder="1" applyAlignment="1">
      <alignment horizontal="center" vertical="center"/>
    </xf>
    <xf numFmtId="164" fontId="0" fillId="0" borderId="0" xfId="1" applyNumberFormat="1" applyFont="1"/>
    <xf numFmtId="0" fontId="0" fillId="0" borderId="0" xfId="0" applyAlignment="1">
      <alignment wrapText="1"/>
    </xf>
    <xf numFmtId="164" fontId="0" fillId="0" borderId="4" xfId="1" applyNumberFormat="1" applyFont="1" applyBorder="1"/>
    <xf numFmtId="0" fontId="3" fillId="0" borderId="0" xfId="0" applyFont="1"/>
    <xf numFmtId="164" fontId="3" fillId="0" borderId="0" xfId="1" applyNumberFormat="1" applyFont="1"/>
    <xf numFmtId="0" fontId="0" fillId="0" borderId="0" xfId="0" applyAlignment="1">
      <alignment vertical="top" wrapText="1"/>
    </xf>
    <xf numFmtId="164" fontId="0" fillId="0" borderId="0" xfId="0" applyNumberFormat="1"/>
    <xf numFmtId="164" fontId="0" fillId="0" borderId="4" xfId="0" applyNumberFormat="1" applyBorder="1"/>
    <xf numFmtId="164" fontId="3" fillId="0" borderId="0" xfId="0" applyNumberFormat="1" applyFont="1"/>
    <xf numFmtId="0" fontId="12" fillId="0" borderId="0" xfId="0" applyFont="1"/>
    <xf numFmtId="0" fontId="0" fillId="0" borderId="4" xfId="0" applyBorder="1" applyAlignment="1">
      <alignment horizontal="center" vertical="center"/>
    </xf>
    <xf numFmtId="0" fontId="0" fillId="0" borderId="0" xfId="0" applyAlignment="1">
      <alignment vertical="center"/>
    </xf>
    <xf numFmtId="0" fontId="6" fillId="2" borderId="0" xfId="0" applyFont="1" applyFill="1"/>
    <xf numFmtId="0" fontId="13" fillId="0" borderId="0" xfId="0" applyFont="1"/>
    <xf numFmtId="0" fontId="14" fillId="0" borderId="0" xfId="0" applyFont="1"/>
    <xf numFmtId="0" fontId="15" fillId="0" borderId="0" xfId="0" applyFont="1"/>
    <xf numFmtId="0" fontId="16" fillId="0" borderId="0" xfId="0" applyFont="1"/>
    <xf numFmtId="165" fontId="18" fillId="2" borderId="0" xfId="3" applyNumberFormat="1" applyFont="1" applyFill="1"/>
    <xf numFmtId="165" fontId="16" fillId="2" borderId="0" xfId="3" applyNumberFormat="1" applyFont="1" applyFill="1"/>
    <xf numFmtId="165" fontId="16" fillId="2" borderId="0" xfId="0" applyNumberFormat="1" applyFont="1" applyFill="1"/>
    <xf numFmtId="0" fontId="0" fillId="0" borderId="7" xfId="0" applyBorder="1"/>
    <xf numFmtId="166" fontId="19" fillId="0" borderId="7" xfId="0" applyNumberFormat="1" applyFont="1" applyBorder="1" applyAlignment="1">
      <alignment horizontal="right"/>
    </xf>
    <xf numFmtId="1" fontId="19" fillId="0" borderId="7" xfId="0" applyNumberFormat="1" applyFont="1" applyBorder="1" applyAlignment="1">
      <alignment horizontal="right"/>
    </xf>
    <xf numFmtId="1" fontId="19" fillId="0" borderId="8" xfId="0" applyNumberFormat="1" applyFont="1" applyBorder="1" applyAlignment="1">
      <alignment horizontal="right"/>
    </xf>
    <xf numFmtId="1" fontId="19" fillId="0" borderId="0" xfId="0" applyNumberFormat="1" applyFont="1" applyAlignment="1">
      <alignment horizontal="right"/>
    </xf>
    <xf numFmtId="3" fontId="20" fillId="0" borderId="9" xfId="0" applyNumberFormat="1" applyFont="1" applyBorder="1" applyAlignment="1">
      <alignment horizontal="left"/>
    </xf>
    <xf numFmtId="165" fontId="21" fillId="0" borderId="0" xfId="3" applyNumberFormat="1" applyFont="1" applyBorder="1"/>
    <xf numFmtId="165" fontId="21" fillId="0" borderId="11" xfId="3" applyNumberFormat="1" applyFont="1" applyBorder="1"/>
    <xf numFmtId="3" fontId="18" fillId="0" borderId="9" xfId="0" applyNumberFormat="1" applyFont="1" applyBorder="1" applyAlignment="1">
      <alignment horizontal="left" wrapText="1"/>
    </xf>
    <xf numFmtId="165" fontId="22" fillId="0" borderId="0" xfId="3" applyNumberFormat="1" applyFont="1" applyBorder="1"/>
    <xf numFmtId="165" fontId="0" fillId="0" borderId="0" xfId="0" applyNumberFormat="1"/>
    <xf numFmtId="6" fontId="23" fillId="0" borderId="0" xfId="0" applyNumberFormat="1" applyFont="1"/>
    <xf numFmtId="0" fontId="24" fillId="0" borderId="9" xfId="0" applyFont="1" applyBorder="1"/>
    <xf numFmtId="165" fontId="22" fillId="0" borderId="11" xfId="3" applyNumberFormat="1" applyFont="1" applyBorder="1"/>
    <xf numFmtId="0" fontId="25" fillId="0" borderId="14" xfId="0" applyFont="1" applyBorder="1"/>
    <xf numFmtId="165" fontId="22" fillId="0" borderId="10" xfId="3" applyNumberFormat="1" applyFont="1" applyBorder="1"/>
    <xf numFmtId="167" fontId="26" fillId="0" borderId="10" xfId="2" applyNumberFormat="1" applyFont="1" applyBorder="1"/>
    <xf numFmtId="167" fontId="26" fillId="0" borderId="15" xfId="2" applyNumberFormat="1" applyFont="1" applyBorder="1"/>
    <xf numFmtId="165" fontId="21" fillId="0" borderId="0" xfId="3" applyNumberFormat="1" applyFont="1" applyFill="1" applyBorder="1"/>
    <xf numFmtId="3" fontId="18" fillId="0" borderId="0" xfId="0" applyNumberFormat="1" applyFont="1" applyAlignment="1">
      <alignment horizontal="left"/>
    </xf>
    <xf numFmtId="3" fontId="27" fillId="0" borderId="0" xfId="0" applyNumberFormat="1" applyFont="1" applyAlignment="1">
      <alignment horizontal="left" wrapText="1"/>
    </xf>
    <xf numFmtId="165" fontId="21" fillId="2" borderId="0" xfId="3" applyNumberFormat="1" applyFont="1" applyFill="1" applyBorder="1"/>
    <xf numFmtId="0" fontId="28" fillId="0" borderId="0" xfId="0" applyFont="1"/>
    <xf numFmtId="0" fontId="29" fillId="0" borderId="0" xfId="0" applyFont="1"/>
    <xf numFmtId="165" fontId="21" fillId="4" borderId="0" xfId="3" applyNumberFormat="1" applyFont="1" applyFill="1" applyBorder="1"/>
    <xf numFmtId="38" fontId="21" fillId="4" borderId="0" xfId="3" applyNumberFormat="1" applyFont="1" applyFill="1" applyBorder="1"/>
    <xf numFmtId="0" fontId="2" fillId="2" borderId="0" xfId="0" applyFont="1" applyFill="1"/>
    <xf numFmtId="0" fontId="30" fillId="0" borderId="10" xfId="0" applyFont="1" applyBorder="1"/>
  </cellXfs>
  <cellStyles count="4">
    <cellStyle name="Comma 2" xfId="3" xr:uid="{EA13DB8D-9F23-4F30-9FC7-1577333040A6}"/>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16</xdr:row>
      <xdr:rowOff>85725</xdr:rowOff>
    </xdr:from>
    <xdr:to>
      <xdr:col>3</xdr:col>
      <xdr:colOff>515089</xdr:colOff>
      <xdr:row>23</xdr:row>
      <xdr:rowOff>9727</xdr:rowOff>
    </xdr:to>
    <xdr:pic>
      <xdr:nvPicPr>
        <xdr:cNvPr id="2" name="Picture 1">
          <a:extLst>
            <a:ext uri="{FF2B5EF4-FFF2-40B4-BE49-F238E27FC236}">
              <a16:creationId xmlns:a16="http://schemas.microsoft.com/office/drawing/2014/main" id="{B9525545-8FBA-4AD2-BA48-DC5819A7D71B}"/>
            </a:ext>
          </a:extLst>
        </xdr:cNvPr>
        <xdr:cNvPicPr>
          <a:picLocks noChangeAspect="1"/>
        </xdr:cNvPicPr>
      </xdr:nvPicPr>
      <xdr:blipFill>
        <a:blip xmlns:r="http://schemas.openxmlformats.org/officeDocument/2006/relationships" r:embed="rId1"/>
        <a:stretch>
          <a:fillRect/>
        </a:stretch>
      </xdr:blipFill>
      <xdr:spPr>
        <a:xfrm>
          <a:off x="238125" y="3314700"/>
          <a:ext cx="5296639" cy="1448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ti/Documents/condo%20purchase/Reserve%20Study/Copy3%20of%20Rio%20Del%20Sol%20Homeowners%20Association%20Inc%20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y Info"/>
      <sheetName val="Expenditures"/>
      <sheetName val="Funding Plan"/>
      <sheetName val="Loan repayment"/>
    </sheetNames>
    <sheetDataSet>
      <sheetData sheetId="0">
        <row r="6">
          <cell r="B6">
            <v>30</v>
          </cell>
        </row>
        <row r="10">
          <cell r="B10">
            <v>2021</v>
          </cell>
        </row>
        <row r="16">
          <cell r="B16">
            <v>0.02</v>
          </cell>
        </row>
        <row r="19">
          <cell r="B19" t="str">
            <v>$</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91736-A2A2-4167-BDA5-E4F88F930EA4}">
  <dimension ref="A1:F25"/>
  <sheetViews>
    <sheetView tabSelected="1" workbookViewId="0">
      <selection activeCell="C20" sqref="C20"/>
    </sheetView>
  </sheetViews>
  <sheetFormatPr defaultRowHeight="15" x14ac:dyDescent="0.25"/>
  <cols>
    <col min="1" max="1" width="4.28515625" customWidth="1"/>
    <col min="2" max="2" width="82.5703125" customWidth="1"/>
    <col min="3" max="3" width="17.42578125" customWidth="1"/>
    <col min="4" max="4" width="3.140625" customWidth="1"/>
    <col min="5" max="5" width="31.42578125" customWidth="1"/>
    <col min="6" max="6" width="11.5703125" customWidth="1"/>
    <col min="7" max="7" width="13.7109375" customWidth="1"/>
  </cols>
  <sheetData>
    <row r="1" spans="1:6" ht="18.75" x14ac:dyDescent="0.3">
      <c r="B1" s="1" t="s">
        <v>0</v>
      </c>
    </row>
    <row r="2" spans="1:6" ht="18.75" x14ac:dyDescent="0.3">
      <c r="B2" s="2" t="s">
        <v>1</v>
      </c>
    </row>
    <row r="3" spans="1:6" ht="19.5" thickBot="1" x14ac:dyDescent="0.35">
      <c r="B3" s="3" t="s">
        <v>2</v>
      </c>
    </row>
    <row r="4" spans="1:6" ht="18.75" x14ac:dyDescent="0.3">
      <c r="B4" s="4"/>
    </row>
    <row r="5" spans="1:6" x14ac:dyDescent="0.25">
      <c r="B5" s="5"/>
      <c r="C5" s="6">
        <v>2023</v>
      </c>
      <c r="D5" s="5"/>
      <c r="E5" s="5"/>
      <c r="F5" s="5"/>
    </row>
    <row r="6" spans="1:6" x14ac:dyDescent="0.25">
      <c r="B6" s="7" t="s">
        <v>3</v>
      </c>
      <c r="C6" s="8">
        <v>240</v>
      </c>
      <c r="D6" s="5"/>
      <c r="E6" s="7" t="s">
        <v>4</v>
      </c>
      <c r="F6" s="8">
        <v>250</v>
      </c>
    </row>
    <row r="7" spans="1:6" x14ac:dyDescent="0.25">
      <c r="B7" s="7" t="s">
        <v>5</v>
      </c>
      <c r="C7" s="9">
        <v>10</v>
      </c>
      <c r="D7" s="5"/>
      <c r="E7" s="5"/>
      <c r="F7" s="5"/>
    </row>
    <row r="8" spans="1:6" ht="19.5" thickBot="1" x14ac:dyDescent="0.35">
      <c r="B8" s="10" t="s">
        <v>6</v>
      </c>
      <c r="C8" s="11">
        <f>SUM(C6:C7)</f>
        <v>250</v>
      </c>
      <c r="D8" s="5"/>
      <c r="E8" s="5"/>
      <c r="F8" s="5"/>
    </row>
    <row r="9" spans="1:6" ht="18.75" x14ac:dyDescent="0.3">
      <c r="B9" s="12"/>
      <c r="C9" s="13"/>
    </row>
    <row r="10" spans="1:6" ht="18.75" x14ac:dyDescent="0.3">
      <c r="C10" s="13"/>
    </row>
    <row r="11" spans="1:6" ht="16.5" thickBot="1" x14ac:dyDescent="0.3">
      <c r="B11" s="14" t="s">
        <v>7</v>
      </c>
      <c r="F11" s="15" t="s">
        <v>8</v>
      </c>
    </row>
    <row r="12" spans="1:6" ht="15.75" x14ac:dyDescent="0.25">
      <c r="A12" s="16"/>
      <c r="B12" s="17" t="s">
        <v>9</v>
      </c>
      <c r="C12" s="18"/>
    </row>
    <row r="13" spans="1:6" ht="15.75" thickBot="1" x14ac:dyDescent="0.3">
      <c r="A13" s="19"/>
      <c r="B13" s="86" t="s">
        <v>10</v>
      </c>
      <c r="C13" s="20"/>
    </row>
    <row r="14" spans="1:6" x14ac:dyDescent="0.25">
      <c r="A14" s="21" t="s">
        <v>11</v>
      </c>
      <c r="B14" s="15" t="s">
        <v>12</v>
      </c>
      <c r="C14" s="22">
        <v>25.581597222222225</v>
      </c>
    </row>
    <row r="15" spans="1:6" ht="30" x14ac:dyDescent="0.25">
      <c r="A15" s="23" t="s">
        <v>11</v>
      </c>
      <c r="B15" s="24" t="s">
        <v>13</v>
      </c>
      <c r="C15" s="25">
        <v>9.9305555555555554</v>
      </c>
    </row>
    <row r="16" spans="1:6" x14ac:dyDescent="0.25">
      <c r="A16" s="21" t="s">
        <v>11</v>
      </c>
      <c r="B16" s="15" t="s">
        <v>14</v>
      </c>
      <c r="C16" s="25">
        <v>11.204000000000001</v>
      </c>
    </row>
    <row r="17" spans="1:3" x14ac:dyDescent="0.25">
      <c r="A17" s="26" t="s">
        <v>11</v>
      </c>
      <c r="B17" s="15" t="s">
        <v>15</v>
      </c>
      <c r="C17" s="25">
        <v>1.4774305555555556</v>
      </c>
    </row>
    <row r="18" spans="1:3" x14ac:dyDescent="0.25">
      <c r="A18" s="21" t="s">
        <v>11</v>
      </c>
      <c r="B18" s="15" t="s">
        <v>16</v>
      </c>
      <c r="C18" s="25">
        <v>6.7038020833333523</v>
      </c>
    </row>
    <row r="19" spans="1:3" x14ac:dyDescent="0.25">
      <c r="A19" s="21" t="s">
        <v>11</v>
      </c>
      <c r="B19" s="27" t="s">
        <v>17</v>
      </c>
      <c r="C19" s="25">
        <v>9.1026145833333079</v>
      </c>
    </row>
    <row r="20" spans="1:3" x14ac:dyDescent="0.25">
      <c r="A20" s="21" t="s">
        <v>11</v>
      </c>
      <c r="B20" s="28" t="s">
        <v>18</v>
      </c>
      <c r="C20" s="29">
        <v>10</v>
      </c>
    </row>
    <row r="21" spans="1:3" ht="45.75" thickBot="1" x14ac:dyDescent="0.3">
      <c r="A21" s="19"/>
      <c r="B21" s="30" t="s">
        <v>19</v>
      </c>
      <c r="C21" s="31">
        <f>SUM(C14:C20)</f>
        <v>74</v>
      </c>
    </row>
    <row r="22" spans="1:3" ht="16.5" thickTop="1" thickBot="1" x14ac:dyDescent="0.3">
      <c r="A22" s="32"/>
      <c r="B22" s="33"/>
      <c r="C22" s="34"/>
    </row>
    <row r="23" spans="1:3" ht="18.75" x14ac:dyDescent="0.3">
      <c r="B23" s="12"/>
      <c r="C23" s="13"/>
    </row>
    <row r="24" spans="1:3" ht="18.75" x14ac:dyDescent="0.3">
      <c r="B24" s="12"/>
      <c r="C24" s="13"/>
    </row>
    <row r="25" spans="1:3" ht="15.75" customHeight="1" x14ac:dyDescent="0.3">
      <c r="B25" s="35"/>
      <c r="C25" s="1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B56F-BEA5-4D77-A6A4-90E5B190D747}">
  <dimension ref="B1:E33"/>
  <sheetViews>
    <sheetView workbookViewId="0">
      <selection activeCell="E28" sqref="E28"/>
    </sheetView>
  </sheetViews>
  <sheetFormatPr defaultRowHeight="15" x14ac:dyDescent="0.25"/>
  <cols>
    <col min="1" max="1" width="3.5703125" customWidth="1"/>
    <col min="2" max="2" width="60" customWidth="1"/>
    <col min="3" max="3" width="11.7109375" customWidth="1"/>
    <col min="4" max="4" width="10" bestFit="1" customWidth="1"/>
    <col min="5" max="5" width="83.140625" customWidth="1"/>
    <col min="6" max="6" width="12.140625" customWidth="1"/>
    <col min="7" max="7" width="13.5703125" customWidth="1"/>
    <col min="8" max="8" width="88.85546875" customWidth="1"/>
    <col min="9" max="12" width="62.5703125" customWidth="1"/>
  </cols>
  <sheetData>
    <row r="1" spans="2:5" ht="15.75" thickBot="1" x14ac:dyDescent="0.3"/>
    <row r="2" spans="2:5" ht="18.75" x14ac:dyDescent="0.3">
      <c r="B2" s="1" t="s">
        <v>0</v>
      </c>
    </row>
    <row r="3" spans="2:5" ht="18.75" x14ac:dyDescent="0.3">
      <c r="B3" s="2" t="s">
        <v>1</v>
      </c>
    </row>
    <row r="4" spans="2:5" ht="19.5" thickBot="1" x14ac:dyDescent="0.35">
      <c r="B4" s="3" t="s">
        <v>2</v>
      </c>
    </row>
    <row r="6" spans="2:5" x14ac:dyDescent="0.25">
      <c r="B6" s="36" t="s">
        <v>20</v>
      </c>
    </row>
    <row r="7" spans="2:5" x14ac:dyDescent="0.25">
      <c r="B7" s="36" t="s">
        <v>21</v>
      </c>
    </row>
    <row r="8" spans="2:5" x14ac:dyDescent="0.25">
      <c r="B8" s="36" t="s">
        <v>22</v>
      </c>
    </row>
    <row r="9" spans="2:5" ht="16.5" thickBot="1" x14ac:dyDescent="0.3">
      <c r="B9" s="37" t="s">
        <v>23</v>
      </c>
      <c r="C9" s="38">
        <v>2022</v>
      </c>
      <c r="D9" s="38">
        <v>2023</v>
      </c>
    </row>
    <row r="10" spans="2:5" x14ac:dyDescent="0.25">
      <c r="B10" t="s">
        <v>24</v>
      </c>
      <c r="C10" s="39">
        <v>16193.850000000035</v>
      </c>
      <c r="D10" s="39">
        <v>42885.262000000017</v>
      </c>
    </row>
    <row r="11" spans="2:5" x14ac:dyDescent="0.25">
      <c r="B11" t="s">
        <v>25</v>
      </c>
      <c r="C11" s="39">
        <v>41700</v>
      </c>
      <c r="D11" s="39">
        <v>41700</v>
      </c>
    </row>
    <row r="12" spans="2:5" x14ac:dyDescent="0.25">
      <c r="B12" t="s">
        <v>26</v>
      </c>
      <c r="C12" s="39">
        <v>109991.19</v>
      </c>
      <c r="D12" s="39">
        <v>7565.1900000000023</v>
      </c>
      <c r="E12" t="s">
        <v>27</v>
      </c>
    </row>
    <row r="13" spans="2:5" x14ac:dyDescent="0.25">
      <c r="B13" s="40" t="s">
        <v>28</v>
      </c>
      <c r="C13" s="41">
        <v>0</v>
      </c>
      <c r="D13" s="41">
        <v>11520</v>
      </c>
    </row>
    <row r="14" spans="2:5" x14ac:dyDescent="0.25">
      <c r="B14" s="42" t="s">
        <v>29</v>
      </c>
      <c r="C14" s="43">
        <f>SUM(C10:C13)</f>
        <v>167885.04000000004</v>
      </c>
      <c r="D14" s="43">
        <f>SUM(D10:D13)</f>
        <v>103670.45200000002</v>
      </c>
      <c r="E14" t="s">
        <v>30</v>
      </c>
    </row>
    <row r="15" spans="2:5" x14ac:dyDescent="0.25">
      <c r="B15" s="42"/>
      <c r="C15" s="43"/>
      <c r="D15" s="43"/>
    </row>
    <row r="16" spans="2:5" x14ac:dyDescent="0.25">
      <c r="B16" s="42" t="s">
        <v>31</v>
      </c>
    </row>
    <row r="20" spans="2:5" x14ac:dyDescent="0.25">
      <c r="E20" t="s">
        <v>32</v>
      </c>
    </row>
    <row r="22" spans="2:5" ht="30" x14ac:dyDescent="0.25">
      <c r="E22" s="44" t="s">
        <v>33</v>
      </c>
    </row>
    <row r="24" spans="2:5" x14ac:dyDescent="0.25">
      <c r="B24" s="42" t="s">
        <v>34</v>
      </c>
    </row>
    <row r="25" spans="2:5" ht="60" x14ac:dyDescent="0.25">
      <c r="B25" t="s">
        <v>25</v>
      </c>
      <c r="C25" s="45">
        <f t="shared" ref="C25:D27" si="0">C11</f>
        <v>41700</v>
      </c>
      <c r="D25" s="45">
        <f t="shared" si="0"/>
        <v>41700</v>
      </c>
      <c r="E25" s="40" t="s">
        <v>35</v>
      </c>
    </row>
    <row r="26" spans="2:5" ht="30" x14ac:dyDescent="0.25">
      <c r="B26" t="s">
        <v>26</v>
      </c>
      <c r="C26" s="45">
        <f t="shared" si="0"/>
        <v>109991.19</v>
      </c>
      <c r="D26" s="45">
        <f t="shared" si="0"/>
        <v>7565.1900000000023</v>
      </c>
      <c r="E26" s="40" t="s">
        <v>36</v>
      </c>
    </row>
    <row r="27" spans="2:5" ht="90" x14ac:dyDescent="0.25">
      <c r="B27" s="40" t="s">
        <v>28</v>
      </c>
      <c r="C27" s="46">
        <f t="shared" si="0"/>
        <v>0</v>
      </c>
      <c r="D27" s="46">
        <f t="shared" si="0"/>
        <v>11520</v>
      </c>
      <c r="E27" s="40" t="s">
        <v>37</v>
      </c>
    </row>
    <row r="28" spans="2:5" x14ac:dyDescent="0.25">
      <c r="B28" s="42" t="s">
        <v>38</v>
      </c>
      <c r="C28" s="47">
        <f>SUM(C25:C27)</f>
        <v>151691.19</v>
      </c>
      <c r="D28" s="47">
        <f>SUM(D25:D27)</f>
        <v>60785.19</v>
      </c>
      <c r="E28" s="40" t="s">
        <v>39</v>
      </c>
    </row>
    <row r="30" spans="2:5" ht="30" x14ac:dyDescent="0.25">
      <c r="B30" s="40" t="s">
        <v>40</v>
      </c>
      <c r="C30" s="45">
        <f>C26+C27</f>
        <v>109991.19</v>
      </c>
      <c r="D30" s="45">
        <f>D26+D27</f>
        <v>19085.190000000002</v>
      </c>
    </row>
    <row r="33" spans="2:2" x14ac:dyDescent="0.25">
      <c r="B33"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C673A-2F11-4896-B5FD-8C1DBB6B9721}">
  <dimension ref="B1:H21"/>
  <sheetViews>
    <sheetView workbookViewId="0">
      <selection activeCell="B21" sqref="B21"/>
    </sheetView>
  </sheetViews>
  <sheetFormatPr defaultRowHeight="15" x14ac:dyDescent="0.25"/>
  <cols>
    <col min="1" max="1" width="7.42578125" customWidth="1"/>
    <col min="2" max="2" width="66" customWidth="1"/>
    <col min="5" max="5" width="31.42578125" customWidth="1"/>
    <col min="6" max="6" width="14.28515625" customWidth="1"/>
    <col min="7" max="7" width="14.140625" customWidth="1"/>
  </cols>
  <sheetData>
    <row r="1" spans="2:8" ht="18.75" x14ac:dyDescent="0.3">
      <c r="B1" s="1" t="s">
        <v>0</v>
      </c>
    </row>
    <row r="2" spans="2:8" ht="18.75" x14ac:dyDescent="0.3">
      <c r="B2" s="2" t="s">
        <v>1</v>
      </c>
    </row>
    <row r="3" spans="2:8" ht="19.5" thickBot="1" x14ac:dyDescent="0.35">
      <c r="B3" s="3" t="s">
        <v>2</v>
      </c>
    </row>
    <row r="5" spans="2:8" ht="18.75" x14ac:dyDescent="0.3">
      <c r="B5" s="48" t="s">
        <v>41</v>
      </c>
      <c r="C5" s="49">
        <v>2023</v>
      </c>
    </row>
    <row r="6" spans="2:8" x14ac:dyDescent="0.25">
      <c r="B6" s="42" t="s">
        <v>3</v>
      </c>
      <c r="C6" s="39">
        <v>185</v>
      </c>
      <c r="E6" s="42" t="s">
        <v>4</v>
      </c>
      <c r="F6" s="39">
        <v>250</v>
      </c>
    </row>
    <row r="7" spans="2:8" x14ac:dyDescent="0.25">
      <c r="B7" s="42" t="s">
        <v>5</v>
      </c>
      <c r="C7" s="41">
        <v>0</v>
      </c>
    </row>
    <row r="8" spans="2:8" ht="18.75" x14ac:dyDescent="0.3">
      <c r="B8" s="12" t="s">
        <v>42</v>
      </c>
      <c r="C8" s="13">
        <f>SUM(C6:C7)</f>
        <v>185</v>
      </c>
    </row>
    <row r="10" spans="2:8" ht="32.25" thickBot="1" x14ac:dyDescent="0.3">
      <c r="E10" s="37" t="s">
        <v>23</v>
      </c>
      <c r="F10" s="38">
        <v>2022</v>
      </c>
      <c r="G10" s="38">
        <v>2023</v>
      </c>
    </row>
    <row r="11" spans="2:8" x14ac:dyDescent="0.25">
      <c r="E11" t="s">
        <v>24</v>
      </c>
      <c r="F11" s="39">
        <v>16193.850000000035</v>
      </c>
      <c r="G11" s="39">
        <v>-20705.137999999948</v>
      </c>
      <c r="H11" s="36" t="s">
        <v>43</v>
      </c>
    </row>
    <row r="12" spans="2:8" x14ac:dyDescent="0.25">
      <c r="E12" t="s">
        <v>25</v>
      </c>
      <c r="F12" s="39">
        <v>41700</v>
      </c>
      <c r="G12" s="39">
        <v>41700</v>
      </c>
    </row>
    <row r="13" spans="2:8" x14ac:dyDescent="0.25">
      <c r="E13" t="s">
        <v>26</v>
      </c>
      <c r="F13" s="39">
        <v>109991.19</v>
      </c>
      <c r="G13" s="39">
        <v>7565.1900000000023</v>
      </c>
    </row>
    <row r="14" spans="2:8" x14ac:dyDescent="0.25">
      <c r="E14" t="s">
        <v>44</v>
      </c>
      <c r="F14" s="41">
        <v>0</v>
      </c>
      <c r="G14" s="41">
        <v>0</v>
      </c>
    </row>
    <row r="15" spans="2:8" x14ac:dyDescent="0.25">
      <c r="E15" s="42" t="s">
        <v>29</v>
      </c>
      <c r="F15" s="39">
        <f>SUM(F11:F14)</f>
        <v>167885.04000000004</v>
      </c>
      <c r="G15" s="8">
        <f>SUM(G11:G14)</f>
        <v>28560.052000000054</v>
      </c>
      <c r="H15" s="36" t="s">
        <v>45</v>
      </c>
    </row>
    <row r="17" spans="5:5" x14ac:dyDescent="0.25">
      <c r="E17" s="36" t="s">
        <v>46</v>
      </c>
    </row>
    <row r="18" spans="5:5" x14ac:dyDescent="0.25">
      <c r="E18" s="36" t="s">
        <v>47</v>
      </c>
    </row>
    <row r="19" spans="5:5" x14ac:dyDescent="0.25">
      <c r="E19" s="36" t="s">
        <v>48</v>
      </c>
    </row>
    <row r="20" spans="5:5" x14ac:dyDescent="0.25">
      <c r="E20" s="36" t="s">
        <v>49</v>
      </c>
    </row>
    <row r="21" spans="5:5" x14ac:dyDescent="0.25">
      <c r="E21"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A2B47-F0CA-4F66-B9F5-25FFE573D6B1}">
  <dimension ref="A1:B7"/>
  <sheetViews>
    <sheetView workbookViewId="0">
      <selection activeCell="B1" sqref="B1"/>
    </sheetView>
  </sheetViews>
  <sheetFormatPr defaultRowHeight="15" x14ac:dyDescent="0.25"/>
  <cols>
    <col min="1" max="1" width="7.140625" customWidth="1"/>
    <col min="2" max="2" width="73.140625" customWidth="1"/>
  </cols>
  <sheetData>
    <row r="1" spans="1:2" ht="15.75" x14ac:dyDescent="0.25">
      <c r="B1" s="12" t="s">
        <v>50</v>
      </c>
    </row>
    <row r="5" spans="1:2" ht="15.75" x14ac:dyDescent="0.25">
      <c r="A5" s="50" t="s">
        <v>51</v>
      </c>
      <c r="B5" s="14" t="s">
        <v>52</v>
      </c>
    </row>
    <row r="6" spans="1:2" ht="15.75" x14ac:dyDescent="0.25">
      <c r="A6" s="50" t="s">
        <v>51</v>
      </c>
      <c r="B6" s="14" t="s">
        <v>53</v>
      </c>
    </row>
    <row r="7" spans="1:2" ht="15.75" x14ac:dyDescent="0.25">
      <c r="A7" s="50" t="s">
        <v>51</v>
      </c>
      <c r="B7" s="51"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36BB5-73B2-4C63-9DFC-7DA7F31F6309}">
  <dimension ref="A1:S27"/>
  <sheetViews>
    <sheetView topLeftCell="A8" workbookViewId="0">
      <selection activeCell="L20" sqref="L20"/>
    </sheetView>
  </sheetViews>
  <sheetFormatPr defaultRowHeight="15" x14ac:dyDescent="0.25"/>
  <cols>
    <col min="1" max="1" width="2.42578125" customWidth="1"/>
    <col min="2" max="2" width="54" customWidth="1"/>
    <col min="3" max="3" width="8.5703125" customWidth="1"/>
    <col min="4" max="4" width="12.28515625" customWidth="1"/>
    <col min="8" max="8" width="13.7109375" customWidth="1"/>
    <col min="10" max="10" width="11.42578125" customWidth="1"/>
    <col min="11" max="11" width="9.85546875" bestFit="1" customWidth="1"/>
    <col min="12" max="12" width="10.85546875" customWidth="1"/>
    <col min="13" max="13" width="9.85546875" bestFit="1" customWidth="1"/>
    <col min="14" max="15" width="10.5703125" bestFit="1" customWidth="1"/>
    <col min="16" max="16" width="9.42578125" bestFit="1" customWidth="1"/>
    <col min="17" max="19" width="10.5703125" bestFit="1" customWidth="1"/>
  </cols>
  <sheetData>
    <row r="1" spans="2:19" ht="21" x14ac:dyDescent="0.35">
      <c r="B1" s="52" t="s">
        <v>55</v>
      </c>
    </row>
    <row r="2" spans="2:19" ht="18" x14ac:dyDescent="0.25">
      <c r="C2" s="53" t="s">
        <v>56</v>
      </c>
    </row>
    <row r="3" spans="2:19" ht="18" x14ac:dyDescent="0.25">
      <c r="C3">
        <v>1</v>
      </c>
      <c r="D3" s="54" t="s">
        <v>57</v>
      </c>
    </row>
    <row r="4" spans="2:19" ht="18" x14ac:dyDescent="0.25">
      <c r="D4" s="54" t="s">
        <v>58</v>
      </c>
      <c r="J4" t="s">
        <v>59</v>
      </c>
    </row>
    <row r="5" spans="2:19" ht="18" x14ac:dyDescent="0.25">
      <c r="D5" s="54" t="s">
        <v>60</v>
      </c>
    </row>
    <row r="6" spans="2:19" ht="16.5" x14ac:dyDescent="0.3">
      <c r="E6" s="55" t="s">
        <v>61</v>
      </c>
      <c r="F6" s="55"/>
      <c r="G6" s="55"/>
    </row>
    <row r="7" spans="2:19" ht="16.5" x14ac:dyDescent="0.3">
      <c r="E7" s="56" t="s">
        <v>62</v>
      </c>
      <c r="F7" s="57"/>
      <c r="G7" s="58"/>
      <c r="H7" s="5"/>
      <c r="I7" s="5"/>
      <c r="J7" s="5"/>
      <c r="K7" s="5"/>
      <c r="L7" s="5"/>
    </row>
    <row r="8" spans="2:19" ht="15.75" thickBot="1" x14ac:dyDescent="0.3"/>
    <row r="9" spans="2:19" ht="20.25" x14ac:dyDescent="0.3">
      <c r="B9" s="16"/>
      <c r="C9" s="59"/>
      <c r="D9" s="60">
        <v>2021</v>
      </c>
      <c r="E9" s="61">
        <v>2022</v>
      </c>
      <c r="F9" s="61">
        <v>2023</v>
      </c>
      <c r="G9" s="61">
        <v>2024</v>
      </c>
      <c r="H9" s="61">
        <v>2025</v>
      </c>
      <c r="I9" s="61">
        <v>2026</v>
      </c>
      <c r="J9" s="62">
        <v>2027</v>
      </c>
      <c r="K9" s="63">
        <v>2028</v>
      </c>
      <c r="L9" s="63">
        <v>2029</v>
      </c>
      <c r="M9" s="63">
        <v>2030</v>
      </c>
      <c r="N9" s="63">
        <v>2031</v>
      </c>
      <c r="O9" s="63">
        <v>2032</v>
      </c>
      <c r="P9" s="63">
        <v>2033</v>
      </c>
      <c r="Q9" s="63">
        <v>2034</v>
      </c>
      <c r="R9" s="63">
        <v>2035</v>
      </c>
      <c r="S9" s="63">
        <v>2036</v>
      </c>
    </row>
    <row r="10" spans="2:19" ht="16.5" x14ac:dyDescent="0.3">
      <c r="B10" s="64" t="s">
        <v>63</v>
      </c>
      <c r="D10" s="65">
        <v>1000</v>
      </c>
      <c r="E10" s="65">
        <v>583.33333333333337</v>
      </c>
      <c r="F10" s="65">
        <v>703.125</v>
      </c>
      <c r="G10" s="65">
        <v>718.75</v>
      </c>
      <c r="H10" s="65">
        <v>734.375</v>
      </c>
      <c r="I10" s="65">
        <v>655.20833333333337</v>
      </c>
      <c r="J10" s="66">
        <v>785.41666666666663</v>
      </c>
    </row>
    <row r="11" spans="2:19" ht="16.5" x14ac:dyDescent="0.3">
      <c r="B11" s="67" t="s">
        <v>64</v>
      </c>
      <c r="D11" s="68">
        <v>1000</v>
      </c>
      <c r="E11" s="68">
        <v>500</v>
      </c>
      <c r="F11" s="68">
        <v>500</v>
      </c>
      <c r="G11" s="68">
        <v>500</v>
      </c>
      <c r="H11" s="68">
        <v>500</v>
      </c>
      <c r="J11" s="20"/>
    </row>
    <row r="12" spans="2:19" ht="16.5" x14ac:dyDescent="0.3">
      <c r="B12" s="67" t="s">
        <v>65</v>
      </c>
      <c r="E12" s="65">
        <v>6.9444444444444438</v>
      </c>
      <c r="F12" s="65">
        <v>16.927083333333332</v>
      </c>
      <c r="G12" s="65">
        <v>18.229166666666668</v>
      </c>
      <c r="H12" s="65">
        <v>19.53125</v>
      </c>
      <c r="I12" s="65">
        <v>54.60069444444445</v>
      </c>
      <c r="J12" s="66">
        <v>65.451388888888886</v>
      </c>
    </row>
    <row r="13" spans="2:19" x14ac:dyDescent="0.25">
      <c r="B13" s="19"/>
      <c r="E13" s="65"/>
      <c r="F13" s="65"/>
      <c r="G13" s="65"/>
      <c r="H13" s="65"/>
      <c r="I13" s="65"/>
      <c r="J13" s="66"/>
      <c r="M13" s="69"/>
    </row>
    <row r="14" spans="2:19" ht="18.75" x14ac:dyDescent="0.3">
      <c r="B14" s="64" t="s">
        <v>66</v>
      </c>
      <c r="C14" s="70"/>
      <c r="D14" s="65">
        <v>20</v>
      </c>
      <c r="E14" s="65">
        <v>20</v>
      </c>
      <c r="F14" s="65">
        <v>20</v>
      </c>
      <c r="G14" s="65">
        <v>20</v>
      </c>
      <c r="H14" s="65">
        <v>20</v>
      </c>
      <c r="I14" s="65">
        <v>20</v>
      </c>
      <c r="J14" s="20"/>
    </row>
    <row r="15" spans="2:19" ht="16.5" x14ac:dyDescent="0.3">
      <c r="B15" s="64" t="s">
        <v>67</v>
      </c>
      <c r="D15" s="65">
        <v>148</v>
      </c>
      <c r="E15" s="65">
        <v>152.44</v>
      </c>
      <c r="F15" s="65">
        <v>157.01319999999998</v>
      </c>
      <c r="G15" s="65">
        <v>161.72359599999999</v>
      </c>
      <c r="H15" s="65">
        <v>166.57530387999998</v>
      </c>
      <c r="I15" s="65">
        <v>171.57256299639997</v>
      </c>
      <c r="J15" s="66">
        <v>176.71973988629196</v>
      </c>
      <c r="K15" s="69">
        <v>19085.190000000002</v>
      </c>
    </row>
    <row r="16" spans="2:19" x14ac:dyDescent="0.25">
      <c r="B16" s="19"/>
      <c r="J16" s="20"/>
    </row>
    <row r="17" spans="1:19" ht="18" x14ac:dyDescent="0.25">
      <c r="B17" s="71" t="s">
        <v>68</v>
      </c>
      <c r="D17" s="68">
        <v>168</v>
      </c>
      <c r="E17" s="68">
        <v>179.38444444444445</v>
      </c>
      <c r="F17" s="68">
        <v>193.9402833333333</v>
      </c>
      <c r="G17" s="68">
        <v>199.95276266666667</v>
      </c>
      <c r="H17" s="68">
        <v>206.10655387999998</v>
      </c>
      <c r="I17" s="68">
        <v>246.17325744084442</v>
      </c>
      <c r="J17" s="72">
        <v>242.17112877518085</v>
      </c>
    </row>
    <row r="18" spans="1:19" ht="17.25" thickBot="1" x14ac:dyDescent="0.35">
      <c r="B18" s="73" t="s">
        <v>69</v>
      </c>
      <c r="C18" s="33"/>
      <c r="D18" s="74"/>
      <c r="E18" s="75">
        <v>6.7764550264550305E-2</v>
      </c>
      <c r="F18" s="75">
        <v>8.1143261523976884E-2</v>
      </c>
      <c r="G18" s="75">
        <v>3.1001704390621443E-2</v>
      </c>
      <c r="H18" s="75">
        <v>3.0776225000662016E-2</v>
      </c>
      <c r="I18" s="75">
        <v>0.19439800824660924</v>
      </c>
      <c r="J18" s="76">
        <v>-1.6257365675169999E-2</v>
      </c>
    </row>
    <row r="19" spans="1:19" ht="16.5" x14ac:dyDescent="0.3">
      <c r="B19" t="s">
        <v>70</v>
      </c>
      <c r="E19" s="65">
        <v>176.4</v>
      </c>
      <c r="F19" s="65">
        <v>185.22000000000003</v>
      </c>
      <c r="G19" s="65">
        <v>194.48100000000002</v>
      </c>
      <c r="H19" s="65">
        <v>204.20505000000003</v>
      </c>
      <c r="I19" s="77">
        <v>214.41530250000005</v>
      </c>
      <c r="J19" s="77">
        <v>225.13606762500007</v>
      </c>
      <c r="L19" s="78" t="s">
        <v>71</v>
      </c>
    </row>
    <row r="20" spans="1:19" ht="16.5" x14ac:dyDescent="0.3">
      <c r="B20" s="79" t="s">
        <v>72</v>
      </c>
      <c r="D20" s="65">
        <v>15908</v>
      </c>
      <c r="E20" s="65">
        <v>28124.5</v>
      </c>
      <c r="F20" s="80">
        <v>18612.5</v>
      </c>
      <c r="G20" s="65">
        <v>55201.5</v>
      </c>
      <c r="H20" s="65">
        <v>60121.5</v>
      </c>
      <c r="I20" s="65">
        <v>73437.5</v>
      </c>
      <c r="J20" s="65">
        <v>134219.5</v>
      </c>
      <c r="L20" s="65">
        <v>5871.5</v>
      </c>
    </row>
    <row r="21" spans="1:19" x14ac:dyDescent="0.25">
      <c r="A21" s="81" t="s">
        <v>73</v>
      </c>
    </row>
    <row r="22" spans="1:19" ht="15.75" x14ac:dyDescent="0.25">
      <c r="B22" s="82" t="s">
        <v>74</v>
      </c>
      <c r="F22" s="80">
        <v>19085.190000000002</v>
      </c>
      <c r="G22" s="83">
        <v>52729.25</v>
      </c>
      <c r="H22" s="83">
        <v>49585.25</v>
      </c>
      <c r="I22" s="83">
        <v>76752.5</v>
      </c>
      <c r="J22" s="83">
        <v>134758.5</v>
      </c>
      <c r="K22" s="83">
        <v>173901.5</v>
      </c>
      <c r="L22" s="83">
        <v>227543.5</v>
      </c>
      <c r="M22" s="83">
        <v>179200.5</v>
      </c>
      <c r="N22" s="84">
        <v>-192788.5</v>
      </c>
      <c r="O22" s="84">
        <v>-127469.5</v>
      </c>
      <c r="P22" s="84">
        <v>-78907.5</v>
      </c>
      <c r="Q22" s="84">
        <v>-228061.5</v>
      </c>
      <c r="R22" s="84">
        <v>-350069.5</v>
      </c>
      <c r="S22" s="84">
        <v>-484241.5</v>
      </c>
    </row>
    <row r="23" spans="1:19" x14ac:dyDescent="0.25">
      <c r="B23" s="27" t="s">
        <v>75</v>
      </c>
    </row>
    <row r="24" spans="1:19" x14ac:dyDescent="0.25">
      <c r="B24" s="81" t="s">
        <v>76</v>
      </c>
    </row>
    <row r="25" spans="1:19" x14ac:dyDescent="0.25">
      <c r="B25" s="81" t="s">
        <v>77</v>
      </c>
      <c r="K25" s="36" t="s">
        <v>78</v>
      </c>
    </row>
    <row r="26" spans="1:19" x14ac:dyDescent="0.25">
      <c r="B26" s="81" t="s">
        <v>79</v>
      </c>
      <c r="E26" s="81" t="s">
        <v>80</v>
      </c>
    </row>
    <row r="27" spans="1:19" x14ac:dyDescent="0.25">
      <c r="B27" s="85" t="s">
        <v>81</v>
      </c>
      <c r="C27" s="85"/>
      <c r="D27" s="85"/>
      <c r="E27" s="85"/>
      <c r="F27" s="8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Present 1</vt:lpstr>
      <vt:lpstr>Present 2</vt:lpstr>
      <vt:lpstr>Present 3</vt:lpstr>
      <vt:lpstr>Present 4</vt:lpstr>
      <vt:lpstr>Present 5 Reserve compare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dc:creator>
  <cp:lastModifiedBy>Patti</cp:lastModifiedBy>
  <dcterms:created xsi:type="dcterms:W3CDTF">2022-10-15T16:20:22Z</dcterms:created>
  <dcterms:modified xsi:type="dcterms:W3CDTF">2022-10-15T16:49:50Z</dcterms:modified>
</cp:coreProperties>
</file>