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 MY REAL ESTATE BOOK DOCUMENTS\"/>
    </mc:Choice>
  </mc:AlternateContent>
  <xr:revisionPtr revIDLastSave="0" documentId="8_{DC8E8DEF-CC9D-4D19-9F70-E85D914D3CC4}" xr6:coauthVersionLast="47" xr6:coauthVersionMax="47" xr10:uidLastSave="{00000000-0000-0000-0000-000000000000}"/>
  <bookViews>
    <workbookView xWindow="1395" yWindow="15" windowWidth="29100" windowHeight="1459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R8" i="1" s="1"/>
  <c r="U8" i="1" s="1"/>
  <c r="M8" i="1"/>
  <c r="I8" i="1"/>
  <c r="D8" i="1"/>
  <c r="T8" i="1" s="1"/>
  <c r="Q7" i="1"/>
  <c r="R7" i="1" s="1"/>
  <c r="U7" i="1" s="1"/>
  <c r="M7" i="1"/>
  <c r="I7" i="1"/>
  <c r="J7" i="1" s="1"/>
  <c r="K7" i="1" s="1"/>
  <c r="D7" i="1"/>
  <c r="T7" i="1" s="1"/>
  <c r="Q6" i="1"/>
  <c r="R6" i="1" s="1"/>
  <c r="U6" i="1" s="1"/>
  <c r="M6" i="1"/>
  <c r="I6" i="1"/>
  <c r="D6" i="1"/>
  <c r="T6" i="1" s="1"/>
  <c r="Q5" i="1"/>
  <c r="R5" i="1" s="1"/>
  <c r="U5" i="1" s="1"/>
  <c r="M5" i="1"/>
  <c r="I5" i="1"/>
  <c r="J5" i="1" s="1"/>
  <c r="K5" i="1" s="1"/>
  <c r="D5" i="1"/>
  <c r="T5" i="1" s="1"/>
  <c r="Q4" i="1"/>
  <c r="R4" i="1" s="1"/>
  <c r="U4" i="1" s="1"/>
  <c r="M4" i="1"/>
  <c r="I4" i="1"/>
  <c r="D4" i="1"/>
  <c r="T4" i="1" s="1"/>
  <c r="S7" i="1" l="1"/>
  <c r="S5" i="1"/>
  <c r="K6" i="1"/>
  <c r="S6" i="1" s="1"/>
  <c r="J4" i="1"/>
  <c r="K4" i="1" s="1"/>
  <c r="S4" i="1" s="1"/>
  <c r="J6" i="1"/>
  <c r="J8" i="1"/>
  <c r="K8" i="1" s="1"/>
  <c r="S8" i="1" s="1"/>
</calcChain>
</file>

<file path=xl/sharedStrings.xml><?xml version="1.0" encoding="utf-8"?>
<sst xmlns="http://schemas.openxmlformats.org/spreadsheetml/2006/main" count="229" uniqueCount="195">
  <si>
    <t>Property (Address / Name)</t>
  </si>
  <si>
    <t>Purchase Price ($)</t>
  </si>
  <si>
    <t>Rehab Cost ($)</t>
  </si>
  <si>
    <t>Total Investment ($)</t>
  </si>
  <si>
    <t>Monthly Rent ($)</t>
  </si>
  <si>
    <t>Other Income ($)</t>
  </si>
  <si>
    <t>Vacancy % (0‑1)</t>
  </si>
  <si>
    <t>Operating Expenses ($/yr)</t>
  </si>
  <si>
    <t>Annual Gross Rent ($)</t>
  </si>
  <si>
    <t>Vacancy Loss ($)</t>
  </si>
  <si>
    <t>Net Operating Income (NOI $)</t>
  </si>
  <si>
    <t>Est. Market Value ($)</t>
  </si>
  <si>
    <t>Cap Rate (%)</t>
  </si>
  <si>
    <t>Loan Amount ($)</t>
  </si>
  <si>
    <t>Interest Rate (%)</t>
  </si>
  <si>
    <t>Amortization (Years)</t>
  </si>
  <si>
    <t>Monthly Mortgage Pmt ($)</t>
  </si>
  <si>
    <t>Annual Debt Service ($)</t>
  </si>
  <si>
    <t>Annual Cash Flow ($)</t>
  </si>
  <si>
    <t>Cash‑on‑Cash Return (%)</t>
  </si>
  <si>
    <t>DSCR</t>
  </si>
  <si>
    <t>Property Deal Analysis – Explanation of Each Item</t>
  </si>
  <si>
    <t>1. Property (Address / Name)</t>
  </si>
  <si>
    <r>
      <t xml:space="preserve">The </t>
    </r>
    <r>
      <rPr>
        <b/>
        <sz val="11"/>
        <color theme="1"/>
        <rFont val="Calibri"/>
        <family val="2"/>
        <scheme val="minor"/>
      </rPr>
      <t>property identifier</t>
    </r>
    <r>
      <rPr>
        <sz val="11"/>
        <color theme="1"/>
        <rFont val="Calibri"/>
        <family val="2"/>
        <scheme val="minor"/>
      </rPr>
      <t>.</t>
    </r>
  </si>
  <si>
    <t>Examples:</t>
  </si>
  <si>
    <t>123 Main St, Kenner LA</t>
  </si>
  <si>
    <t>“Maple Apartments”</t>
  </si>
  <si>
    <t>“Duplex #4”</t>
  </si>
  <si>
    <t>Used to track multiple properties in your spreadsheet.</t>
  </si>
  <si>
    <t>Acquisition Numbers</t>
  </si>
  <si>
    <t>2. Purchase Price ($)</t>
  </si>
  <si>
    <r>
      <t xml:space="preserve">The </t>
    </r>
    <r>
      <rPr>
        <b/>
        <sz val="11"/>
        <color theme="1"/>
        <rFont val="Calibri"/>
        <family val="2"/>
        <scheme val="minor"/>
      </rPr>
      <t>price you pay to buy the property</t>
    </r>
    <r>
      <rPr>
        <sz val="11"/>
        <color theme="1"/>
        <rFont val="Calibri"/>
        <family val="2"/>
        <scheme val="minor"/>
      </rPr>
      <t>.</t>
    </r>
  </si>
  <si>
    <t>Example</t>
  </si>
  <si>
    <r>
      <t xml:space="preserve">Purchase price = </t>
    </r>
    <r>
      <rPr>
        <b/>
        <sz val="11"/>
        <color theme="1"/>
        <rFont val="Calibri"/>
        <family val="2"/>
        <scheme val="minor"/>
      </rPr>
      <t>$200,000</t>
    </r>
  </si>
  <si>
    <t>3. Rehab Cost ($)</t>
  </si>
  <si>
    <r>
      <t xml:space="preserve">Money required to </t>
    </r>
    <r>
      <rPr>
        <b/>
        <sz val="11"/>
        <color theme="1"/>
        <rFont val="Calibri"/>
        <family val="2"/>
        <scheme val="minor"/>
      </rPr>
      <t>repair or renovate the property</t>
    </r>
    <r>
      <rPr>
        <sz val="11"/>
        <color theme="1"/>
        <rFont val="Calibri"/>
        <family val="2"/>
        <scheme val="minor"/>
      </rPr>
      <t>.</t>
    </r>
  </si>
  <si>
    <t>Roof replacement</t>
  </si>
  <si>
    <t>Paint</t>
  </si>
  <si>
    <t>Flooring</t>
  </si>
  <si>
    <t>Kitchen upgrades</t>
  </si>
  <si>
    <t>HVAC</t>
  </si>
  <si>
    <r>
      <t xml:space="preserve">Rehab = </t>
    </r>
    <r>
      <rPr>
        <b/>
        <sz val="11"/>
        <color theme="1"/>
        <rFont val="Calibri"/>
        <family val="2"/>
        <scheme val="minor"/>
      </rPr>
      <t>$30,000</t>
    </r>
  </si>
  <si>
    <t>4. Total Investment ($)</t>
  </si>
  <si>
    <r>
      <t xml:space="preserve">The </t>
    </r>
    <r>
      <rPr>
        <b/>
        <sz val="11"/>
        <color theme="1"/>
        <rFont val="Calibri"/>
        <family val="2"/>
        <scheme val="minor"/>
      </rPr>
      <t>total amount invested into the deal</t>
    </r>
    <r>
      <rPr>
        <sz val="11"/>
        <color theme="1"/>
        <rFont val="Calibri"/>
        <family val="2"/>
        <scheme val="minor"/>
      </rPr>
      <t>.</t>
    </r>
  </si>
  <si>
    <t>Formula:</t>
  </si>
  <si>
    <t>Total Investment = Purchase Price + Rehab Cost</t>
  </si>
  <si>
    <r>
      <t xml:space="preserve">$200,000 + $30,000 = </t>
    </r>
    <r>
      <rPr>
        <b/>
        <sz val="11"/>
        <color theme="1"/>
        <rFont val="Calibri"/>
        <family val="2"/>
        <scheme val="minor"/>
      </rPr>
      <t>$230,000</t>
    </r>
  </si>
  <si>
    <t>Sometimes investors also include:</t>
  </si>
  <si>
    <t>closing costs</t>
  </si>
  <si>
    <t>holding costs</t>
  </si>
  <si>
    <t>loan fees</t>
  </si>
  <si>
    <t>Income Section</t>
  </si>
  <si>
    <t>5. Monthly Rent ($)</t>
  </si>
  <si>
    <r>
      <t xml:space="preserve">Total </t>
    </r>
    <r>
      <rPr>
        <b/>
        <sz val="11"/>
        <color theme="1"/>
        <rFont val="Calibri"/>
        <family val="2"/>
        <scheme val="minor"/>
      </rPr>
      <t>rent collected each month</t>
    </r>
    <r>
      <rPr>
        <sz val="11"/>
        <color theme="1"/>
        <rFont val="Calibri"/>
        <family val="2"/>
        <scheme val="minor"/>
      </rPr>
      <t>.</t>
    </r>
  </si>
  <si>
    <t>Example:</t>
  </si>
  <si>
    <t>Duplex</t>
  </si>
  <si>
    <t>Unit A = $1,200</t>
  </si>
  <si>
    <t>Unit B = $1,300</t>
  </si>
  <si>
    <r>
      <t xml:space="preserve">Monthly Rent = </t>
    </r>
    <r>
      <rPr>
        <b/>
        <sz val="11"/>
        <color theme="1"/>
        <rFont val="Calibri"/>
        <family val="2"/>
        <scheme val="minor"/>
      </rPr>
      <t>$2,500</t>
    </r>
  </si>
  <si>
    <t>6. Other Income ($)</t>
  </si>
  <si>
    <t>Extra income besides rent.</t>
  </si>
  <si>
    <t>Laundry machines</t>
  </si>
  <si>
    <t>Parking fees</t>
  </si>
  <si>
    <t>Storage units</t>
  </si>
  <si>
    <t>Pet fees</t>
  </si>
  <si>
    <t>Application fees</t>
  </si>
  <si>
    <r>
      <t xml:space="preserve">Other income = </t>
    </r>
    <r>
      <rPr>
        <b/>
        <sz val="11"/>
        <color theme="1"/>
        <rFont val="Calibri"/>
        <family val="2"/>
        <scheme val="minor"/>
      </rPr>
      <t>$200/month</t>
    </r>
  </si>
  <si>
    <t>Vacancy Adjustment</t>
  </si>
  <si>
    <t>7. Vacancy % (0-1)</t>
  </si>
  <si>
    <r>
      <t xml:space="preserve">The </t>
    </r>
    <r>
      <rPr>
        <b/>
        <sz val="11"/>
        <color theme="1"/>
        <rFont val="Calibri"/>
        <family val="2"/>
        <scheme val="minor"/>
      </rPr>
      <t>expected percentage of time the property will be vacant</t>
    </r>
    <r>
      <rPr>
        <sz val="11"/>
        <color theme="1"/>
        <rFont val="Calibri"/>
        <family val="2"/>
        <scheme val="minor"/>
      </rPr>
      <t>.</t>
    </r>
  </si>
  <si>
    <t>Typical assumptions:</t>
  </si>
  <si>
    <t>Property Type</t>
  </si>
  <si>
    <t>Vacancy</t>
  </si>
  <si>
    <t>Single Family</t>
  </si>
  <si>
    <t>Small Multifamily</t>
  </si>
  <si>
    <t>5–8%</t>
  </si>
  <si>
    <t>Large Apartments</t>
  </si>
  <si>
    <t>8–10%</t>
  </si>
  <si>
    <r>
      <t xml:space="preserve">5% vacancy = </t>
    </r>
    <r>
      <rPr>
        <b/>
        <sz val="11"/>
        <color theme="1"/>
        <rFont val="Calibri"/>
        <family val="2"/>
        <scheme val="minor"/>
      </rPr>
      <t>0.05</t>
    </r>
  </si>
  <si>
    <t>Expense Section</t>
  </si>
  <si>
    <t>8. Operating Expenses ($/yr)</t>
  </si>
  <si>
    <r>
      <t xml:space="preserve">All yearly expenses </t>
    </r>
    <r>
      <rPr>
        <b/>
        <sz val="11"/>
        <color theme="1"/>
        <rFont val="Calibri"/>
        <family val="2"/>
        <scheme val="minor"/>
      </rPr>
      <t>to run the property (excluding mortgage).</t>
    </r>
  </si>
  <si>
    <t>Property taxes</t>
  </si>
  <si>
    <t>Insurance</t>
  </si>
  <si>
    <t>Maintenance</t>
  </si>
  <si>
    <t>Property management</t>
  </si>
  <si>
    <t>HOA</t>
  </si>
  <si>
    <t>landscaping</t>
  </si>
  <si>
    <t>utilities paid by owner</t>
  </si>
  <si>
    <t>$9,000 per year</t>
  </si>
  <si>
    <t>Income Calculations</t>
  </si>
  <si>
    <t>9. Annual Gross Rent ($)</t>
  </si>
  <si>
    <t>Total rent collected before expenses.</t>
  </si>
  <si>
    <t>Formula</t>
  </si>
  <si>
    <t>Annual Gross Rent = Monthly Rent × 12</t>
  </si>
  <si>
    <r>
      <t xml:space="preserve">$2,500 × 12 = </t>
    </r>
    <r>
      <rPr>
        <b/>
        <sz val="11"/>
        <color theme="1"/>
        <rFont val="Calibri"/>
        <family val="2"/>
        <scheme val="minor"/>
      </rPr>
      <t>$30,000</t>
    </r>
  </si>
  <si>
    <t>10. Vacancy Loss ($)</t>
  </si>
  <si>
    <t>Income lost due to vacancy.</t>
  </si>
  <si>
    <t>Vacancy Loss = Annual Gross Rent × Vacancy %</t>
  </si>
  <si>
    <t>$30,000 × 5%</t>
  </si>
  <si>
    <r>
      <t xml:space="preserve">= </t>
    </r>
    <r>
      <rPr>
        <b/>
        <sz val="11"/>
        <color theme="1"/>
        <rFont val="Calibri"/>
        <family val="2"/>
        <scheme val="minor"/>
      </rPr>
      <t>$1,500</t>
    </r>
  </si>
  <si>
    <t>Profit Before Mortgage</t>
  </si>
  <si>
    <t>11. Net Operating Income (NOI $)</t>
  </si>
  <si>
    <r>
      <t xml:space="preserve">One of the </t>
    </r>
    <r>
      <rPr>
        <b/>
        <sz val="11"/>
        <color theme="1"/>
        <rFont val="Calibri"/>
        <family val="2"/>
        <scheme val="minor"/>
      </rPr>
      <t>most important numbers in real estate</t>
    </r>
    <r>
      <rPr>
        <sz val="11"/>
        <color theme="1"/>
        <rFont val="Calibri"/>
        <family val="2"/>
        <scheme val="minor"/>
      </rPr>
      <t>.</t>
    </r>
  </si>
  <si>
    <t>NOI = Annual Gross Rent</t>
  </si>
  <si>
    <t>Other Income</t>
  </si>
  <si>
    <t>− Vacancy Loss</t>
  </si>
  <si>
    <t>− Operating Expenses</t>
  </si>
  <si>
    <t>− $1,500</t>
  </si>
  <si>
    <t>− $9,000</t>
  </si>
  <si>
    <r>
      <t xml:space="preserve">NOI = </t>
    </r>
    <r>
      <rPr>
        <b/>
        <sz val="11"/>
        <color theme="1"/>
        <rFont val="Calibri"/>
        <family val="2"/>
        <scheme val="minor"/>
      </rPr>
      <t>$21,900</t>
    </r>
  </si>
  <si>
    <r>
      <t xml:space="preserve">NOI represents </t>
    </r>
    <r>
      <rPr>
        <b/>
        <sz val="11"/>
        <color theme="1"/>
        <rFont val="Calibri"/>
        <family val="2"/>
        <scheme val="minor"/>
      </rPr>
      <t>profit before mortgage payments.</t>
    </r>
  </si>
  <si>
    <t>Property Value Metric</t>
  </si>
  <si>
    <t>12. Estimated Market Value ($)</t>
  </si>
  <si>
    <r>
      <t xml:space="preserve">The estimated </t>
    </r>
    <r>
      <rPr>
        <b/>
        <sz val="11"/>
        <color theme="1"/>
        <rFont val="Calibri"/>
        <family val="2"/>
        <scheme val="minor"/>
      </rPr>
      <t>current value of the property</t>
    </r>
    <r>
      <rPr>
        <sz val="11"/>
        <color theme="1"/>
        <rFont val="Calibri"/>
        <family val="2"/>
        <scheme val="minor"/>
      </rPr>
      <t>.</t>
    </r>
  </si>
  <si>
    <t>Sources:</t>
  </si>
  <si>
    <t>Comparable sales</t>
  </si>
  <si>
    <t>Appraisal</t>
  </si>
  <si>
    <t>Broker opinion</t>
  </si>
  <si>
    <t>After-repair value (ARV)</t>
  </si>
  <si>
    <t>13. Cap Rate (%)</t>
  </si>
  <si>
    <r>
      <t xml:space="preserve">Measures the </t>
    </r>
    <r>
      <rPr>
        <b/>
        <sz val="11"/>
        <color theme="1"/>
        <rFont val="Calibri"/>
        <family val="2"/>
        <scheme val="minor"/>
      </rPr>
      <t>return on the property without financing</t>
    </r>
    <r>
      <rPr>
        <sz val="11"/>
        <color theme="1"/>
        <rFont val="Calibri"/>
        <family val="2"/>
        <scheme val="minor"/>
      </rPr>
      <t>.</t>
    </r>
  </si>
  <si>
    <t>Cap Rate = NOI ÷ Property Value</t>
  </si>
  <si>
    <t>$21,900 ÷ $275,000</t>
  </si>
  <si>
    <r>
      <t xml:space="preserve">= </t>
    </r>
    <r>
      <rPr>
        <b/>
        <sz val="11"/>
        <color theme="1"/>
        <rFont val="Calibri"/>
        <family val="2"/>
        <scheme val="minor"/>
      </rPr>
      <t>7.96% cap rate</t>
    </r>
  </si>
  <si>
    <t>Typical cap rates</t>
  </si>
  <si>
    <t>Property</t>
  </si>
  <si>
    <t>Cap Rate</t>
  </si>
  <si>
    <t>5–7%</t>
  </si>
  <si>
    <t>6–9%</t>
  </si>
  <si>
    <t>Apartments</t>
  </si>
  <si>
    <t>7–10%</t>
  </si>
  <si>
    <t>Loan Section</t>
  </si>
  <si>
    <t>14. Loan Amount ($)</t>
  </si>
  <si>
    <t>Amount borrowed from the bank.</t>
  </si>
  <si>
    <t>Purchase = $200,000</t>
  </si>
  <si>
    <t>20% down = $40,000</t>
  </si>
  <si>
    <r>
      <t xml:space="preserve">Loan = </t>
    </r>
    <r>
      <rPr>
        <b/>
        <sz val="11"/>
        <color theme="1"/>
        <rFont val="Calibri"/>
        <family val="2"/>
        <scheme val="minor"/>
      </rPr>
      <t>$160,000</t>
    </r>
  </si>
  <si>
    <t>15. Interest Rate (%)</t>
  </si>
  <si>
    <t>Rate charged by lender.</t>
  </si>
  <si>
    <t>16. Amortization (Years)</t>
  </si>
  <si>
    <t>How long the loan is spread over.</t>
  </si>
  <si>
    <t>Typical</t>
  </si>
  <si>
    <t>Loan</t>
  </si>
  <si>
    <t>Years</t>
  </si>
  <si>
    <t>Residential</t>
  </si>
  <si>
    <t>Commercial</t>
  </si>
  <si>
    <t>20–25</t>
  </si>
  <si>
    <t>30 years</t>
  </si>
  <si>
    <t>Mortgage Calculations</t>
  </si>
  <si>
    <t>17. Monthly Mortgage Payment ($)</t>
  </si>
  <si>
    <t>Monthly loan payment (principal + interest).</t>
  </si>
  <si>
    <t>$160,000 loan</t>
  </si>
  <si>
    <t>6.5% rate</t>
  </si>
  <si>
    <r>
      <t xml:space="preserve">Payment ≈ </t>
    </r>
    <r>
      <rPr>
        <b/>
        <sz val="11"/>
        <color theme="1"/>
        <rFont val="Calibri"/>
        <family val="2"/>
        <scheme val="minor"/>
      </rPr>
      <t>$1,011</t>
    </r>
  </si>
  <si>
    <t>18. Annual Debt Service ($)</t>
  </si>
  <si>
    <t>Total mortgage payments per year.</t>
  </si>
  <si>
    <t>Monthly Mortgage × 12</t>
  </si>
  <si>
    <r>
      <t xml:space="preserve">$1,011 × 12 = </t>
    </r>
    <r>
      <rPr>
        <b/>
        <sz val="11"/>
        <color theme="1"/>
        <rFont val="Calibri"/>
        <family val="2"/>
        <scheme val="minor"/>
      </rPr>
      <t>$12,132</t>
    </r>
  </si>
  <si>
    <t>Final Profit</t>
  </si>
  <si>
    <t>19. Annual Cash Flow ($)</t>
  </si>
  <si>
    <r>
      <t xml:space="preserve">Actual </t>
    </r>
    <r>
      <rPr>
        <b/>
        <sz val="11"/>
        <color theme="1"/>
        <rFont val="Calibri"/>
        <family val="2"/>
        <scheme val="minor"/>
      </rPr>
      <t>money left after all expenses and mortgage payments.</t>
    </r>
  </si>
  <si>
    <t>Cash Flow = NOI − Annual Debt Service</t>
  </si>
  <si>
    <t>$21,900 − $12,132</t>
  </si>
  <si>
    <r>
      <t xml:space="preserve">= </t>
    </r>
    <r>
      <rPr>
        <b/>
        <sz val="11"/>
        <color theme="1"/>
        <rFont val="Calibri"/>
        <family val="2"/>
        <scheme val="minor"/>
      </rPr>
      <t>$9,768 per year</t>
    </r>
  </si>
  <si>
    <t>Monthly cash flow</t>
  </si>
  <si>
    <t>$814/month</t>
  </si>
  <si>
    <t>Return Metrics</t>
  </si>
  <si>
    <t>20. Cash-on-Cash Return (%)</t>
  </si>
  <si>
    <r>
      <t xml:space="preserve">Measures </t>
    </r>
    <r>
      <rPr>
        <b/>
        <sz val="11"/>
        <color theme="1"/>
        <rFont val="Calibri"/>
        <family val="2"/>
        <scheme val="minor"/>
      </rPr>
      <t>return on the actual cash you invested</t>
    </r>
    <r>
      <rPr>
        <sz val="11"/>
        <color theme="1"/>
        <rFont val="Calibri"/>
        <family val="2"/>
        <scheme val="minor"/>
      </rPr>
      <t>.</t>
    </r>
  </si>
  <si>
    <t>Cash-on-Cash = Annual Cash Flow ÷ Cash Invested</t>
  </si>
  <si>
    <t>Cash invested = $70,000</t>
  </si>
  <si>
    <t>Cash flow = $9,768</t>
  </si>
  <si>
    <t>Return</t>
  </si>
  <si>
    <r>
      <t xml:space="preserve">9,768 ÷ 70,000 = </t>
    </r>
    <r>
      <rPr>
        <b/>
        <sz val="11"/>
        <color theme="1"/>
        <rFont val="Calibri"/>
        <family val="2"/>
        <scheme val="minor"/>
      </rPr>
      <t>13.9%</t>
    </r>
  </si>
  <si>
    <t>Bank Safety Metric</t>
  </si>
  <si>
    <t>21. DSCR (Debt Service Coverage Ratio)</t>
  </si>
  <si>
    <r>
      <t xml:space="preserve">Shows whether the property </t>
    </r>
    <r>
      <rPr>
        <b/>
        <sz val="11"/>
        <color theme="1"/>
        <rFont val="Calibri"/>
        <family val="2"/>
        <scheme val="minor"/>
      </rPr>
      <t>earns enough income to pay the loan.</t>
    </r>
  </si>
  <si>
    <t>DSCR = NOI ÷ Annual Debt Service</t>
  </si>
  <si>
    <r>
      <t xml:space="preserve">$21,900 ÷ $12,132 = </t>
    </r>
    <r>
      <rPr>
        <b/>
        <sz val="11"/>
        <color theme="1"/>
        <rFont val="Calibri"/>
        <family val="2"/>
        <scheme val="minor"/>
      </rPr>
      <t>1.80</t>
    </r>
  </si>
  <si>
    <t>Typical lender requirements</t>
  </si>
  <si>
    <t>Meaning</t>
  </si>
  <si>
    <t>break even</t>
  </si>
  <si>
    <t>minimum lenders like</t>
  </si>
  <si>
    <t>1.5+</t>
  </si>
  <si>
    <t>strong deal</t>
  </si>
  <si>
    <t>Quick Example of a Good Deal</t>
  </si>
  <si>
    <t>Metric</t>
  </si>
  <si>
    <t>Good Target</t>
  </si>
  <si>
    <t>7%+</t>
  </si>
  <si>
    <t>Cash Flow</t>
  </si>
  <si>
    <t>$300+/door</t>
  </si>
  <si>
    <t>Cash-on-Cash</t>
  </si>
  <si>
    <t>10%+</t>
  </si>
  <si>
    <t>1.25+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</si>
</sst>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 wrapText="1"/>
    </xf>
    <xf numFmtId="6" fontId="0" fillId="0" borderId="0" xfId="0" applyNumberFormat="1"/>
    <xf numFmtId="6" fontId="0" fillId="0" borderId="0" xfId="0" applyNumberFormat="1" applyAlignment="1">
      <alignment horizontal="left" vertical="center" indent="1"/>
    </xf>
    <xf numFmtId="10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415"/>
  <sheetViews>
    <sheetView tabSelected="1" zoomScaleNormal="100" workbookViewId="0">
      <selection activeCell="G11" sqref="G11"/>
    </sheetView>
  </sheetViews>
  <sheetFormatPr defaultRowHeight="15" x14ac:dyDescent="0.25"/>
  <cols>
    <col min="1" max="1" width="25.7109375" customWidth="1"/>
    <col min="2" max="2" width="22.7109375" customWidth="1"/>
    <col min="3" max="3" width="14.85546875" customWidth="1"/>
    <col min="4" max="4" width="20" customWidth="1"/>
    <col min="5" max="5" width="16.140625" customWidth="1"/>
    <col min="6" max="6" width="17.28515625" customWidth="1"/>
    <col min="7" max="7" width="15.28515625" customWidth="1"/>
    <col min="8" max="8" width="23" customWidth="1"/>
    <col min="9" max="9" width="19.28515625" customWidth="1"/>
    <col min="10" max="10" width="15" customWidth="1"/>
    <col min="11" max="11" width="20.7109375" customWidth="1"/>
    <col min="12" max="12" width="19.28515625" customWidth="1"/>
    <col min="13" max="13" width="12.42578125" customWidth="1"/>
    <col min="14" max="14" width="14.85546875" customWidth="1"/>
    <col min="15" max="15" width="16.140625" customWidth="1"/>
    <col min="16" max="16" width="19" customWidth="1"/>
    <col min="17" max="17" width="24" customWidth="1"/>
    <col min="18" max="18" width="21.28515625" customWidth="1"/>
    <col min="19" max="19" width="18.42578125" customWidth="1"/>
    <col min="20" max="20" width="21.85546875" customWidth="1"/>
    <col min="21" max="21" width="15.42578125" customWidth="1"/>
  </cols>
  <sheetData>
    <row r="2" spans="1:21" x14ac:dyDescent="0.25">
      <c r="A2" s="11">
        <v>1</v>
      </c>
      <c r="B2" s="11">
        <v>2</v>
      </c>
      <c r="C2" s="11">
        <v>3</v>
      </c>
      <c r="D2" s="11">
        <v>4</v>
      </c>
      <c r="E2" s="11">
        <v>5</v>
      </c>
      <c r="F2" s="11">
        <v>6</v>
      </c>
      <c r="G2" s="11">
        <v>7</v>
      </c>
      <c r="H2" s="11">
        <v>8</v>
      </c>
      <c r="I2" s="11">
        <v>9</v>
      </c>
      <c r="J2" s="11">
        <v>10</v>
      </c>
      <c r="K2" s="11">
        <v>11</v>
      </c>
      <c r="L2" s="11">
        <v>12</v>
      </c>
      <c r="M2" s="11">
        <v>13</v>
      </c>
      <c r="N2" s="11">
        <v>14</v>
      </c>
      <c r="O2" s="11">
        <v>15</v>
      </c>
      <c r="P2" s="11">
        <v>16</v>
      </c>
      <c r="Q2" s="11">
        <v>17</v>
      </c>
      <c r="R2" s="11">
        <v>18</v>
      </c>
      <c r="S2" s="11">
        <v>19</v>
      </c>
      <c r="T2" s="11">
        <v>20</v>
      </c>
      <c r="U2" s="11">
        <v>21</v>
      </c>
    </row>
    <row r="3" spans="1:2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</row>
    <row r="4" spans="1:21" x14ac:dyDescent="0.25">
      <c r="D4">
        <f>B4+C4</f>
        <v>0</v>
      </c>
      <c r="I4">
        <f>(E4+F4)*12</f>
        <v>0</v>
      </c>
      <c r="J4">
        <f>I4*G4</f>
        <v>0</v>
      </c>
      <c r="K4">
        <f>I4-J4-H4</f>
        <v>0</v>
      </c>
      <c r="M4" t="str">
        <f>IF(L4&gt;0,K4/L4,"" )</f>
        <v/>
      </c>
      <c r="Q4">
        <f>IF(O4&gt;0,-PMT(O4/12,P4*12,N4),0)</f>
        <v>0</v>
      </c>
      <c r="R4">
        <f>Q4*12</f>
        <v>0</v>
      </c>
      <c r="S4">
        <f>K4-R4</f>
        <v>0</v>
      </c>
      <c r="T4" t="str">
        <f>IF(D4&gt;0,S4/D4,"")</f>
        <v/>
      </c>
      <c r="U4" t="str">
        <f>IF(R4&gt;0,K4/R4,"")</f>
        <v/>
      </c>
    </row>
    <row r="5" spans="1:21" x14ac:dyDescent="0.25">
      <c r="D5">
        <f>B5+C5</f>
        <v>0</v>
      </c>
      <c r="I5">
        <f>(E5+F5)*12</f>
        <v>0</v>
      </c>
      <c r="J5">
        <f>I5*G5</f>
        <v>0</v>
      </c>
      <c r="K5">
        <f>I5-J5-H5</f>
        <v>0</v>
      </c>
      <c r="M5" t="str">
        <f>IF(L5&gt;0,K5/L5,"" )</f>
        <v/>
      </c>
      <c r="Q5">
        <f>IF(O5&gt;0,-PMT(O5/12,P5*12,N5),0)</f>
        <v>0</v>
      </c>
      <c r="R5">
        <f>Q5*12</f>
        <v>0</v>
      </c>
      <c r="S5">
        <f>K5-R5</f>
        <v>0</v>
      </c>
      <c r="T5" t="str">
        <f>IF(D5&gt;0,S5/D5,"")</f>
        <v/>
      </c>
      <c r="U5" t="str">
        <f>IF(R5&gt;0,K5/R5,"")</f>
        <v/>
      </c>
    </row>
    <row r="6" spans="1:21" x14ac:dyDescent="0.25">
      <c r="D6">
        <f>B6+C6</f>
        <v>0</v>
      </c>
      <c r="I6">
        <f>(E6+F6)*12</f>
        <v>0</v>
      </c>
      <c r="J6">
        <f>I6*G6</f>
        <v>0</v>
      </c>
      <c r="K6">
        <f>I6-J6-H6</f>
        <v>0</v>
      </c>
      <c r="M6" t="str">
        <f>IF(L6&gt;0,K6/L6,"" )</f>
        <v/>
      </c>
      <c r="Q6">
        <f>IF(O6&gt;0,-PMT(O6/12,P6*12,N6),0)</f>
        <v>0</v>
      </c>
      <c r="R6">
        <f>Q6*12</f>
        <v>0</v>
      </c>
      <c r="S6">
        <f>K6-R6</f>
        <v>0</v>
      </c>
      <c r="T6" t="str">
        <f>IF(D6&gt;0,S6/D6,"")</f>
        <v/>
      </c>
      <c r="U6" t="str">
        <f>IF(R6&gt;0,K6/R6,"")</f>
        <v/>
      </c>
    </row>
    <row r="7" spans="1:21" x14ac:dyDescent="0.25">
      <c r="D7">
        <f>B7+C7</f>
        <v>0</v>
      </c>
      <c r="I7">
        <f>(E7+F7)*12</f>
        <v>0</v>
      </c>
      <c r="J7">
        <f>I7*G7</f>
        <v>0</v>
      </c>
      <c r="K7">
        <f>I7-J7-H7</f>
        <v>0</v>
      </c>
      <c r="M7" t="str">
        <f>IF(L7&gt;0,K7/L7,"" )</f>
        <v/>
      </c>
      <c r="Q7">
        <f>IF(O7&gt;0,-PMT(O7/12,P7*12,N7),0)</f>
        <v>0</v>
      </c>
      <c r="R7">
        <f>Q7*12</f>
        <v>0</v>
      </c>
      <c r="S7">
        <f>K7-R7</f>
        <v>0</v>
      </c>
      <c r="T7" t="str">
        <f>IF(D7&gt;0,S7/D7,"")</f>
        <v/>
      </c>
      <c r="U7" t="str">
        <f>IF(R7&gt;0,K7/R7,"")</f>
        <v/>
      </c>
    </row>
    <row r="8" spans="1:21" x14ac:dyDescent="0.25">
      <c r="D8">
        <f>B8+C8</f>
        <v>0</v>
      </c>
      <c r="I8">
        <f>(E8+F8)*12</f>
        <v>0</v>
      </c>
      <c r="J8">
        <f>I8*G8</f>
        <v>0</v>
      </c>
      <c r="K8">
        <f>I8-J8-H8</f>
        <v>0</v>
      </c>
      <c r="M8" t="str">
        <f>IF(L8&gt;0,K8/L8,"" )</f>
        <v/>
      </c>
      <c r="Q8">
        <f>IF(O8&gt;0,-PMT(O8/12,P8*12,N8),0)</f>
        <v>0</v>
      </c>
      <c r="R8">
        <f>Q8*12</f>
        <v>0</v>
      </c>
      <c r="S8">
        <f>K8-R8</f>
        <v>0</v>
      </c>
      <c r="T8" t="str">
        <f>IF(D8&gt;0,S8/D8,"")</f>
        <v/>
      </c>
      <c r="U8" t="str">
        <f>IF(R8&gt;0,K8/R8,"")</f>
        <v/>
      </c>
    </row>
    <row r="14" spans="1:21" ht="31.5" x14ac:dyDescent="0.25">
      <c r="A14" s="2" t="s">
        <v>21</v>
      </c>
    </row>
    <row r="16" spans="1:21" ht="23.25" x14ac:dyDescent="0.25">
      <c r="A16" s="3" t="s">
        <v>22</v>
      </c>
    </row>
    <row r="18" spans="1:1" x14ac:dyDescent="0.25">
      <c r="A18" t="s">
        <v>23</v>
      </c>
    </row>
    <row r="20" spans="1:1" x14ac:dyDescent="0.25">
      <c r="A20" t="s">
        <v>24</v>
      </c>
    </row>
    <row r="21" spans="1:1" x14ac:dyDescent="0.25">
      <c r="A21" s="4"/>
    </row>
    <row r="22" spans="1:1" x14ac:dyDescent="0.25">
      <c r="A22" s="4" t="s">
        <v>25</v>
      </c>
    </row>
    <row r="23" spans="1:1" x14ac:dyDescent="0.25">
      <c r="A23" s="4"/>
    </row>
    <row r="24" spans="1:1" x14ac:dyDescent="0.25">
      <c r="A24" s="4" t="s">
        <v>26</v>
      </c>
    </row>
    <row r="25" spans="1:1" x14ac:dyDescent="0.25">
      <c r="A25" s="4"/>
    </row>
    <row r="26" spans="1:1" x14ac:dyDescent="0.25">
      <c r="A26" s="4" t="s">
        <v>27</v>
      </c>
    </row>
    <row r="28" spans="1:1" x14ac:dyDescent="0.25">
      <c r="A28" t="s">
        <v>28</v>
      </c>
    </row>
    <row r="32" spans="1:1" ht="31.5" x14ac:dyDescent="0.25">
      <c r="A32" s="2" t="s">
        <v>29</v>
      </c>
    </row>
    <row r="34" spans="1:1" ht="23.25" x14ac:dyDescent="0.25">
      <c r="A34" s="3" t="s">
        <v>30</v>
      </c>
    </row>
    <row r="36" spans="1:1" x14ac:dyDescent="0.25">
      <c r="A36" t="s">
        <v>31</v>
      </c>
    </row>
    <row r="38" spans="1:1" x14ac:dyDescent="0.25">
      <c r="A38" t="s">
        <v>32</v>
      </c>
    </row>
    <row r="39" spans="1:1" x14ac:dyDescent="0.25">
      <c r="A39" t="s">
        <v>33</v>
      </c>
    </row>
    <row r="43" spans="1:1" ht="23.25" x14ac:dyDescent="0.25">
      <c r="A43" s="3" t="s">
        <v>34</v>
      </c>
    </row>
    <row r="45" spans="1:1" x14ac:dyDescent="0.25">
      <c r="A45" t="s">
        <v>35</v>
      </c>
    </row>
    <row r="47" spans="1:1" x14ac:dyDescent="0.25">
      <c r="A47" t="s">
        <v>24</v>
      </c>
    </row>
    <row r="48" spans="1:1" x14ac:dyDescent="0.25">
      <c r="A48" s="4"/>
    </row>
    <row r="49" spans="1:1" x14ac:dyDescent="0.25">
      <c r="A49" s="4" t="s">
        <v>36</v>
      </c>
    </row>
    <row r="50" spans="1:1" x14ac:dyDescent="0.25">
      <c r="A50" s="4"/>
    </row>
    <row r="51" spans="1:1" x14ac:dyDescent="0.25">
      <c r="A51" s="4" t="s">
        <v>37</v>
      </c>
    </row>
    <row r="52" spans="1:1" x14ac:dyDescent="0.25">
      <c r="A52" s="4"/>
    </row>
    <row r="53" spans="1:1" x14ac:dyDescent="0.25">
      <c r="A53" s="4" t="s">
        <v>38</v>
      </c>
    </row>
    <row r="54" spans="1:1" x14ac:dyDescent="0.25">
      <c r="A54" s="4"/>
    </row>
    <row r="55" spans="1:1" x14ac:dyDescent="0.25">
      <c r="A55" s="4" t="s">
        <v>39</v>
      </c>
    </row>
    <row r="56" spans="1:1" x14ac:dyDescent="0.25">
      <c r="A56" s="4"/>
    </row>
    <row r="57" spans="1:1" x14ac:dyDescent="0.25">
      <c r="A57" s="4" t="s">
        <v>40</v>
      </c>
    </row>
    <row r="59" spans="1:1" x14ac:dyDescent="0.25">
      <c r="A59" t="s">
        <v>32</v>
      </c>
    </row>
    <row r="60" spans="1:1" x14ac:dyDescent="0.25">
      <c r="A60" t="s">
        <v>41</v>
      </c>
    </row>
    <row r="64" spans="1:1" ht="23.25" x14ac:dyDescent="0.25">
      <c r="A64" s="3" t="s">
        <v>42</v>
      </c>
    </row>
    <row r="66" spans="1:1" x14ac:dyDescent="0.25">
      <c r="A66" t="s">
        <v>43</v>
      </c>
    </row>
    <row r="68" spans="1:1" x14ac:dyDescent="0.25">
      <c r="A68" t="s">
        <v>44</v>
      </c>
    </row>
    <row r="70" spans="1:1" x14ac:dyDescent="0.25">
      <c r="A70" t="s">
        <v>45</v>
      </c>
    </row>
    <row r="72" spans="1:1" x14ac:dyDescent="0.25">
      <c r="A72" t="s">
        <v>32</v>
      </c>
    </row>
    <row r="73" spans="1:1" x14ac:dyDescent="0.25">
      <c r="A73" t="s">
        <v>46</v>
      </c>
    </row>
    <row r="75" spans="1:1" x14ac:dyDescent="0.25">
      <c r="A75" t="s">
        <v>47</v>
      </c>
    </row>
    <row r="76" spans="1:1" x14ac:dyDescent="0.25">
      <c r="A76" s="4"/>
    </row>
    <row r="77" spans="1:1" x14ac:dyDescent="0.25">
      <c r="A77" s="4" t="s">
        <v>48</v>
      </c>
    </row>
    <row r="78" spans="1:1" x14ac:dyDescent="0.25">
      <c r="A78" s="4"/>
    </row>
    <row r="79" spans="1:1" x14ac:dyDescent="0.25">
      <c r="A79" s="4" t="s">
        <v>49</v>
      </c>
    </row>
    <row r="80" spans="1:1" x14ac:dyDescent="0.25">
      <c r="A80" s="4"/>
    </row>
    <row r="81" spans="1:1" x14ac:dyDescent="0.25">
      <c r="A81" s="4" t="s">
        <v>50</v>
      </c>
    </row>
    <row r="85" spans="1:1" ht="31.5" x14ac:dyDescent="0.25">
      <c r="A85" s="2" t="s">
        <v>51</v>
      </c>
    </row>
    <row r="87" spans="1:1" ht="23.25" x14ac:dyDescent="0.25">
      <c r="A87" s="3" t="s">
        <v>52</v>
      </c>
    </row>
    <row r="89" spans="1:1" x14ac:dyDescent="0.25">
      <c r="A89" t="s">
        <v>53</v>
      </c>
    </row>
    <row r="91" spans="1:1" x14ac:dyDescent="0.25">
      <c r="A91" t="s">
        <v>54</v>
      </c>
    </row>
    <row r="93" spans="1:1" x14ac:dyDescent="0.25">
      <c r="A93" t="s">
        <v>55</v>
      </c>
    </row>
    <row r="94" spans="1:1" x14ac:dyDescent="0.25">
      <c r="A94" t="s">
        <v>56</v>
      </c>
    </row>
    <row r="95" spans="1:1" x14ac:dyDescent="0.25">
      <c r="A95" t="s">
        <v>57</v>
      </c>
    </row>
    <row r="97" spans="1:1" x14ac:dyDescent="0.25">
      <c r="A97" t="s">
        <v>58</v>
      </c>
    </row>
    <row r="101" spans="1:1" ht="23.25" x14ac:dyDescent="0.25">
      <c r="A101" s="3" t="s">
        <v>59</v>
      </c>
    </row>
    <row r="103" spans="1:1" x14ac:dyDescent="0.25">
      <c r="A103" t="s">
        <v>60</v>
      </c>
    </row>
    <row r="105" spans="1:1" x14ac:dyDescent="0.25">
      <c r="A105" t="s">
        <v>24</v>
      </c>
    </row>
    <row r="106" spans="1:1" x14ac:dyDescent="0.25">
      <c r="A106" s="4"/>
    </row>
    <row r="107" spans="1:1" x14ac:dyDescent="0.25">
      <c r="A107" s="4" t="s">
        <v>61</v>
      </c>
    </row>
    <row r="108" spans="1:1" x14ac:dyDescent="0.25">
      <c r="A108" s="4"/>
    </row>
    <row r="109" spans="1:1" x14ac:dyDescent="0.25">
      <c r="A109" s="4" t="s">
        <v>62</v>
      </c>
    </row>
    <row r="110" spans="1:1" x14ac:dyDescent="0.25">
      <c r="A110" s="4"/>
    </row>
    <row r="111" spans="1:1" x14ac:dyDescent="0.25">
      <c r="A111" s="4" t="s">
        <v>63</v>
      </c>
    </row>
    <row r="112" spans="1:1" x14ac:dyDescent="0.25">
      <c r="A112" s="4"/>
    </row>
    <row r="113" spans="1:1" x14ac:dyDescent="0.25">
      <c r="A113" s="4" t="s">
        <v>64</v>
      </c>
    </row>
    <row r="114" spans="1:1" x14ac:dyDescent="0.25">
      <c r="A114" s="4"/>
    </row>
    <row r="115" spans="1:1" x14ac:dyDescent="0.25">
      <c r="A115" s="4" t="s">
        <v>65</v>
      </c>
    </row>
    <row r="117" spans="1:1" x14ac:dyDescent="0.25">
      <c r="A117" t="s">
        <v>32</v>
      </c>
    </row>
    <row r="118" spans="1:1" x14ac:dyDescent="0.25">
      <c r="A118" t="s">
        <v>66</v>
      </c>
    </row>
    <row r="122" spans="1:1" ht="31.5" x14ac:dyDescent="0.25">
      <c r="A122" s="2" t="s">
        <v>67</v>
      </c>
    </row>
    <row r="124" spans="1:1" ht="23.25" x14ac:dyDescent="0.25">
      <c r="A124" s="3" t="s">
        <v>68</v>
      </c>
    </row>
    <row r="126" spans="1:1" x14ac:dyDescent="0.25">
      <c r="A126" t="s">
        <v>69</v>
      </c>
    </row>
    <row r="128" spans="1:1" x14ac:dyDescent="0.25">
      <c r="A128" t="s">
        <v>70</v>
      </c>
    </row>
    <row r="130" spans="1:2" x14ac:dyDescent="0.25">
      <c r="A130" s="5" t="s">
        <v>71</v>
      </c>
      <c r="B130" s="5" t="s">
        <v>72</v>
      </c>
    </row>
    <row r="131" spans="1:2" x14ac:dyDescent="0.25">
      <c r="A131" s="6" t="s">
        <v>73</v>
      </c>
      <c r="B131" s="7">
        <v>0.05</v>
      </c>
    </row>
    <row r="132" spans="1:2" x14ac:dyDescent="0.25">
      <c r="A132" s="6" t="s">
        <v>74</v>
      </c>
      <c r="B132" s="6" t="s">
        <v>75</v>
      </c>
    </row>
    <row r="133" spans="1:2" x14ac:dyDescent="0.25">
      <c r="A133" s="6" t="s">
        <v>76</v>
      </c>
      <c r="B133" s="6" t="s">
        <v>77</v>
      </c>
    </row>
    <row r="135" spans="1:2" x14ac:dyDescent="0.25">
      <c r="A135" t="s">
        <v>32</v>
      </c>
    </row>
    <row r="137" spans="1:2" x14ac:dyDescent="0.25">
      <c r="A137" t="s">
        <v>78</v>
      </c>
    </row>
    <row r="141" spans="1:2" ht="31.5" x14ac:dyDescent="0.25">
      <c r="A141" s="2" t="s">
        <v>79</v>
      </c>
    </row>
    <row r="143" spans="1:2" ht="23.25" x14ac:dyDescent="0.25">
      <c r="A143" s="3" t="s">
        <v>80</v>
      </c>
    </row>
    <row r="145" spans="1:1" x14ac:dyDescent="0.25">
      <c r="A145" t="s">
        <v>81</v>
      </c>
    </row>
    <row r="147" spans="1:1" x14ac:dyDescent="0.25">
      <c r="A147" t="s">
        <v>24</v>
      </c>
    </row>
    <row r="148" spans="1:1" x14ac:dyDescent="0.25">
      <c r="A148" s="4"/>
    </row>
    <row r="149" spans="1:1" x14ac:dyDescent="0.25">
      <c r="A149" s="4" t="s">
        <v>82</v>
      </c>
    </row>
    <row r="150" spans="1:1" x14ac:dyDescent="0.25">
      <c r="A150" s="4"/>
    </row>
    <row r="151" spans="1:1" x14ac:dyDescent="0.25">
      <c r="A151" s="4" t="s">
        <v>83</v>
      </c>
    </row>
    <row r="152" spans="1:1" x14ac:dyDescent="0.25">
      <c r="A152" s="4"/>
    </row>
    <row r="153" spans="1:1" x14ac:dyDescent="0.25">
      <c r="A153" s="4" t="s">
        <v>84</v>
      </c>
    </row>
    <row r="154" spans="1:1" x14ac:dyDescent="0.25">
      <c r="A154" s="4"/>
    </row>
    <row r="155" spans="1:1" x14ac:dyDescent="0.25">
      <c r="A155" s="4" t="s">
        <v>85</v>
      </c>
    </row>
    <row r="156" spans="1:1" x14ac:dyDescent="0.25">
      <c r="A156" s="4"/>
    </row>
    <row r="157" spans="1:1" x14ac:dyDescent="0.25">
      <c r="A157" s="4" t="s">
        <v>86</v>
      </c>
    </row>
    <row r="158" spans="1:1" x14ac:dyDescent="0.25">
      <c r="A158" s="4"/>
    </row>
    <row r="159" spans="1:1" x14ac:dyDescent="0.25">
      <c r="A159" s="4" t="s">
        <v>87</v>
      </c>
    </row>
    <row r="160" spans="1:1" x14ac:dyDescent="0.25">
      <c r="A160" s="4"/>
    </row>
    <row r="161" spans="1:1" x14ac:dyDescent="0.25">
      <c r="A161" s="4" t="s">
        <v>88</v>
      </c>
    </row>
    <row r="163" spans="1:1" x14ac:dyDescent="0.25">
      <c r="A163" t="s">
        <v>32</v>
      </c>
    </row>
    <row r="165" spans="1:1" x14ac:dyDescent="0.25">
      <c r="A165" t="s">
        <v>89</v>
      </c>
    </row>
    <row r="169" spans="1:1" ht="31.5" x14ac:dyDescent="0.25">
      <c r="A169" s="2" t="s">
        <v>90</v>
      </c>
    </row>
    <row r="171" spans="1:1" ht="23.25" x14ac:dyDescent="0.25">
      <c r="A171" s="3" t="s">
        <v>91</v>
      </c>
    </row>
    <row r="173" spans="1:1" x14ac:dyDescent="0.25">
      <c r="A173" t="s">
        <v>92</v>
      </c>
    </row>
    <row r="175" spans="1:1" x14ac:dyDescent="0.25">
      <c r="A175" t="s">
        <v>93</v>
      </c>
    </row>
    <row r="177" spans="1:1" x14ac:dyDescent="0.25">
      <c r="A177" t="s">
        <v>94</v>
      </c>
    </row>
    <row r="179" spans="1:1" x14ac:dyDescent="0.25">
      <c r="A179" t="s">
        <v>32</v>
      </c>
    </row>
    <row r="181" spans="1:1" x14ac:dyDescent="0.25">
      <c r="A181" t="s">
        <v>95</v>
      </c>
    </row>
    <row r="185" spans="1:1" ht="23.25" x14ac:dyDescent="0.25">
      <c r="A185" s="3" t="s">
        <v>96</v>
      </c>
    </row>
    <row r="187" spans="1:1" x14ac:dyDescent="0.25">
      <c r="A187" t="s">
        <v>97</v>
      </c>
    </row>
    <row r="189" spans="1:1" x14ac:dyDescent="0.25">
      <c r="A189" t="s">
        <v>93</v>
      </c>
    </row>
    <row r="191" spans="1:1" x14ac:dyDescent="0.25">
      <c r="A191" t="s">
        <v>98</v>
      </c>
    </row>
    <row r="193" spans="1:1" x14ac:dyDescent="0.25">
      <c r="A193" t="s">
        <v>32</v>
      </c>
    </row>
    <row r="195" spans="1:1" x14ac:dyDescent="0.25">
      <c r="A195" t="s">
        <v>99</v>
      </c>
    </row>
    <row r="197" spans="1:1" x14ac:dyDescent="0.25">
      <c r="A197" t="s">
        <v>100</v>
      </c>
    </row>
    <row r="201" spans="1:1" ht="31.5" x14ac:dyDescent="0.25">
      <c r="A201" s="2" t="s">
        <v>101</v>
      </c>
    </row>
    <row r="203" spans="1:1" ht="23.25" x14ac:dyDescent="0.25">
      <c r="A203" s="3" t="s">
        <v>102</v>
      </c>
    </row>
    <row r="205" spans="1:1" x14ac:dyDescent="0.25">
      <c r="A205" t="s">
        <v>103</v>
      </c>
    </row>
    <row r="207" spans="1:1" x14ac:dyDescent="0.25">
      <c r="A207" t="s">
        <v>93</v>
      </c>
    </row>
    <row r="209" spans="1:1" x14ac:dyDescent="0.25">
      <c r="A209" t="s">
        <v>104</v>
      </c>
    </row>
    <row r="210" spans="1:1" x14ac:dyDescent="0.25">
      <c r="A210" s="4"/>
    </row>
    <row r="211" spans="1:1" x14ac:dyDescent="0.25">
      <c r="A211" s="4" t="s">
        <v>105</v>
      </c>
    </row>
    <row r="212" spans="1:1" x14ac:dyDescent="0.25">
      <c r="A212" s="4" t="s">
        <v>106</v>
      </c>
    </row>
    <row r="213" spans="1:1" x14ac:dyDescent="0.25">
      <c r="A213" s="4" t="s">
        <v>107</v>
      </c>
    </row>
    <row r="215" spans="1:1" x14ac:dyDescent="0.25">
      <c r="A215" t="s">
        <v>32</v>
      </c>
    </row>
    <row r="217" spans="1:1" x14ac:dyDescent="0.25">
      <c r="A217" s="8">
        <v>30000</v>
      </c>
    </row>
    <row r="218" spans="1:1" x14ac:dyDescent="0.25">
      <c r="A218" s="4"/>
    </row>
    <row r="219" spans="1:1" x14ac:dyDescent="0.25">
      <c r="A219" s="9">
        <v>2400</v>
      </c>
    </row>
    <row r="220" spans="1:1" x14ac:dyDescent="0.25">
      <c r="A220" s="4" t="s">
        <v>108</v>
      </c>
    </row>
    <row r="221" spans="1:1" x14ac:dyDescent="0.25">
      <c r="A221" s="4" t="s">
        <v>109</v>
      </c>
    </row>
    <row r="223" spans="1:1" x14ac:dyDescent="0.25">
      <c r="A223" t="s">
        <v>110</v>
      </c>
    </row>
    <row r="225" spans="1:1" x14ac:dyDescent="0.25">
      <c r="A225" t="s">
        <v>111</v>
      </c>
    </row>
    <row r="229" spans="1:1" ht="31.5" x14ac:dyDescent="0.25">
      <c r="A229" s="2" t="s">
        <v>112</v>
      </c>
    </row>
    <row r="231" spans="1:1" ht="23.25" x14ac:dyDescent="0.25">
      <c r="A231" s="3" t="s">
        <v>113</v>
      </c>
    </row>
    <row r="233" spans="1:1" x14ac:dyDescent="0.25">
      <c r="A233" t="s">
        <v>114</v>
      </c>
    </row>
    <row r="235" spans="1:1" x14ac:dyDescent="0.25">
      <c r="A235" t="s">
        <v>115</v>
      </c>
    </row>
    <row r="236" spans="1:1" x14ac:dyDescent="0.25">
      <c r="A236" s="4"/>
    </row>
    <row r="237" spans="1:1" x14ac:dyDescent="0.25">
      <c r="A237" s="4" t="s">
        <v>116</v>
      </c>
    </row>
    <row r="238" spans="1:1" x14ac:dyDescent="0.25">
      <c r="A238" s="4"/>
    </row>
    <row r="239" spans="1:1" x14ac:dyDescent="0.25">
      <c r="A239" s="4" t="s">
        <v>117</v>
      </c>
    </row>
    <row r="240" spans="1:1" x14ac:dyDescent="0.25">
      <c r="A240" s="4"/>
    </row>
    <row r="241" spans="1:1" x14ac:dyDescent="0.25">
      <c r="A241" s="4" t="s">
        <v>118</v>
      </c>
    </row>
    <row r="242" spans="1:1" x14ac:dyDescent="0.25">
      <c r="A242" s="4"/>
    </row>
    <row r="243" spans="1:1" x14ac:dyDescent="0.25">
      <c r="A243" s="4" t="s">
        <v>119</v>
      </c>
    </row>
    <row r="245" spans="1:1" x14ac:dyDescent="0.25">
      <c r="A245" t="s">
        <v>32</v>
      </c>
    </row>
    <row r="247" spans="1:1" x14ac:dyDescent="0.25">
      <c r="A247" s="8">
        <v>275000</v>
      </c>
    </row>
    <row r="251" spans="1:1" ht="23.25" x14ac:dyDescent="0.25">
      <c r="A251" s="3" t="s">
        <v>120</v>
      </c>
    </row>
    <row r="253" spans="1:1" x14ac:dyDescent="0.25">
      <c r="A253" t="s">
        <v>121</v>
      </c>
    </row>
    <row r="255" spans="1:1" x14ac:dyDescent="0.25">
      <c r="A255" t="s">
        <v>93</v>
      </c>
    </row>
    <row r="257" spans="1:2" x14ac:dyDescent="0.25">
      <c r="A257" t="s">
        <v>122</v>
      </c>
    </row>
    <row r="259" spans="1:2" x14ac:dyDescent="0.25">
      <c r="A259" t="s">
        <v>32</v>
      </c>
    </row>
    <row r="261" spans="1:2" x14ac:dyDescent="0.25">
      <c r="A261" t="s">
        <v>123</v>
      </c>
    </row>
    <row r="263" spans="1:2" x14ac:dyDescent="0.25">
      <c r="A263" t="s">
        <v>124</v>
      </c>
    </row>
    <row r="265" spans="1:2" x14ac:dyDescent="0.25">
      <c r="A265" t="s">
        <v>125</v>
      </c>
    </row>
    <row r="267" spans="1:2" x14ac:dyDescent="0.25">
      <c r="A267" s="5" t="s">
        <v>126</v>
      </c>
      <c r="B267" s="5" t="s">
        <v>127</v>
      </c>
    </row>
    <row r="268" spans="1:2" x14ac:dyDescent="0.25">
      <c r="A268" s="6" t="s">
        <v>73</v>
      </c>
      <c r="B268" s="6" t="s">
        <v>128</v>
      </c>
    </row>
    <row r="269" spans="1:2" x14ac:dyDescent="0.25">
      <c r="A269" s="6" t="s">
        <v>74</v>
      </c>
      <c r="B269" s="6" t="s">
        <v>129</v>
      </c>
    </row>
    <row r="270" spans="1:2" x14ac:dyDescent="0.25">
      <c r="A270" s="6" t="s">
        <v>130</v>
      </c>
      <c r="B270" s="6" t="s">
        <v>131</v>
      </c>
    </row>
    <row r="273" spans="1:1" ht="31.5" x14ac:dyDescent="0.25">
      <c r="A273" s="2" t="s">
        <v>132</v>
      </c>
    </row>
    <row r="275" spans="1:1" ht="23.25" x14ac:dyDescent="0.25">
      <c r="A275" s="3" t="s">
        <v>133</v>
      </c>
    </row>
    <row r="277" spans="1:1" x14ac:dyDescent="0.25">
      <c r="A277" t="s">
        <v>134</v>
      </c>
    </row>
    <row r="279" spans="1:1" x14ac:dyDescent="0.25">
      <c r="A279" t="s">
        <v>32</v>
      </c>
    </row>
    <row r="281" spans="1:1" x14ac:dyDescent="0.25">
      <c r="A281" t="s">
        <v>135</v>
      </c>
    </row>
    <row r="282" spans="1:1" x14ac:dyDescent="0.25">
      <c r="A282" t="s">
        <v>136</v>
      </c>
    </row>
    <row r="284" spans="1:1" x14ac:dyDescent="0.25">
      <c r="A284" t="s">
        <v>137</v>
      </c>
    </row>
    <row r="288" spans="1:1" ht="23.25" x14ac:dyDescent="0.25">
      <c r="A288" s="3" t="s">
        <v>138</v>
      </c>
    </row>
    <row r="290" spans="1:2" x14ac:dyDescent="0.25">
      <c r="A290" t="s">
        <v>139</v>
      </c>
    </row>
    <row r="292" spans="1:2" x14ac:dyDescent="0.25">
      <c r="A292" t="s">
        <v>32</v>
      </c>
    </row>
    <row r="294" spans="1:2" x14ac:dyDescent="0.25">
      <c r="A294" s="10">
        <v>6.5000000000000002E-2</v>
      </c>
    </row>
    <row r="298" spans="1:2" ht="23.25" x14ac:dyDescent="0.25">
      <c r="A298" s="3" t="s">
        <v>140</v>
      </c>
    </row>
    <row r="300" spans="1:2" x14ac:dyDescent="0.25">
      <c r="A300" t="s">
        <v>141</v>
      </c>
    </row>
    <row r="302" spans="1:2" x14ac:dyDescent="0.25">
      <c r="A302" t="s">
        <v>142</v>
      </c>
    </row>
    <row r="304" spans="1:2" x14ac:dyDescent="0.25">
      <c r="A304" s="5" t="s">
        <v>143</v>
      </c>
      <c r="B304" s="5" t="s">
        <v>144</v>
      </c>
    </row>
    <row r="305" spans="1:2" x14ac:dyDescent="0.25">
      <c r="A305" s="6" t="s">
        <v>145</v>
      </c>
      <c r="B305" s="6">
        <v>30</v>
      </c>
    </row>
    <row r="306" spans="1:2" x14ac:dyDescent="0.25">
      <c r="A306" s="6" t="s">
        <v>146</v>
      </c>
      <c r="B306" s="6" t="s">
        <v>147</v>
      </c>
    </row>
    <row r="308" spans="1:2" x14ac:dyDescent="0.25">
      <c r="A308" t="s">
        <v>32</v>
      </c>
    </row>
    <row r="310" spans="1:2" x14ac:dyDescent="0.25">
      <c r="A310" t="s">
        <v>148</v>
      </c>
    </row>
    <row r="314" spans="1:2" ht="31.5" x14ac:dyDescent="0.25">
      <c r="A314" s="2" t="s">
        <v>149</v>
      </c>
    </row>
    <row r="316" spans="1:2" ht="23.25" x14ac:dyDescent="0.25">
      <c r="A316" s="3" t="s">
        <v>150</v>
      </c>
    </row>
    <row r="318" spans="1:2" x14ac:dyDescent="0.25">
      <c r="A318" t="s">
        <v>151</v>
      </c>
    </row>
    <row r="320" spans="1:2" x14ac:dyDescent="0.25">
      <c r="A320" t="s">
        <v>32</v>
      </c>
    </row>
    <row r="322" spans="1:1" x14ac:dyDescent="0.25">
      <c r="A322" t="s">
        <v>152</v>
      </c>
    </row>
    <row r="323" spans="1:1" x14ac:dyDescent="0.25">
      <c r="A323" t="s">
        <v>153</v>
      </c>
    </row>
    <row r="324" spans="1:1" x14ac:dyDescent="0.25">
      <c r="A324" t="s">
        <v>148</v>
      </c>
    </row>
    <row r="326" spans="1:1" x14ac:dyDescent="0.25">
      <c r="A326" t="s">
        <v>154</v>
      </c>
    </row>
    <row r="330" spans="1:1" ht="23.25" x14ac:dyDescent="0.25">
      <c r="A330" s="3" t="s">
        <v>155</v>
      </c>
    </row>
    <row r="332" spans="1:1" x14ac:dyDescent="0.25">
      <c r="A332" t="s">
        <v>156</v>
      </c>
    </row>
    <row r="334" spans="1:1" x14ac:dyDescent="0.25">
      <c r="A334" t="s">
        <v>93</v>
      </c>
    </row>
    <row r="336" spans="1:1" x14ac:dyDescent="0.25">
      <c r="A336" t="s">
        <v>157</v>
      </c>
    </row>
    <row r="338" spans="1:1" x14ac:dyDescent="0.25">
      <c r="A338" t="s">
        <v>32</v>
      </c>
    </row>
    <row r="340" spans="1:1" x14ac:dyDescent="0.25">
      <c r="A340" t="s">
        <v>158</v>
      </c>
    </row>
    <row r="344" spans="1:1" ht="31.5" x14ac:dyDescent="0.25">
      <c r="A344" s="2" t="s">
        <v>159</v>
      </c>
    </row>
    <row r="346" spans="1:1" ht="23.25" x14ac:dyDescent="0.25">
      <c r="A346" s="3" t="s">
        <v>160</v>
      </c>
    </row>
    <row r="348" spans="1:1" x14ac:dyDescent="0.25">
      <c r="A348" t="s">
        <v>161</v>
      </c>
    </row>
    <row r="350" spans="1:1" x14ac:dyDescent="0.25">
      <c r="A350" t="s">
        <v>93</v>
      </c>
    </row>
    <row r="352" spans="1:1" x14ac:dyDescent="0.25">
      <c r="A352" t="s">
        <v>162</v>
      </c>
    </row>
    <row r="354" spans="1:1" x14ac:dyDescent="0.25">
      <c r="A354" t="s">
        <v>32</v>
      </c>
    </row>
    <row r="356" spans="1:1" x14ac:dyDescent="0.25">
      <c r="A356" t="s">
        <v>163</v>
      </c>
    </row>
    <row r="358" spans="1:1" x14ac:dyDescent="0.25">
      <c r="A358" t="s">
        <v>164</v>
      </c>
    </row>
    <row r="360" spans="1:1" x14ac:dyDescent="0.25">
      <c r="A360" t="s">
        <v>165</v>
      </c>
    </row>
    <row r="362" spans="1:1" x14ac:dyDescent="0.25">
      <c r="A362" t="s">
        <v>166</v>
      </c>
    </row>
    <row r="366" spans="1:1" ht="31.5" x14ac:dyDescent="0.25">
      <c r="A366" s="2" t="s">
        <v>167</v>
      </c>
    </row>
    <row r="368" spans="1:1" ht="23.25" x14ac:dyDescent="0.25">
      <c r="A368" s="3" t="s">
        <v>168</v>
      </c>
    </row>
    <row r="370" spans="1:1" x14ac:dyDescent="0.25">
      <c r="A370" t="s">
        <v>169</v>
      </c>
    </row>
    <row r="372" spans="1:1" x14ac:dyDescent="0.25">
      <c r="A372" t="s">
        <v>93</v>
      </c>
    </row>
    <row r="374" spans="1:1" x14ac:dyDescent="0.25">
      <c r="A374" t="s">
        <v>170</v>
      </c>
    </row>
    <row r="376" spans="1:1" x14ac:dyDescent="0.25">
      <c r="A376" t="s">
        <v>32</v>
      </c>
    </row>
    <row r="378" spans="1:1" x14ac:dyDescent="0.25">
      <c r="A378" t="s">
        <v>171</v>
      </c>
    </row>
    <row r="379" spans="1:1" x14ac:dyDescent="0.25">
      <c r="A379" t="s">
        <v>172</v>
      </c>
    </row>
    <row r="381" spans="1:1" x14ac:dyDescent="0.25">
      <c r="A381" t="s">
        <v>173</v>
      </c>
    </row>
    <row r="383" spans="1:1" x14ac:dyDescent="0.25">
      <c r="A383" t="s">
        <v>174</v>
      </c>
    </row>
    <row r="387" spans="1:1" ht="31.5" x14ac:dyDescent="0.25">
      <c r="A387" s="2" t="s">
        <v>175</v>
      </c>
    </row>
    <row r="389" spans="1:1" ht="23.25" x14ac:dyDescent="0.25">
      <c r="A389" s="3" t="s">
        <v>176</v>
      </c>
    </row>
    <row r="391" spans="1:1" x14ac:dyDescent="0.25">
      <c r="A391" t="s">
        <v>177</v>
      </c>
    </row>
    <row r="393" spans="1:1" x14ac:dyDescent="0.25">
      <c r="A393" t="s">
        <v>93</v>
      </c>
    </row>
    <row r="395" spans="1:1" x14ac:dyDescent="0.25">
      <c r="A395" t="s">
        <v>178</v>
      </c>
    </row>
    <row r="397" spans="1:1" x14ac:dyDescent="0.25">
      <c r="A397" t="s">
        <v>32</v>
      </c>
    </row>
    <row r="399" spans="1:1" x14ac:dyDescent="0.25">
      <c r="A399" t="s">
        <v>179</v>
      </c>
    </row>
    <row r="401" spans="1:2" x14ac:dyDescent="0.25">
      <c r="A401" t="s">
        <v>180</v>
      </c>
    </row>
    <row r="403" spans="1:2" x14ac:dyDescent="0.25">
      <c r="A403" s="5" t="s">
        <v>20</v>
      </c>
      <c r="B403" s="5" t="s">
        <v>181</v>
      </c>
    </row>
    <row r="404" spans="1:2" x14ac:dyDescent="0.25">
      <c r="A404" s="6">
        <v>1</v>
      </c>
      <c r="B404" s="6" t="s">
        <v>182</v>
      </c>
    </row>
    <row r="405" spans="1:2" ht="30" x14ac:dyDescent="0.25">
      <c r="A405" s="6">
        <v>1.2</v>
      </c>
      <c r="B405" s="6" t="s">
        <v>183</v>
      </c>
    </row>
    <row r="406" spans="1:2" x14ac:dyDescent="0.25">
      <c r="A406" s="6" t="s">
        <v>184</v>
      </c>
      <c r="B406" s="6" t="s">
        <v>185</v>
      </c>
    </row>
    <row r="409" spans="1:2" ht="31.5" x14ac:dyDescent="0.25">
      <c r="A409" s="2" t="s">
        <v>186</v>
      </c>
    </row>
    <row r="411" spans="1:2" x14ac:dyDescent="0.25">
      <c r="A411" s="5" t="s">
        <v>187</v>
      </c>
      <c r="B411" s="5" t="s">
        <v>188</v>
      </c>
    </row>
    <row r="412" spans="1:2" x14ac:dyDescent="0.25">
      <c r="A412" s="6" t="s">
        <v>127</v>
      </c>
      <c r="B412" s="6" t="s">
        <v>189</v>
      </c>
    </row>
    <row r="413" spans="1:2" x14ac:dyDescent="0.25">
      <c r="A413" s="6" t="s">
        <v>190</v>
      </c>
      <c r="B413" s="6" t="s">
        <v>191</v>
      </c>
    </row>
    <row r="414" spans="1:2" x14ac:dyDescent="0.25">
      <c r="A414" s="6" t="s">
        <v>192</v>
      </c>
      <c r="B414" s="6" t="s">
        <v>193</v>
      </c>
    </row>
    <row r="415" spans="1:2" x14ac:dyDescent="0.25">
      <c r="A415" s="6" t="s">
        <v>20</v>
      </c>
      <c r="B415" s="6" t="s">
        <v>194</v>
      </c>
    </row>
  </sheetData>
  <pageMargins left="0.7" right="0.7" top="0.75" bottom="0.75" header="0.3" footer="0.3"/>
  <pageSetup orientation="portrait" r:id="rId1"/>
  <headerFooter>
    <oddHeader>&amp;CPROPERTY DEAL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Donna Thomas</cp:lastModifiedBy>
  <dcterms:created xsi:type="dcterms:W3CDTF">2025-05-24T04:42:40Z</dcterms:created>
  <dcterms:modified xsi:type="dcterms:W3CDTF">2026-03-16T19:10:35Z</dcterms:modified>
</cp:coreProperties>
</file>