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puts" sheetId="1" state="visible" r:id="rId1"/>
    <sheet xmlns:r="http://schemas.openxmlformats.org/officeDocument/2006/relationships" name="STR Revenue" sheetId="2" state="visible" r:id="rId2"/>
    <sheet xmlns:r="http://schemas.openxmlformats.org/officeDocument/2006/relationships" name="Annual Summary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sz val="14"/>
    </font>
    <font>
      <i val="1"/>
      <color rgb="00666666"/>
    </font>
    <font>
      <b val="1"/>
    </font>
  </fonts>
  <fills count="5">
    <fill>
      <patternFill/>
    </fill>
    <fill>
      <patternFill patternType="gray125"/>
    </fill>
    <fill>
      <patternFill patternType="solid">
        <fgColor rgb="00F2F2F2"/>
      </patternFill>
    </fill>
    <fill>
      <patternFill patternType="solid">
        <fgColor rgb="00DCEBFF"/>
      </patternFill>
    </fill>
    <fill>
      <patternFill patternType="solid">
        <fgColor rgb="00FFF7D6"/>
      </patternFill>
    </fill>
  </fills>
  <borders count="2">
    <border>
      <left/>
      <right/>
      <top/>
      <bottom/>
      <diagonal/>
    </border>
    <border>
      <left style="thin">
        <color rgb="00D0D0D0"/>
      </left>
      <right style="thin">
        <color rgb="00D0D0D0"/>
      </right>
      <top style="thin">
        <color rgb="00D0D0D0"/>
      </top>
      <bottom style="thin">
        <color rgb="00D0D0D0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3" fillId="2" borderId="1" applyAlignment="1" pivotButton="0" quotePrefix="0" xfId="0">
      <alignment horizontal="left"/>
    </xf>
    <xf numFmtId="0" fontId="0" fillId="0" borderId="1" pivotButton="0" quotePrefix="0" xfId="0"/>
    <xf numFmtId="0" fontId="0" fillId="3" borderId="1" pivotButton="0" quotePrefix="0" xfId="0"/>
    <xf numFmtId="0" fontId="0" fillId="4" borderId="1" pivotButton="0" quotePrefix="0" xfId="0"/>
    <xf numFmtId="0" fontId="3" fillId="2" borderId="1" pivotButton="0" quotePrefix="0" xfId="0"/>
    <xf numFmtId="0" fontId="3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31"/>
  <sheetViews>
    <sheetView workbookViewId="0">
      <selection activeCell="A1" sqref="A1"/>
    </sheetView>
  </sheetViews>
  <sheetFormatPr baseColWidth="8" defaultRowHeight="15"/>
  <cols>
    <col width="34" customWidth="1" min="1" max="1"/>
    <col width="18" customWidth="1" min="2" max="2"/>
    <col width="18" customWidth="1" min="3" max="3"/>
    <col width="28" customWidth="1" min="4" max="4"/>
  </cols>
  <sheetData>
    <row r="1">
      <c r="A1" s="1" t="inlineStr">
        <is>
          <t>Galveston ROI &amp; Cost Worksheet (Second Home / STR / LTR)</t>
        </is>
      </c>
    </row>
    <row r="2">
      <c r="A2" s="2" t="inlineStr">
        <is>
          <t>Updated: 2026-01-18  |  Enter your assumptions in the blue cells.</t>
        </is>
      </c>
    </row>
    <row r="4">
      <c r="A4" s="3" t="inlineStr">
        <is>
          <t>Inputs</t>
        </is>
      </c>
    </row>
    <row r="5">
      <c r="A5" s="4" t="inlineStr">
        <is>
          <t>Item</t>
        </is>
      </c>
      <c r="B5" s="4" t="inlineStr">
        <is>
          <t>Value</t>
        </is>
      </c>
      <c r="C5" s="4" t="inlineStr">
        <is>
          <t>Units/Type</t>
        </is>
      </c>
      <c r="D5" s="4" t="inlineStr">
        <is>
          <t>Notes</t>
        </is>
      </c>
    </row>
    <row r="6">
      <c r="A6" s="5" t="inlineStr">
        <is>
          <t>Purchase price</t>
        </is>
      </c>
      <c r="B6" s="6" t="n">
        <v>850000</v>
      </c>
      <c r="C6" s="5" t="inlineStr">
        <is>
          <t>USD</t>
        </is>
      </c>
      <c r="D6" s="5" t="inlineStr"/>
    </row>
    <row r="7">
      <c r="A7" s="5" t="inlineStr">
        <is>
          <t>Down payment %</t>
        </is>
      </c>
      <c r="B7" s="6" t="n">
        <v>0.25</v>
      </c>
      <c r="C7" s="5" t="inlineStr">
        <is>
          <t>decimal (e.g., 0.25)</t>
        </is>
      </c>
      <c r="D7" s="5" t="inlineStr"/>
    </row>
    <row r="8">
      <c r="A8" s="5" t="inlineStr">
        <is>
          <t>Interest rate %</t>
        </is>
      </c>
      <c r="B8" s="6" t="n">
        <v>0.0725</v>
      </c>
      <c r="C8" s="5" t="inlineStr">
        <is>
          <t>decimal (e.g., 0.0725)</t>
        </is>
      </c>
      <c r="D8" s="5" t="inlineStr"/>
    </row>
    <row r="9">
      <c r="A9" s="5" t="inlineStr">
        <is>
          <t>Loan term (years)</t>
        </is>
      </c>
      <c r="B9" s="6" t="n">
        <v>30</v>
      </c>
      <c r="C9" s="5" t="inlineStr">
        <is>
          <t>years</t>
        </is>
      </c>
      <c r="D9" s="5" t="inlineStr"/>
    </row>
    <row r="10">
      <c r="A10" s="5" t="inlineStr">
        <is>
          <t>Closing costs %</t>
        </is>
      </c>
      <c r="B10" s="6" t="n">
        <v>0.03</v>
      </c>
      <c r="C10" s="5" t="inlineStr">
        <is>
          <t>decimal</t>
        </is>
      </c>
      <c r="D10" s="5" t="inlineStr"/>
    </row>
    <row r="11">
      <c r="A11" s="5" t="inlineStr">
        <is>
          <t>Furnish/setup one-time</t>
        </is>
      </c>
      <c r="B11" s="6" t="n">
        <v>30000</v>
      </c>
      <c r="C11" s="5" t="inlineStr">
        <is>
          <t>USD (STR)</t>
        </is>
      </c>
      <c r="D11" s="5" t="inlineStr"/>
    </row>
    <row r="12">
      <c r="A12" s="5" t="inlineStr">
        <is>
          <t>Monthly HOA (if any)</t>
        </is>
      </c>
      <c r="B12" s="6" t="n">
        <v>0</v>
      </c>
      <c r="C12" s="5" t="inlineStr">
        <is>
          <t>USD</t>
        </is>
      </c>
      <c r="D12" s="5" t="inlineStr"/>
    </row>
    <row r="13">
      <c r="A13" s="5" t="inlineStr">
        <is>
          <t>Annual property taxes</t>
        </is>
      </c>
      <c r="B13" s="6" t="n">
        <v>12000</v>
      </c>
      <c r="C13" s="5" t="inlineStr">
        <is>
          <t>USD</t>
        </is>
      </c>
      <c r="D13" s="5" t="inlineStr"/>
    </row>
    <row r="14">
      <c r="A14" s="5" t="inlineStr">
        <is>
          <t>Annual wind policy (est.)</t>
        </is>
      </c>
      <c r="B14" s="6" t="n">
        <v>6500</v>
      </c>
      <c r="C14" s="5" t="inlineStr">
        <is>
          <t>USD (varies)</t>
        </is>
      </c>
      <c r="D14" s="5" t="inlineStr"/>
    </row>
    <row r="15">
      <c r="A15" s="5" t="inlineStr">
        <is>
          <t>Annual flood policy (est.)</t>
        </is>
      </c>
      <c r="B15" s="6" t="n">
        <v>2800</v>
      </c>
      <c r="C15" s="5" t="inlineStr">
        <is>
          <t>USD (varies by zone)</t>
        </is>
      </c>
      <c r="D15" s="5" t="inlineStr"/>
    </row>
    <row r="16">
      <c r="A16" s="5" t="inlineStr">
        <is>
          <t>Annual homeowners policy (non-wind)</t>
        </is>
      </c>
      <c r="B16" s="6" t="n">
        <v>2200</v>
      </c>
      <c r="C16" s="5" t="inlineStr">
        <is>
          <t>USD (varies)</t>
        </is>
      </c>
      <c r="D16" s="5" t="inlineStr"/>
    </row>
    <row r="17">
      <c r="A17" s="5" t="inlineStr">
        <is>
          <t>Utilities (monthly avg)</t>
        </is>
      </c>
      <c r="B17" s="6" t="n">
        <v>450</v>
      </c>
      <c r="C17" s="5" t="inlineStr">
        <is>
          <t>USD (STR usually higher)</t>
        </is>
      </c>
      <c r="D17" s="5" t="inlineStr"/>
    </row>
    <row r="18">
      <c r="A18" s="5" t="inlineStr">
        <is>
          <t>Repairs/Maintenance (annual)</t>
        </is>
      </c>
      <c r="B18" s="6" t="n">
        <v>6000</v>
      </c>
      <c r="C18" s="5" t="inlineStr">
        <is>
          <t>USD</t>
        </is>
      </c>
      <c r="D18" s="5" t="inlineStr"/>
    </row>
    <row r="19">
      <c r="A19" s="5" t="inlineStr">
        <is>
          <t>Property management %</t>
        </is>
      </c>
      <c r="B19" s="6" t="n">
        <v>0.18</v>
      </c>
      <c r="C19" s="5" t="inlineStr">
        <is>
          <t>decimal (STR 0.15–0.25)</t>
        </is>
      </c>
      <c r="D19" s="5" t="inlineStr"/>
    </row>
    <row r="20">
      <c r="A20" s="5" t="inlineStr">
        <is>
          <t>Platform/processing %</t>
        </is>
      </c>
      <c r="B20" s="6" t="n">
        <v>0.03</v>
      </c>
      <c r="C20" s="5" t="inlineStr">
        <is>
          <t>decimal (STR)</t>
        </is>
      </c>
      <c r="D20" s="5" t="inlineStr"/>
    </row>
    <row r="21">
      <c r="A21" s="5" t="inlineStr">
        <is>
          <t>Cleaning per turn</t>
        </is>
      </c>
      <c r="B21" s="6" t="n">
        <v>180</v>
      </c>
      <c r="C21" s="5" t="inlineStr">
        <is>
          <t>USD</t>
        </is>
      </c>
      <c r="D21" s="5" t="inlineStr"/>
    </row>
    <row r="22">
      <c r="A22" s="5" t="inlineStr">
        <is>
          <t>Turns per month (avg)</t>
        </is>
      </c>
      <c r="B22" s="6" t="n">
        <v>4</v>
      </c>
      <c r="C22" s="5" t="inlineStr">
        <is>
          <t>count</t>
        </is>
      </c>
      <c r="D22" s="5" t="inlineStr"/>
    </row>
    <row r="23">
      <c r="A23" s="5" t="inlineStr">
        <is>
          <t>City/State tax collected on guest</t>
        </is>
      </c>
      <c r="B23" s="6" t="n">
        <v>0</v>
      </c>
      <c r="C23" s="5" t="inlineStr">
        <is>
          <t>leave 0 if marketplace remits</t>
        </is>
      </c>
      <c r="D23" s="5" t="inlineStr"/>
    </row>
    <row r="24">
      <c r="A24" s="5" t="inlineStr">
        <is>
          <t>Reserve % of gross revenue</t>
        </is>
      </c>
      <c r="B24" s="6" t="n">
        <v>0.05</v>
      </c>
      <c r="C24" s="5" t="inlineStr">
        <is>
          <t>decimal</t>
        </is>
      </c>
      <c r="D24" s="5" t="inlineStr"/>
    </row>
    <row r="26">
      <c r="A26" s="3" t="inlineStr">
        <is>
          <t>Calculated</t>
        </is>
      </c>
    </row>
    <row r="27">
      <c r="A27" s="4" t="inlineStr">
        <is>
          <t>Metric</t>
        </is>
      </c>
      <c r="B27" s="4" t="inlineStr">
        <is>
          <t>Value</t>
        </is>
      </c>
      <c r="C27" s="4" t="inlineStr">
        <is>
          <t>Units</t>
        </is>
      </c>
      <c r="D27" s="4" t="inlineStr">
        <is>
          <t>Formula</t>
        </is>
      </c>
    </row>
    <row r="28">
      <c r="A28" s="5" t="inlineStr">
        <is>
          <t>Loan amount</t>
        </is>
      </c>
      <c r="B28" s="7">
        <f>B6*(1-B7)</f>
        <v/>
      </c>
      <c r="C28" s="5" t="inlineStr">
        <is>
          <t>USD</t>
        </is>
      </c>
      <c r="D28" s="5" t="inlineStr">
        <is>
          <t>Price*(1-Down%)</t>
        </is>
      </c>
    </row>
    <row r="29">
      <c r="A29" s="5" t="inlineStr">
        <is>
          <t>Monthly interest rate</t>
        </is>
      </c>
      <c r="B29" s="7">
        <f>B8/12</f>
        <v/>
      </c>
      <c r="C29" s="5" t="inlineStr">
        <is>
          <t>decimal</t>
        </is>
      </c>
      <c r="D29" s="5" t="inlineStr">
        <is>
          <t>Rate/12</t>
        </is>
      </c>
    </row>
    <row r="30">
      <c r="A30" s="5" t="inlineStr">
        <is>
          <t>Number of payments</t>
        </is>
      </c>
      <c r="B30" s="7">
        <f>B9*12</f>
        <v/>
      </c>
      <c r="C30" s="5" t="inlineStr">
        <is>
          <t>months</t>
        </is>
      </c>
      <c r="D30" s="5" t="inlineStr">
        <is>
          <t>Term*12</t>
        </is>
      </c>
    </row>
    <row r="31">
      <c r="A31" s="5" t="inlineStr">
        <is>
          <t>Monthly principal &amp; interest (P&amp;I)</t>
        </is>
      </c>
      <c r="B31" s="7">
        <f>-PMT(B29,B30,B28)</f>
        <v/>
      </c>
      <c r="C31" s="5" t="inlineStr">
        <is>
          <t>USD/mo</t>
        </is>
      </c>
      <c r="D31" s="5" t="inlineStr">
        <is>
          <t>Excel PMT()</t>
        </is>
      </c>
    </row>
  </sheetData>
  <mergeCells count="4">
    <mergeCell ref="A1:D1"/>
    <mergeCell ref="A4:D4"/>
    <mergeCell ref="A26:D26"/>
    <mergeCell ref="A2:D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8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  <col width="14" customWidth="1" min="3" max="3"/>
    <col width="34" customWidth="1" min="4" max="4"/>
    <col width="16" customWidth="1" min="5" max="5"/>
    <col width="18" customWidth="1" min="6" max="6"/>
  </cols>
  <sheetData>
    <row r="1">
      <c r="A1" s="1" t="inlineStr">
        <is>
          <t>STR Revenue Model (seasonality-lite)</t>
        </is>
      </c>
    </row>
    <row r="2">
      <c r="A2" s="2" t="inlineStr">
        <is>
          <t>Enter conservative assumptions; the worksheet computes annual gross and net.</t>
        </is>
      </c>
    </row>
    <row r="3">
      <c r="A3" t="inlineStr">
        <is>
          <t>Assumption</t>
        </is>
      </c>
      <c r="B3" t="inlineStr">
        <is>
          <t>Value</t>
        </is>
      </c>
      <c r="C3" t="inlineStr">
        <is>
          <t>Units</t>
        </is>
      </c>
      <c r="D3" t="inlineStr">
        <is>
          <t>Notes</t>
        </is>
      </c>
      <c r="E3" t="inlineStr"/>
      <c r="F3" t="inlineStr"/>
    </row>
    <row r="4">
      <c r="A4" s="8" t="n"/>
      <c r="B4" s="8" t="n"/>
      <c r="C4" s="8" t="n"/>
      <c r="D4" s="8" t="n"/>
      <c r="E4" s="8" t="n"/>
      <c r="F4" s="8" t="n"/>
    </row>
    <row r="5">
      <c r="A5" s="5" t="inlineStr">
        <is>
          <t>Average Daily Rate (ADR)</t>
        </is>
      </c>
      <c r="B5" s="6" t="n">
        <v>325</v>
      </c>
      <c r="C5" s="5" t="inlineStr">
        <is>
          <t>USD/night</t>
        </is>
      </c>
      <c r="D5" s="5" t="inlineStr">
        <is>
          <t>Use a conservative year-round blended rate</t>
        </is>
      </c>
      <c r="E5" s="5" t="inlineStr"/>
      <c r="F5" s="5" t="inlineStr"/>
    </row>
    <row r="6">
      <c r="A6" s="5" t="inlineStr">
        <is>
          <t>Occupancy rate</t>
        </is>
      </c>
      <c r="B6" s="6" t="n">
        <v>0.42</v>
      </c>
      <c r="C6" s="5" t="inlineStr">
        <is>
          <t>decimal</t>
        </is>
      </c>
      <c r="D6" s="5" t="inlineStr">
        <is>
          <t>Annualized occupancy (e.g., 0.42 = 42%)</t>
        </is>
      </c>
      <c r="E6" s="5" t="inlineStr"/>
      <c r="F6" s="5" t="inlineStr"/>
    </row>
    <row r="7">
      <c r="A7" s="5" t="inlineStr">
        <is>
          <t>Days per year</t>
        </is>
      </c>
      <c r="B7" s="6" t="n">
        <v>365</v>
      </c>
      <c r="C7" s="5" t="inlineStr">
        <is>
          <t>days</t>
        </is>
      </c>
      <c r="D7" s="5" t="inlineStr"/>
      <c r="E7" s="5" t="inlineStr"/>
      <c r="F7" s="5" t="inlineStr"/>
    </row>
    <row r="9">
      <c r="A9" s="5" t="inlineStr">
        <is>
          <t>Gross revenue</t>
        </is>
      </c>
      <c r="B9" s="7">
        <f>B5*B6*B7</f>
        <v/>
      </c>
      <c r="C9" s="5" t="inlineStr">
        <is>
          <t>USD/yr</t>
        </is>
      </c>
      <c r="D9" s="5" t="inlineStr">
        <is>
          <t>ADR*Occ*365</t>
        </is>
      </c>
    </row>
    <row r="11">
      <c r="A11" s="3" t="inlineStr">
        <is>
          <t>Estimated variable costs (STR)</t>
        </is>
      </c>
    </row>
    <row r="12">
      <c r="A12" s="8" t="inlineStr">
        <is>
          <t>Cost line</t>
        </is>
      </c>
      <c r="B12" s="8" t="inlineStr">
        <is>
          <t>Value</t>
        </is>
      </c>
      <c r="C12" s="8" t="inlineStr">
        <is>
          <t>Units</t>
        </is>
      </c>
      <c r="D12" s="8" t="inlineStr">
        <is>
          <t>Notes</t>
        </is>
      </c>
      <c r="E12" s="8" t="inlineStr">
        <is>
          <t>Annual</t>
        </is>
      </c>
      <c r="F12" s="8" t="inlineStr">
        <is>
          <t>Formula/Link</t>
        </is>
      </c>
    </row>
    <row r="13">
      <c r="A13" s="5" t="inlineStr">
        <is>
          <t>Management fee</t>
        </is>
      </c>
      <c r="B13" s="7">
        <f>Inputs!B19</f>
        <v/>
      </c>
      <c r="C13" s="5" t="inlineStr">
        <is>
          <t>decimal</t>
        </is>
      </c>
      <c r="D13" s="5" t="inlineStr">
        <is>
          <t>Percent of gross</t>
        </is>
      </c>
      <c r="E13" s="5">
        <f>B9*B13</f>
        <v/>
      </c>
      <c r="F13" s="5" t="inlineStr">
        <is>
          <t>Gross*Mgmt%</t>
        </is>
      </c>
    </row>
    <row r="14">
      <c r="A14" s="5" t="inlineStr">
        <is>
          <t>Platform/processing</t>
        </is>
      </c>
      <c r="B14" s="7">
        <f>Inputs!B20</f>
        <v/>
      </c>
      <c r="C14" s="5" t="inlineStr">
        <is>
          <t>decimal</t>
        </is>
      </c>
      <c r="D14" s="5" t="inlineStr">
        <is>
          <t>Percent of gross</t>
        </is>
      </c>
      <c r="E14" s="5">
        <f>B9*B14</f>
        <v/>
      </c>
      <c r="F14" s="5" t="inlineStr">
        <is>
          <t>Gross*Platform%</t>
        </is>
      </c>
    </row>
    <row r="15">
      <c r="A15" s="5" t="inlineStr">
        <is>
          <t>Cleaning</t>
        </is>
      </c>
      <c r="B15" s="7">
        <f>Inputs!B21</f>
        <v/>
      </c>
      <c r="C15" s="5" t="inlineStr">
        <is>
          <t>USD/turn</t>
        </is>
      </c>
      <c r="D15" s="5" t="inlineStr">
        <is>
          <t>Turns/mo from Inputs</t>
        </is>
      </c>
      <c r="E15" s="5">
        <f>Inputs!B22*12*B15</f>
        <v/>
      </c>
      <c r="F15" s="5" t="inlineStr">
        <is>
          <t>Turns*12*Clean</t>
        </is>
      </c>
    </row>
    <row r="16">
      <c r="A16" s="5" t="inlineStr">
        <is>
          <t>Reserves</t>
        </is>
      </c>
      <c r="B16" s="7">
        <f>Inputs!B24</f>
        <v/>
      </c>
      <c r="C16" s="5" t="inlineStr">
        <is>
          <t>decimal</t>
        </is>
      </c>
      <c r="D16" s="5" t="inlineStr">
        <is>
          <t>Percent of gross</t>
        </is>
      </c>
      <c r="E16" s="5">
        <f>B9*B16</f>
        <v/>
      </c>
      <c r="F16" s="5" t="inlineStr">
        <is>
          <t>Gross*Reserve%</t>
        </is>
      </c>
    </row>
    <row r="18">
      <c r="A18" s="5" t="inlineStr">
        <is>
          <t>Net before fixed costs</t>
        </is>
      </c>
      <c r="B18" s="7">
        <f>B9-SUM(E13:E16)</f>
        <v/>
      </c>
      <c r="C18" s="5" t="inlineStr">
        <is>
          <t>USD/yr</t>
        </is>
      </c>
      <c r="D18" s="5" t="inlineStr"/>
      <c r="E18" s="5" t="inlineStr"/>
      <c r="F18" s="5" t="inlineStr"/>
    </row>
  </sheetData>
  <mergeCells count="3">
    <mergeCell ref="A2:F2"/>
    <mergeCell ref="A11:F11"/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25"/>
  <sheetViews>
    <sheetView workbookViewId="0">
      <selection activeCell="A1" sqref="A1"/>
    </sheetView>
  </sheetViews>
  <sheetFormatPr baseColWidth="8" defaultRowHeight="15"/>
  <cols>
    <col width="30" customWidth="1" min="1" max="1"/>
    <col width="18" customWidth="1" min="2" max="2"/>
    <col width="34" customWidth="1" min="3" max="3"/>
    <col width="16" customWidth="1" min="4" max="4"/>
    <col width="16" customWidth="1" min="5" max="5"/>
  </cols>
  <sheetData>
    <row r="1">
      <c r="A1" s="1" t="inlineStr">
        <is>
          <t>Annual Cash Flow Summary</t>
        </is>
      </c>
    </row>
    <row r="2">
      <c r="A2" s="2" t="inlineStr">
        <is>
          <t>This is a planning tool only. Verify taxes/insurance and STR rules before buying.</t>
        </is>
      </c>
    </row>
    <row r="3">
      <c r="A3" t="inlineStr">
        <is>
          <t>Line item</t>
        </is>
      </c>
      <c r="B3" t="inlineStr">
        <is>
          <t>Annual (USD)</t>
        </is>
      </c>
      <c r="C3" t="inlineStr">
        <is>
          <t>Notes</t>
        </is>
      </c>
      <c r="D3" t="inlineStr">
        <is>
          <t>STR</t>
        </is>
      </c>
      <c r="E3" t="inlineStr">
        <is>
          <t>LTR</t>
        </is>
      </c>
    </row>
    <row r="4">
      <c r="A4" s="8" t="n"/>
      <c r="B4" s="8" t="n"/>
      <c r="C4" s="8" t="n"/>
      <c r="D4" s="8" t="n"/>
      <c r="E4" s="8" t="n"/>
    </row>
    <row r="5">
      <c r="A5" s="5" t="inlineStr">
        <is>
          <t>Mortgage P&amp;I</t>
        </is>
      </c>
      <c r="B5" s="7">
        <f>Inputs!B31*12</f>
        <v/>
      </c>
      <c r="C5" s="5" t="inlineStr">
        <is>
          <t>Principal &amp; interest only</t>
        </is>
      </c>
      <c r="D5" s="5">
        <f>Inputs!B31*12</f>
        <v/>
      </c>
      <c r="E5" s="5">
        <f>Inputs!B31*12</f>
        <v/>
      </c>
    </row>
    <row r="6">
      <c r="A6" s="5" t="inlineStr">
        <is>
          <t>HOA</t>
        </is>
      </c>
      <c r="B6" s="7">
        <f>Inputs!B12*12</f>
        <v/>
      </c>
      <c r="C6" s="5" t="inlineStr">
        <is>
          <t>If applicable</t>
        </is>
      </c>
      <c r="D6" s="5">
        <f>Inputs!B12*12</f>
        <v/>
      </c>
      <c r="E6" s="5">
        <f>Inputs!B12*12</f>
        <v/>
      </c>
    </row>
    <row r="7">
      <c r="A7" s="5" t="inlineStr">
        <is>
          <t>Property taxes</t>
        </is>
      </c>
      <c r="B7" s="7">
        <f>Inputs!B13</f>
        <v/>
      </c>
      <c r="C7" s="5" t="inlineStr"/>
      <c r="D7" s="5">
        <f>Inputs!B13</f>
        <v/>
      </c>
      <c r="E7" s="5">
        <f>Inputs!B13</f>
        <v/>
      </c>
    </row>
    <row r="8">
      <c r="A8" s="5" t="inlineStr">
        <is>
          <t>Insurance - Wind</t>
        </is>
      </c>
      <c r="B8" s="7">
        <f>Inputs!B14</f>
        <v/>
      </c>
      <c r="C8" s="5" t="inlineStr">
        <is>
          <t>Often via TWIA in coastal areas</t>
        </is>
      </c>
      <c r="D8" s="5">
        <f>Inputs!B14</f>
        <v/>
      </c>
      <c r="E8" s="5">
        <f>Inputs!B14</f>
        <v/>
      </c>
    </row>
    <row r="9">
      <c r="A9" s="5" t="inlineStr">
        <is>
          <t>Insurance - Flood</t>
        </is>
      </c>
      <c r="B9" s="7">
        <f>Inputs!B15</f>
        <v/>
      </c>
      <c r="C9" s="5" t="inlineStr">
        <is>
          <t>NFIP/private varies by zone</t>
        </is>
      </c>
      <c r="D9" s="5">
        <f>Inputs!B15</f>
        <v/>
      </c>
      <c r="E9" s="5">
        <f>Inputs!B15</f>
        <v/>
      </c>
    </row>
    <row r="10">
      <c r="A10" s="5" t="inlineStr">
        <is>
          <t>Insurance - Homeowners</t>
        </is>
      </c>
      <c r="B10" s="7">
        <f>Inputs!B16</f>
        <v/>
      </c>
      <c r="C10" s="5" t="inlineStr"/>
      <c r="D10" s="5">
        <f>Inputs!B16</f>
        <v/>
      </c>
      <c r="E10" s="5">
        <f>Inputs!B16</f>
        <v/>
      </c>
    </row>
    <row r="11">
      <c r="A11" s="5" t="inlineStr">
        <is>
          <t>Utilities</t>
        </is>
      </c>
      <c r="B11" s="7">
        <f>Inputs!B17*12</f>
        <v/>
      </c>
      <c r="C11" s="5" t="inlineStr">
        <is>
          <t>STR may be higher</t>
        </is>
      </c>
      <c r="D11" s="5">
        <f>Inputs!B17*12</f>
        <v/>
      </c>
      <c r="E11" s="5">
        <f>Inputs!B17*12</f>
        <v/>
      </c>
    </row>
    <row r="12">
      <c r="A12" s="5" t="inlineStr">
        <is>
          <t>Repairs/Maintenance</t>
        </is>
      </c>
      <c r="B12" s="7">
        <f>Inputs!B18</f>
        <v/>
      </c>
      <c r="C12" s="5" t="inlineStr"/>
      <c r="D12" s="5">
        <f>Inputs!B18</f>
        <v/>
      </c>
      <c r="E12" s="5">
        <f>Inputs!B18</f>
        <v/>
      </c>
    </row>
    <row r="13">
      <c r="A13" s="5" t="inlineStr">
        <is>
          <t>STR Net before fixed costs</t>
        </is>
      </c>
      <c r="B13" s="7">
        <f> 'STR Revenue'!B18</f>
        <v/>
      </c>
      <c r="C13" s="5" t="inlineStr">
        <is>
          <t>From STR Revenue sheet</t>
        </is>
      </c>
      <c r="D13" s="5">
        <f>'STR Revenue'!B18</f>
        <v/>
      </c>
      <c r="E13" s="5" t="inlineStr"/>
    </row>
    <row r="14">
      <c r="A14" s="5" t="inlineStr">
        <is>
          <t>LTR Gross rent (monthly)</t>
        </is>
      </c>
      <c r="B14" s="6" t="n">
        <v>3500</v>
      </c>
      <c r="C14" s="5" t="inlineStr">
        <is>
          <t>Edit if modeling long-term rental</t>
        </is>
      </c>
      <c r="D14" s="5" t="inlineStr"/>
      <c r="E14" s="5">
        <f>B14*12</f>
        <v/>
      </c>
    </row>
    <row r="15">
      <c r="A15" s="5" t="inlineStr">
        <is>
          <t>LTR Vacancy rate</t>
        </is>
      </c>
      <c r="B15" s="6" t="n">
        <v>0.06</v>
      </c>
      <c r="C15" s="5" t="inlineStr">
        <is>
          <t>Edit (e.g., 0.06 = 6%)</t>
        </is>
      </c>
      <c r="D15" s="5" t="inlineStr"/>
      <c r="E15" s="5" t="inlineStr"/>
    </row>
    <row r="16">
      <c r="A16" s="5" t="inlineStr">
        <is>
          <t>LTR Net revenue (after vacancy)</t>
        </is>
      </c>
      <c r="B16" s="7" t="inlineStr"/>
      <c r="C16" s="5" t="inlineStr"/>
      <c r="D16" s="5" t="inlineStr"/>
      <c r="E16" s="5">
        <f>B14*12*(1-B15)</f>
        <v/>
      </c>
    </row>
    <row r="20">
      <c r="A20" s="9" t="inlineStr">
        <is>
          <t>STR Net after fixed costs</t>
        </is>
      </c>
      <c r="B20" s="7">
        <f>'STR Revenue'!B18 - SUM(B5:B12)</f>
        <v/>
      </c>
    </row>
    <row r="21">
      <c r="A21" s="9" t="inlineStr">
        <is>
          <t>LTR Net after fixed costs</t>
        </is>
      </c>
      <c r="B21" s="7">
        <f>B16 - SUM(B5:B12)</f>
        <v/>
      </c>
    </row>
    <row r="23">
      <c r="A23" s="9" t="inlineStr">
        <is>
          <t>Total cash invested (down + closing + setup)</t>
        </is>
      </c>
      <c r="B23" s="7">
        <f>Inputs!B6*Inputs!B7 + Inputs!B6*Inputs!B10 + Inputs!B11</f>
        <v/>
      </c>
    </row>
    <row r="24">
      <c r="A24" s="9" t="inlineStr">
        <is>
          <t>STR Cash-on-cash return</t>
        </is>
      </c>
      <c r="B24" s="7">
        <f>IF(B23=0,0,B20/B23)</f>
        <v/>
      </c>
    </row>
    <row r="25">
      <c r="A25" s="9" t="inlineStr">
        <is>
          <t>LTR Cash-on-cash return</t>
        </is>
      </c>
      <c r="B25" s="7">
        <f>IF(B23=0,0,B21/B23)</f>
        <v/>
      </c>
    </row>
  </sheetData>
  <mergeCells count="2">
    <mergeCell ref="A2:E2"/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2026-01-18T20:18:06Z</dcterms:created>
  <dcterms:modified xmlns:dcterms="http://purl.org/dc/terms/" xmlns:xsi="http://www.w3.org/2001/XMLSchema-instance" xsi:type="dcterms:W3CDTF">2026-01-18T20:18:06Z</dcterms:modified>
</cp:coreProperties>
</file>