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k153/Downloads/"/>
    </mc:Choice>
  </mc:AlternateContent>
  <xr:revisionPtr revIDLastSave="0" documentId="8_{266D4179-480E-B541-9CA2-5C4277625847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Detachments" sheetId="1" r:id="rId1"/>
    <sheet name="Regional Breakdown" sheetId="2" r:id="rId2"/>
  </sheets>
  <definedNames>
    <definedName name="_xlnm._FilterDatabase" localSheetId="1" hidden="1">'Regional Breakdown'!$I$18:$O$28</definedName>
    <definedName name="_xlnm.Print_Area" localSheetId="0">Detachments!$A$1:$G$58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B58" i="1" l="1"/>
  <c r="C58" i="1" l="1"/>
  <c r="G17" i="1"/>
  <c r="D2" i="1"/>
  <c r="F2" i="1" s="1"/>
  <c r="G2" i="1"/>
  <c r="D3" i="1"/>
  <c r="D31" i="2" s="1"/>
  <c r="G3" i="1"/>
  <c r="D57" i="1"/>
  <c r="L31" i="2" s="1"/>
  <c r="D56" i="1"/>
  <c r="F56" i="1" s="1"/>
  <c r="D55" i="1"/>
  <c r="D54" i="1"/>
  <c r="D53" i="1"/>
  <c r="D40" i="2" s="1"/>
  <c r="D52" i="1"/>
  <c r="F52" i="1" s="1"/>
  <c r="D51" i="1"/>
  <c r="F51" i="1" s="1"/>
  <c r="D50" i="1"/>
  <c r="D39" i="2" s="1"/>
  <c r="D49" i="1"/>
  <c r="F49" i="1" s="1"/>
  <c r="D48" i="1"/>
  <c r="F48" i="1" s="1"/>
  <c r="D47" i="1"/>
  <c r="D46" i="1"/>
  <c r="D45" i="1"/>
  <c r="D14" i="2" s="1"/>
  <c r="D44" i="1"/>
  <c r="F44" i="1" s="1"/>
  <c r="D43" i="1"/>
  <c r="F43" i="1" s="1"/>
  <c r="D42" i="1"/>
  <c r="D13" i="2" s="1"/>
  <c r="D41" i="1"/>
  <c r="F41" i="1" s="1"/>
  <c r="D40" i="1"/>
  <c r="F40" i="1" s="1"/>
  <c r="D39" i="1"/>
  <c r="D38" i="1"/>
  <c r="D37" i="1"/>
  <c r="L10" i="2" s="1"/>
  <c r="D36" i="1"/>
  <c r="D12" i="2" s="1"/>
  <c r="D35" i="1"/>
  <c r="L23" i="2" s="1"/>
  <c r="D34" i="1"/>
  <c r="D11" i="2" s="1"/>
  <c r="D33" i="1"/>
  <c r="F33" i="1" s="1"/>
  <c r="D32" i="1"/>
  <c r="F32" i="1" s="1"/>
  <c r="D31" i="1"/>
  <c r="D30" i="1"/>
  <c r="F30" i="1" s="1"/>
  <c r="D29" i="1"/>
  <c r="F29" i="1" s="1"/>
  <c r="D28" i="1"/>
  <c r="F28" i="1" s="1"/>
  <c r="D27" i="1"/>
  <c r="D24" i="2" s="1"/>
  <c r="D26" i="1"/>
  <c r="D23" i="2" s="1"/>
  <c r="D25" i="1"/>
  <c r="L20" i="2" s="1"/>
  <c r="D24" i="1"/>
  <c r="F24" i="1" s="1"/>
  <c r="D23" i="1"/>
  <c r="D22" i="1"/>
  <c r="D21" i="1"/>
  <c r="D20" i="1"/>
  <c r="F20" i="1" s="1"/>
  <c r="D19" i="1"/>
  <c r="F19" i="1" s="1"/>
  <c r="D18" i="1"/>
  <c r="F18" i="1" s="1"/>
  <c r="D17" i="1"/>
  <c r="F17" i="1" s="1"/>
  <c r="D16" i="1"/>
  <c r="D20" i="2" s="1"/>
  <c r="D15" i="1"/>
  <c r="D14" i="1"/>
  <c r="D34" i="2" s="1"/>
  <c r="D13" i="1"/>
  <c r="F13" i="1" s="1"/>
  <c r="D12" i="1"/>
  <c r="D11" i="1"/>
  <c r="L5" i="2" s="1"/>
  <c r="D10" i="1"/>
  <c r="F10" i="1" s="1"/>
  <c r="D9" i="1"/>
  <c r="D4" i="2" s="1"/>
  <c r="D8" i="1"/>
  <c r="F8" i="1" s="1"/>
  <c r="D7" i="1"/>
  <c r="D6" i="1"/>
  <c r="D5" i="1"/>
  <c r="F5" i="1" s="1"/>
  <c r="D4" i="1"/>
  <c r="M28" i="2"/>
  <c r="M27" i="2"/>
  <c r="M26" i="2"/>
  <c r="M25" i="2"/>
  <c r="M24" i="2"/>
  <c r="M23" i="2"/>
  <c r="M22" i="2"/>
  <c r="M21" i="2"/>
  <c r="M20" i="2"/>
  <c r="M19" i="2"/>
  <c r="M18" i="2"/>
  <c r="K28" i="2"/>
  <c r="K27" i="2"/>
  <c r="K26" i="2"/>
  <c r="K25" i="2"/>
  <c r="K24" i="2"/>
  <c r="K23" i="2"/>
  <c r="K22" i="2"/>
  <c r="K21" i="2"/>
  <c r="K20" i="2"/>
  <c r="O20" i="2" s="1"/>
  <c r="K19" i="2"/>
  <c r="K18" i="2"/>
  <c r="J31" i="2"/>
  <c r="J28" i="2"/>
  <c r="J27" i="2"/>
  <c r="J26" i="2"/>
  <c r="J25" i="2"/>
  <c r="J24" i="2"/>
  <c r="J23" i="2"/>
  <c r="J22" i="2"/>
  <c r="J21" i="2"/>
  <c r="J20" i="2"/>
  <c r="J19" i="2"/>
  <c r="J18" i="2"/>
  <c r="M14" i="2"/>
  <c r="M13" i="2"/>
  <c r="M12" i="2"/>
  <c r="M11" i="2"/>
  <c r="M10" i="2"/>
  <c r="M9" i="2"/>
  <c r="M8" i="2"/>
  <c r="M7" i="2"/>
  <c r="M6" i="2"/>
  <c r="M5" i="2"/>
  <c r="M4" i="2"/>
  <c r="M3" i="2"/>
  <c r="K14" i="2"/>
  <c r="K13" i="2"/>
  <c r="K12" i="2"/>
  <c r="K11" i="2"/>
  <c r="K10" i="2"/>
  <c r="K9" i="2"/>
  <c r="K8" i="2"/>
  <c r="K7" i="2"/>
  <c r="K6" i="2"/>
  <c r="K5" i="2"/>
  <c r="K4" i="2"/>
  <c r="K3" i="2"/>
  <c r="J14" i="2"/>
  <c r="J13" i="2"/>
  <c r="J12" i="2"/>
  <c r="J11" i="2"/>
  <c r="J10" i="2"/>
  <c r="J9" i="2"/>
  <c r="J8" i="2"/>
  <c r="J7" i="2"/>
  <c r="J6" i="2"/>
  <c r="J5" i="2"/>
  <c r="J4" i="2"/>
  <c r="J3" i="2"/>
  <c r="E40" i="2"/>
  <c r="E39" i="2"/>
  <c r="E38" i="2"/>
  <c r="E37" i="2"/>
  <c r="E36" i="2"/>
  <c r="E35" i="2"/>
  <c r="E34" i="2"/>
  <c r="E33" i="2"/>
  <c r="E32" i="2"/>
  <c r="E31" i="2"/>
  <c r="C40" i="2"/>
  <c r="C39" i="2"/>
  <c r="C38" i="2"/>
  <c r="C37" i="2"/>
  <c r="C36" i="2"/>
  <c r="C35" i="2"/>
  <c r="C34" i="2"/>
  <c r="C33" i="2"/>
  <c r="C32" i="2"/>
  <c r="C31" i="2"/>
  <c r="B40" i="2"/>
  <c r="B39" i="2"/>
  <c r="B38" i="2"/>
  <c r="B37" i="2"/>
  <c r="B36" i="2"/>
  <c r="B35" i="2"/>
  <c r="B34" i="2"/>
  <c r="B33" i="2"/>
  <c r="B32" i="2"/>
  <c r="B31" i="2"/>
  <c r="E27" i="2"/>
  <c r="E26" i="2"/>
  <c r="E25" i="2"/>
  <c r="E24" i="2"/>
  <c r="E23" i="2"/>
  <c r="E22" i="2"/>
  <c r="E21" i="2"/>
  <c r="E20" i="2"/>
  <c r="C27" i="2"/>
  <c r="C26" i="2"/>
  <c r="C25" i="2"/>
  <c r="C24" i="2"/>
  <c r="C23" i="2"/>
  <c r="C22" i="2"/>
  <c r="C21" i="2"/>
  <c r="C20" i="2"/>
  <c r="B27" i="2"/>
  <c r="B26" i="2"/>
  <c r="B25" i="2"/>
  <c r="B24" i="2"/>
  <c r="B23" i="2"/>
  <c r="B22" i="2"/>
  <c r="B21" i="2"/>
  <c r="B20" i="2"/>
  <c r="E16" i="2"/>
  <c r="E15" i="2"/>
  <c r="E14" i="2"/>
  <c r="G14" i="2" s="1"/>
  <c r="E13" i="2"/>
  <c r="E12" i="2"/>
  <c r="E11" i="2"/>
  <c r="E10" i="2"/>
  <c r="E9" i="2"/>
  <c r="E8" i="2"/>
  <c r="E7" i="2"/>
  <c r="E6" i="2"/>
  <c r="E5" i="2"/>
  <c r="E4" i="2"/>
  <c r="E3" i="2"/>
  <c r="G3" i="2" s="1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30" i="1"/>
  <c r="L21" i="2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16" i="2"/>
  <c r="D27" i="2"/>
  <c r="L12" i="2"/>
  <c r="D26" i="2"/>
  <c r="L22" i="2"/>
  <c r="L24" i="2"/>
  <c r="L9" i="2"/>
  <c r="D7" i="2"/>
  <c r="D8" i="2"/>
  <c r="D35" i="2"/>
  <c r="D6" i="2"/>
  <c r="L18" i="2"/>
  <c r="D33" i="2"/>
  <c r="D32" i="2"/>
  <c r="M31" i="2"/>
  <c r="F14" i="1"/>
  <c r="F47" i="1"/>
  <c r="L26" i="2"/>
  <c r="F21" i="1"/>
  <c r="L8" i="2"/>
  <c r="F11" i="1"/>
  <c r="F46" i="1"/>
  <c r="F6" i="1"/>
  <c r="F54" i="1"/>
  <c r="F31" i="1"/>
  <c r="F22" i="1"/>
  <c r="F12" i="1"/>
  <c r="F7" i="1"/>
  <c r="F4" i="1"/>
  <c r="F23" i="1"/>
  <c r="F45" i="1"/>
  <c r="F37" i="1"/>
  <c r="F55" i="1"/>
  <c r="F38" i="1"/>
  <c r="F53" i="1"/>
  <c r="F15" i="1"/>
  <c r="F39" i="1"/>
  <c r="O26" i="2"/>
  <c r="G25" i="2"/>
  <c r="G36" i="2" l="1"/>
  <c r="B28" i="2"/>
  <c r="O23" i="2"/>
  <c r="B17" i="2"/>
  <c r="J33" i="2" s="1"/>
  <c r="J29" i="2"/>
  <c r="O7" i="2"/>
  <c r="J15" i="2"/>
  <c r="N20" i="2"/>
  <c r="G15" i="2"/>
  <c r="B41" i="2"/>
  <c r="O18" i="2"/>
  <c r="G6" i="2"/>
  <c r="F6" i="2"/>
  <c r="G22" i="2"/>
  <c r="O19" i="2"/>
  <c r="F42" i="1"/>
  <c r="D38" i="2"/>
  <c r="G37" i="2"/>
  <c r="F27" i="1"/>
  <c r="G7" i="2"/>
  <c r="G33" i="2"/>
  <c r="F26" i="1"/>
  <c r="F12" i="2"/>
  <c r="G12" i="2"/>
  <c r="N23" i="2"/>
  <c r="N21" i="2"/>
  <c r="O4" i="2"/>
  <c r="L19" i="2"/>
  <c r="N19" i="2" s="1"/>
  <c r="G32" i="2"/>
  <c r="F35" i="1"/>
  <c r="D15" i="2"/>
  <c r="F15" i="2" s="1"/>
  <c r="F34" i="1"/>
  <c r="D5" i="2"/>
  <c r="F5" i="2" s="1"/>
  <c r="F11" i="2"/>
  <c r="F9" i="1"/>
  <c r="F50" i="1"/>
  <c r="D21" i="2"/>
  <c r="F21" i="2" s="1"/>
  <c r="D10" i="2"/>
  <c r="F10" i="2" s="1"/>
  <c r="D22" i="2"/>
  <c r="N26" i="2"/>
  <c r="O25" i="2"/>
  <c r="N18" i="2"/>
  <c r="L25" i="2"/>
  <c r="N25" i="2" s="1"/>
  <c r="L13" i="2"/>
  <c r="N13" i="2" s="1"/>
  <c r="L27" i="2"/>
  <c r="N27" i="2" s="1"/>
  <c r="G4" i="2"/>
  <c r="G23" i="2"/>
  <c r="G38" i="2"/>
  <c r="F16" i="1"/>
  <c r="D3" i="2"/>
  <c r="F3" i="2" s="1"/>
  <c r="D9" i="2"/>
  <c r="F9" i="2" s="1"/>
  <c r="F13" i="2"/>
  <c r="G24" i="2"/>
  <c r="F39" i="2"/>
  <c r="O8" i="2"/>
  <c r="O28" i="2"/>
  <c r="D37" i="2"/>
  <c r="F37" i="2" s="1"/>
  <c r="O9" i="2"/>
  <c r="O21" i="2"/>
  <c r="C17" i="2"/>
  <c r="O10" i="2"/>
  <c r="N22" i="2"/>
  <c r="D36" i="2"/>
  <c r="F36" i="2" s="1"/>
  <c r="L28" i="2"/>
  <c r="G8" i="2"/>
  <c r="G16" i="2"/>
  <c r="G34" i="2"/>
  <c r="O11" i="2"/>
  <c r="G20" i="2"/>
  <c r="F35" i="2"/>
  <c r="G9" i="2"/>
  <c r="G10" i="2"/>
  <c r="N9" i="2"/>
  <c r="F7" i="2"/>
  <c r="F34" i="2"/>
  <c r="O6" i="2"/>
  <c r="O27" i="2"/>
  <c r="F23" i="2"/>
  <c r="O14" i="2"/>
  <c r="G39" i="2"/>
  <c r="G11" i="2"/>
  <c r="F22" i="2"/>
  <c r="F33" i="2"/>
  <c r="G31" i="2"/>
  <c r="G26" i="2"/>
  <c r="F26" i="2"/>
  <c r="F24" i="2"/>
  <c r="F8" i="2"/>
  <c r="G13" i="2"/>
  <c r="N10" i="2"/>
  <c r="F40" i="2"/>
  <c r="F4" i="2"/>
  <c r="F14" i="2"/>
  <c r="E17" i="2"/>
  <c r="C41" i="2"/>
  <c r="F16" i="2"/>
  <c r="G27" i="2"/>
  <c r="G21" i="2"/>
  <c r="L3" i="2"/>
  <c r="N3" i="2" s="1"/>
  <c r="N12" i="2"/>
  <c r="N24" i="2"/>
  <c r="D25" i="2"/>
  <c r="F25" i="2" s="1"/>
  <c r="O5" i="2"/>
  <c r="G40" i="2"/>
  <c r="F27" i="2"/>
  <c r="O13" i="2"/>
  <c r="O12" i="2"/>
  <c r="E41" i="2"/>
  <c r="O22" i="2"/>
  <c r="N8" i="2"/>
  <c r="E28" i="2"/>
  <c r="F20" i="2"/>
  <c r="M15" i="2"/>
  <c r="N5" i="2"/>
  <c r="G58" i="1"/>
  <c r="F32" i="2"/>
  <c r="O3" i="2"/>
  <c r="M29" i="2"/>
  <c r="O24" i="2"/>
  <c r="F31" i="2"/>
  <c r="L7" i="2"/>
  <c r="N7" i="2" s="1"/>
  <c r="G35" i="2"/>
  <c r="F36" i="1"/>
  <c r="L4" i="2"/>
  <c r="L6" i="2"/>
  <c r="N6" i="2" s="1"/>
  <c r="L14" i="2"/>
  <c r="N14" i="2" s="1"/>
  <c r="L11" i="2"/>
  <c r="N11" i="2" s="1"/>
  <c r="F3" i="1"/>
  <c r="D58" i="1"/>
  <c r="F58" i="1" s="1"/>
  <c r="K15" i="2"/>
  <c r="C28" i="2"/>
  <c r="K29" i="2"/>
  <c r="G5" i="2"/>
  <c r="D28" i="2" l="1"/>
  <c r="F28" i="2" s="1"/>
  <c r="G17" i="2"/>
  <c r="L29" i="2"/>
  <c r="N29" i="2" s="1"/>
  <c r="D41" i="2"/>
  <c r="D17" i="2"/>
  <c r="F17" i="2" s="1"/>
  <c r="N28" i="2"/>
  <c r="G41" i="2"/>
  <c r="F41" i="2"/>
  <c r="O29" i="2"/>
  <c r="O15" i="2"/>
  <c r="M33" i="2"/>
  <c r="G28" i="2"/>
  <c r="K33" i="2"/>
  <c r="N4" i="2"/>
  <c r="L15" i="2"/>
  <c r="N15" i="2" s="1"/>
  <c r="O33" i="2" l="1"/>
  <c r="L33" i="2"/>
  <c r="N33" i="2" s="1"/>
</calcChain>
</file>

<file path=xl/sharedStrings.xml><?xml version="1.0" encoding="utf-8"?>
<sst xmlns="http://schemas.openxmlformats.org/spreadsheetml/2006/main" count="148" uniqueCount="133">
  <si>
    <t>FRANCE</t>
  </si>
  <si>
    <t>WYOMING</t>
  </si>
  <si>
    <t>VERMONT</t>
  </si>
  <si>
    <t>HAWAII</t>
  </si>
  <si>
    <t>GEORGIA</t>
  </si>
  <si>
    <t>MINNESOTA</t>
  </si>
  <si>
    <t>TENNESSEE</t>
  </si>
  <si>
    <t>DELAWARE</t>
  </si>
  <si>
    <t>UTAH</t>
  </si>
  <si>
    <t>ALABAMA</t>
  </si>
  <si>
    <t>ARIZONA</t>
  </si>
  <si>
    <t>LOUISIANA</t>
  </si>
  <si>
    <t>FLORIDA</t>
  </si>
  <si>
    <t>PENNSYLVANIA</t>
  </si>
  <si>
    <t>IOWA</t>
  </si>
  <si>
    <t>MARYLAND</t>
  </si>
  <si>
    <t>TEXAS</t>
  </si>
  <si>
    <t>MONTANA</t>
  </si>
  <si>
    <t>KANSAS</t>
  </si>
  <si>
    <t>NORTH CAROLINA</t>
  </si>
  <si>
    <t>MASSACHUSETTS</t>
  </si>
  <si>
    <t>ILLINOIS</t>
  </si>
  <si>
    <t>WISCONSIN</t>
  </si>
  <si>
    <t>MICHIGAN</t>
  </si>
  <si>
    <t>INDIANA</t>
  </si>
  <si>
    <t>WASHINGTON</t>
  </si>
  <si>
    <t>NEW MEXICO</t>
  </si>
  <si>
    <t>COLORADO</t>
  </si>
  <si>
    <t>NEW JERSEY</t>
  </si>
  <si>
    <t>NEW HAMPSHIRE</t>
  </si>
  <si>
    <t>MAINE</t>
  </si>
  <si>
    <t>NEBRASKA</t>
  </si>
  <si>
    <t>OHIO</t>
  </si>
  <si>
    <t>ARKANSAS</t>
  </si>
  <si>
    <t>NEW YORK</t>
  </si>
  <si>
    <t>IDAHO</t>
  </si>
  <si>
    <t>MISSISSIPPI</t>
  </si>
  <si>
    <t>VIRGINIA</t>
  </si>
  <si>
    <t>ALASKA</t>
  </si>
  <si>
    <t>OREGON</t>
  </si>
  <si>
    <t>OKLAHOMA</t>
  </si>
  <si>
    <t>KENTUCKY</t>
  </si>
  <si>
    <t>MISSOURI</t>
  </si>
  <si>
    <t>CALIFORNIA</t>
  </si>
  <si>
    <t>WEST VIRGINIA</t>
  </si>
  <si>
    <t>NORTH DAKOTA</t>
  </si>
  <si>
    <t>SOUTH DAKOTA</t>
  </si>
  <si>
    <t>NEVADA</t>
  </si>
  <si>
    <t>CONNECTICUT</t>
  </si>
  <si>
    <t>PHILIPPINES</t>
  </si>
  <si>
    <t>RHODE ISLAND</t>
  </si>
  <si>
    <t>SOUTH CAROLINA</t>
  </si>
  <si>
    <t>DIST OF COL</t>
  </si>
  <si>
    <t xml:space="preserve">  </t>
  </si>
  <si>
    <t>PUERTO RICO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</si>
  <si>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</si>
  <si>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</si>
  <si>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</si>
  <si>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</si>
  <si>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</si>
  <si>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</si>
  <si>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</si>
  <si>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% of Goal</t>
  </si>
  <si>
    <t>Donations Per Capita</t>
  </si>
  <si>
    <t>WY - WYOMING</t>
  </si>
  <si>
    <t>WV - WEST VIRGINIA</t>
  </si>
  <si>
    <t>WI - WISCONSIN</t>
  </si>
  <si>
    <t>WA - WASHINGTON</t>
  </si>
  <si>
    <t>VT - VERMONT</t>
  </si>
  <si>
    <t>VA - VIRGINIA</t>
  </si>
  <si>
    <t>UT - UTAH</t>
  </si>
  <si>
    <t>TX - TEXAS</t>
  </si>
  <si>
    <t>TN - TENNESSEE</t>
  </si>
  <si>
    <t>SD - SOUTH DAKOTA</t>
  </si>
  <si>
    <t>SC - SOUTH CAROLINA</t>
  </si>
  <si>
    <t>RI - RHODE ISLAND</t>
  </si>
  <si>
    <t>PR - PUERTO RICO</t>
  </si>
  <si>
    <t>PI - PHILIPPINES</t>
  </si>
  <si>
    <t>PA - PENNSYLVANIA</t>
  </si>
  <si>
    <t>OR - OREGON</t>
  </si>
  <si>
    <t>OK - OKLAHOMA</t>
  </si>
  <si>
    <t>OH - OHIO</t>
  </si>
  <si>
    <t>NY - NEW YORK</t>
  </si>
  <si>
    <t>NV - NEVADA</t>
  </si>
  <si>
    <t>NM - NEW MEXICO</t>
  </si>
  <si>
    <t>NJ - NEW JERSEY</t>
  </si>
  <si>
    <t>NH - NEW HAMPSHIRE</t>
  </si>
  <si>
    <t>NE - NEBRASKA</t>
  </si>
  <si>
    <t>ND - NORTH DAKOTA</t>
  </si>
  <si>
    <t>NC - NORTH CAROLINA</t>
  </si>
  <si>
    <t>MT - MONTANA</t>
  </si>
  <si>
    <t>MS - MISSISSIPPI</t>
  </si>
  <si>
    <t>MO - MISSOURI</t>
  </si>
  <si>
    <t>MN - MINNESOTA</t>
  </si>
  <si>
    <t>MI - MICHIGAN</t>
  </si>
  <si>
    <t>ME - MAINE</t>
  </si>
  <si>
    <t>MD - MARYLAND</t>
  </si>
  <si>
    <t>MA - MASSACHUSETTS</t>
  </si>
  <si>
    <t>LA - LOUISIANA</t>
  </si>
  <si>
    <t>KY - KENTUCKY</t>
  </si>
  <si>
    <t>KS - KANSAS</t>
  </si>
  <si>
    <t>IN - INDIANA</t>
  </si>
  <si>
    <t>IL - ILLINOIS</t>
  </si>
  <si>
    <t>ID - IDAHO</t>
  </si>
  <si>
    <t>IA - IOWA</t>
  </si>
  <si>
    <t>HI - HAWAII</t>
  </si>
  <si>
    <t>GA - GEORGIA</t>
  </si>
  <si>
    <t>FR - FRANCE</t>
  </si>
  <si>
    <t>FL - FLORIDA</t>
  </si>
  <si>
    <t>DE - DELAWARE</t>
  </si>
  <si>
    <t>DC - DIST OF COL</t>
  </si>
  <si>
    <t>MX - MEXICO</t>
  </si>
  <si>
    <t>MEXICO</t>
  </si>
  <si>
    <t>NATIONAL HQ</t>
  </si>
  <si>
    <t>DETACHMENT</t>
  </si>
  <si>
    <t xml:space="preserve">Grand Total:  </t>
  </si>
  <si>
    <t xml:space="preserve">Total:  </t>
  </si>
  <si>
    <t>Western Region</t>
  </si>
  <si>
    <t>Midwest Region</t>
  </si>
  <si>
    <t>Central Region</t>
  </si>
  <si>
    <t>Southern Region</t>
  </si>
  <si>
    <t>Eastern Region</t>
  </si>
  <si>
    <t xml:space="preserve">2023 CWF Goal </t>
  </si>
  <si>
    <r>
      <t>GRAND TOTALS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</t>
    </r>
  </si>
  <si>
    <r>
      <t xml:space="preserve">2022 Donations </t>
    </r>
    <r>
      <rPr>
        <sz val="12"/>
        <color rgb="FFC00000"/>
        <rFont val="Arial Nova"/>
        <family val="2"/>
      </rPr>
      <t>(</t>
    </r>
    <r>
      <rPr>
        <b/>
        <i/>
        <sz val="12"/>
        <color rgb="FFC00000"/>
        <rFont val="Arial Nova"/>
        <family val="2"/>
      </rPr>
      <t>final</t>
    </r>
    <r>
      <rPr>
        <sz val="12"/>
        <color rgb="FFC00000"/>
        <rFont val="Arial Nova"/>
        <family val="2"/>
      </rPr>
      <t>)</t>
    </r>
  </si>
  <si>
    <r>
      <t>2023 Donations   (</t>
    </r>
    <r>
      <rPr>
        <b/>
        <i/>
        <sz val="12"/>
        <color theme="1"/>
        <rFont val="Arial Nova"/>
        <family val="2"/>
      </rPr>
      <t>to-date</t>
    </r>
    <r>
      <rPr>
        <b/>
        <sz val="12"/>
        <color theme="1"/>
        <rFont val="Arial Nova"/>
        <family val="2"/>
      </rPr>
      <t>)</t>
    </r>
  </si>
  <si>
    <r>
      <t>2022 Membership (</t>
    </r>
    <r>
      <rPr>
        <b/>
        <i/>
        <sz val="12"/>
        <rFont val="Arial Nova"/>
        <family val="2"/>
      </rPr>
      <t>current</t>
    </r>
    <r>
      <rPr>
        <b/>
        <sz val="12"/>
        <rFont val="Arial Nova"/>
        <family val="2"/>
      </rPr>
      <t>)</t>
    </r>
  </si>
  <si>
    <r>
      <t>National HQ</t>
    </r>
    <r>
      <rPr>
        <sz val="12"/>
        <rFont val="Arial Nova"/>
        <family val="2"/>
      </rPr>
      <t>:</t>
    </r>
  </si>
  <si>
    <r>
      <t xml:space="preserve">2022 Donations </t>
    </r>
    <r>
      <rPr>
        <sz val="12.5"/>
        <color rgb="FFC00000"/>
        <rFont val="Arial Nova"/>
        <family val="2"/>
      </rPr>
      <t>(</t>
    </r>
    <r>
      <rPr>
        <b/>
        <i/>
        <sz val="12.5"/>
        <color rgb="FFC00000"/>
        <rFont val="Arial Nova"/>
        <family val="2"/>
      </rPr>
      <t>final</t>
    </r>
    <r>
      <rPr>
        <sz val="12.5"/>
        <color rgb="FFC00000"/>
        <rFont val="Arial Nova"/>
        <family val="2"/>
      </rPr>
      <t>)</t>
    </r>
  </si>
  <si>
    <r>
      <t>2022 Membership (</t>
    </r>
    <r>
      <rPr>
        <b/>
        <i/>
        <sz val="12.5"/>
        <rFont val="Arial Nova"/>
        <family val="2"/>
      </rPr>
      <t>current</t>
    </r>
    <r>
      <rPr>
        <b/>
        <sz val="12.5"/>
        <rFont val="Arial Nova"/>
        <family val="2"/>
      </rPr>
      <t>)</t>
    </r>
  </si>
  <si>
    <r>
      <t>2023 Donations   (</t>
    </r>
    <r>
      <rPr>
        <b/>
        <i/>
        <sz val="12.5"/>
        <color theme="1"/>
        <rFont val="Arial Nova"/>
        <family val="2"/>
      </rPr>
      <t>to-date</t>
    </r>
    <r>
      <rPr>
        <b/>
        <sz val="12.5"/>
        <color theme="1"/>
        <rFont val="Arial Nova"/>
        <family val="2"/>
      </rPr>
      <t>)</t>
    </r>
  </si>
  <si>
    <r>
      <t xml:space="preserve">SAL DONATIONS AS OF:  </t>
    </r>
    <r>
      <rPr>
        <b/>
        <sz val="13"/>
        <color rgb="FFC00000"/>
        <rFont val="Arial Nova"/>
        <family val="2"/>
      </rPr>
      <t>OCTOBER 21, 2022</t>
    </r>
  </si>
  <si>
    <r>
      <t xml:space="preserve">2022 SAL MEMBERSHIP AS OF:  </t>
    </r>
    <r>
      <rPr>
        <b/>
        <sz val="13"/>
        <color rgb="FFC00000"/>
        <rFont val="Arial Nova"/>
        <family val="2"/>
      </rPr>
      <t>OCTOBER 21,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</si>
</sst>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 Nova"/>
      <family val="2"/>
    </font>
    <font>
      <b/>
      <sz val="14"/>
      <name val="Arial Nova"/>
      <family val="2"/>
    </font>
    <font>
      <sz val="12"/>
      <name val="Arial Nova"/>
      <family val="2"/>
    </font>
    <font>
      <b/>
      <sz val="13"/>
      <name val="Arial Nova"/>
      <family val="2"/>
    </font>
    <font>
      <b/>
      <sz val="12"/>
      <color rgb="FFC00000"/>
      <name val="Arial Nova"/>
      <family val="2"/>
    </font>
    <font>
      <sz val="12"/>
      <color rgb="FFC00000"/>
      <name val="Arial Nova"/>
      <family val="2"/>
    </font>
    <font>
      <b/>
      <i/>
      <sz val="12"/>
      <color rgb="FFC00000"/>
      <name val="Arial Nova"/>
      <family val="2"/>
    </font>
    <font>
      <b/>
      <i/>
      <sz val="12"/>
      <name val="Arial Nova"/>
      <family val="2"/>
    </font>
    <font>
      <b/>
      <sz val="12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3"/>
      <color rgb="FFC00000"/>
      <name val="Arial Nova"/>
      <family val="2"/>
    </font>
    <font>
      <b/>
      <sz val="12.5"/>
      <name val="Arial Nova"/>
      <family val="2"/>
    </font>
    <font>
      <b/>
      <sz val="12.5"/>
      <color rgb="FFC00000"/>
      <name val="Arial Nova"/>
      <family val="2"/>
    </font>
    <font>
      <sz val="12.5"/>
      <color rgb="FFC00000"/>
      <name val="Arial Nova"/>
      <family val="2"/>
    </font>
    <font>
      <b/>
      <i/>
      <sz val="12.5"/>
      <color rgb="FFC00000"/>
      <name val="Arial Nova"/>
      <family val="2"/>
    </font>
    <font>
      <b/>
      <i/>
      <sz val="12.5"/>
      <name val="Arial Nova"/>
      <family val="2"/>
    </font>
    <font>
      <b/>
      <sz val="12.5"/>
      <color theme="1"/>
      <name val="Arial Nova"/>
      <family val="2"/>
    </font>
    <font>
      <b/>
      <i/>
      <sz val="12.5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6" fillId="0" borderId="0" xfId="0" applyFont="1" applyFill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44" fontId="1" fillId="0" borderId="1" xfId="2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44" fontId="1" fillId="0" borderId="2" xfId="2" applyFont="1" applyBorder="1" applyAlignment="1">
      <alignment vertical="center"/>
    </xf>
    <xf numFmtId="44" fontId="1" fillId="0" borderId="0" xfId="2" applyFont="1" applyAlignment="1">
      <alignment vertical="center"/>
    </xf>
    <xf numFmtId="0" fontId="1" fillId="0" borderId="0" xfId="0" applyFont="1" applyBorder="1" applyAlignment="1">
      <alignment vertical="center"/>
    </xf>
    <xf numFmtId="44" fontId="1" fillId="0" borderId="0" xfId="0" applyNumberFormat="1" applyFont="1" applyAlignment="1"/>
    <xf numFmtId="0" fontId="1" fillId="0" borderId="0" xfId="0" applyFont="1" applyFill="1" applyAlignment="1"/>
    <xf numFmtId="165" fontId="1" fillId="0" borderId="1" xfId="3" applyNumberFormat="1" applyFont="1" applyBorder="1" applyAlignment="1">
      <alignment horizontal="center" vertical="center"/>
    </xf>
    <xf numFmtId="165" fontId="1" fillId="0" borderId="2" xfId="3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4" fontId="1" fillId="0" borderId="11" xfId="2" applyFont="1" applyBorder="1" applyAlignment="1">
      <alignment vertical="center"/>
    </xf>
    <xf numFmtId="165" fontId="1" fillId="0" borderId="11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44" fontId="0" fillId="0" borderId="0" xfId="2" applyFont="1" applyFill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4" fontId="1" fillId="0" borderId="4" xfId="2" applyFont="1" applyBorder="1" applyAlignment="1">
      <alignment vertical="center"/>
    </xf>
    <xf numFmtId="164" fontId="1" fillId="0" borderId="4" xfId="1" applyNumberFormat="1" applyFont="1" applyBorder="1" applyAlignment="1">
      <alignment horizontal="center" vertical="center"/>
    </xf>
    <xf numFmtId="165" fontId="1" fillId="0" borderId="4" xfId="3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65" fontId="1" fillId="0" borderId="16" xfId="0" applyNumberFormat="1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4" fontId="8" fillId="4" borderId="12" xfId="2" applyFont="1" applyFill="1" applyBorder="1" applyAlignment="1">
      <alignment horizontal="center" vertical="center"/>
    </xf>
    <xf numFmtId="164" fontId="8" fillId="4" borderId="12" xfId="1" applyNumberFormat="1" applyFont="1" applyFill="1" applyBorder="1" applyAlignment="1">
      <alignment horizontal="center" vertical="center"/>
    </xf>
    <xf numFmtId="165" fontId="8" fillId="4" borderId="12" xfId="3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4" fontId="1" fillId="0" borderId="16" xfId="2" applyFont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14" fillId="0" borderId="11" xfId="2" applyNumberFormat="1" applyFont="1" applyFill="1" applyBorder="1" applyAlignment="1">
      <alignment horizontal="center" vertical="center" wrapText="1"/>
    </xf>
    <xf numFmtId="0" fontId="10" fillId="0" borderId="11" xfId="2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8" fillId="0" borderId="11" xfId="2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2" fillId="0" borderId="0" xfId="0" applyFont="1" applyAlignment="1"/>
    <xf numFmtId="0" fontId="11" fillId="0" borderId="13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/>
    </xf>
    <xf numFmtId="44" fontId="10" fillId="0" borderId="8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44" fontId="10" fillId="0" borderId="8" xfId="2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44" fontId="10" fillId="3" borderId="8" xfId="2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44" fontId="10" fillId="3" borderId="8" xfId="2" applyNumberFormat="1" applyFont="1" applyFill="1" applyBorder="1" applyAlignment="1">
      <alignment horizontal="center" vertical="center"/>
    </xf>
    <xf numFmtId="165" fontId="10" fillId="3" borderId="8" xfId="3" applyNumberFormat="1" applyFont="1" applyFill="1" applyBorder="1" applyAlignment="1">
      <alignment horizontal="center" vertical="center"/>
    </xf>
    <xf numFmtId="44" fontId="7" fillId="0" borderId="10" xfId="2" applyFont="1" applyFill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44" fontId="7" fillId="0" borderId="4" xfId="2" applyFont="1" applyBorder="1" applyAlignment="1">
      <alignment vertical="center"/>
    </xf>
    <xf numFmtId="44" fontId="7" fillId="0" borderId="4" xfId="2" applyFont="1" applyFill="1" applyBorder="1" applyAlignment="1">
      <alignment horizontal="center" vertical="center"/>
    </xf>
    <xf numFmtId="165" fontId="7" fillId="0" borderId="4" xfId="3" applyNumberFormat="1" applyFont="1" applyFill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3" xfId="2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44" fontId="7" fillId="0" borderId="1" xfId="2" applyFont="1" applyBorder="1" applyAlignment="1">
      <alignment vertical="center"/>
    </xf>
    <xf numFmtId="44" fontId="7" fillId="0" borderId="1" xfId="2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44" fontId="2" fillId="0" borderId="3" xfId="2" applyFont="1" applyFill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7" fillId="0" borderId="5" xfId="2" applyFont="1" applyFill="1" applyBorder="1" applyAlignment="1">
      <alignment vertical="center"/>
    </xf>
    <xf numFmtId="164" fontId="7" fillId="0" borderId="2" xfId="1" quotePrefix="1" applyNumberFormat="1" applyFont="1" applyBorder="1" applyAlignment="1">
      <alignment horizontal="center" vertical="center"/>
    </xf>
    <xf numFmtId="44" fontId="7" fillId="0" borderId="2" xfId="2" applyFont="1" applyBorder="1" applyAlignment="1">
      <alignment vertical="center"/>
    </xf>
    <xf numFmtId="44" fontId="7" fillId="0" borderId="2" xfId="2" applyFont="1" applyFill="1" applyBorder="1" applyAlignment="1">
      <alignment horizontal="center" vertical="center"/>
    </xf>
    <xf numFmtId="164" fontId="7" fillId="0" borderId="2" xfId="1" quotePrefix="1" applyNumberFormat="1" applyFont="1" applyFill="1" applyBorder="1" applyAlignment="1">
      <alignment horizontal="center" vertical="center"/>
    </xf>
    <xf numFmtId="44" fontId="7" fillId="0" borderId="2" xfId="2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2" fillId="0" borderId="11" xfId="2" applyNumberFormat="1" applyFont="1" applyFill="1" applyBorder="1" applyAlignment="1">
      <alignment horizontal="center" vertical="center" wrapText="1"/>
    </xf>
    <xf numFmtId="0" fontId="21" fillId="0" borderId="11" xfId="2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6" fillId="0" borderId="11" xfId="2" applyNumberFormat="1" applyFont="1" applyFill="1" applyBorder="1" applyAlignment="1">
      <alignment horizontal="center" vertical="center" wrapText="1"/>
    </xf>
    <xf numFmtId="165" fontId="26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44" fontId="8" fillId="4" borderId="8" xfId="2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44" fontId="9" fillId="4" borderId="8" xfId="2" applyFont="1" applyFill="1" applyBorder="1" applyAlignment="1">
      <alignment horizontal="center" vertical="center"/>
    </xf>
    <xf numFmtId="165" fontId="9" fillId="4" borderId="8" xfId="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zoomScale="90" zoomScaleNormal="90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27.5" bestFit="1" customWidth="1"/>
    <col min="2" max="2" width="17.83203125" bestFit="1" customWidth="1"/>
    <col min="3" max="3" width="16.1640625" bestFit="1" customWidth="1"/>
    <col min="4" max="4" width="17.83203125" bestFit="1" customWidth="1"/>
    <col min="5" max="5" width="16.33203125" style="43" bestFit="1" customWidth="1"/>
    <col min="6" max="6" width="9" style="42" bestFit="1" customWidth="1"/>
    <col min="7" max="7" width="14.6640625" style="5" customWidth="1"/>
  </cols>
  <sheetData>
    <row r="1" spans="1:11" s="25" customFormat="1" ht="52" thickBot="1" x14ac:dyDescent="0.2">
      <c r="A1" s="110" t="s">
        <v>114</v>
      </c>
      <c r="B1" s="111" t="s">
        <v>128</v>
      </c>
      <c r="C1" s="112" t="s">
        <v>129</v>
      </c>
      <c r="D1" s="113" t="s">
        <v>122</v>
      </c>
      <c r="E1" s="114" t="s">
        <v>130</v>
      </c>
      <c r="F1" s="115" t="s">
        <v>62</v>
      </c>
      <c r="G1" s="116" t="s">
        <v>63</v>
      </c>
    </row>
    <row r="2" spans="1:11" s="2" customFormat="1" ht="18" customHeight="1" x14ac:dyDescent="0.15">
      <c r="A2" s="44" t="s">
        <v>55</v>
      </c>
      <c r="B2" s="87">
        <v>2786</v>
      </c>
      <c r="C2" s="88">
        <v>2044</v>
      </c>
      <c r="D2" s="89">
        <f>C2*1</f>
        <v>2044</v>
      </c>
      <c r="E2" s="90">
        <v>55</v>
      </c>
      <c r="F2" s="91">
        <f t="shared" ref="F2:F24" si="0">+E2/D2</f>
        <v>2.6908023483365948E-2</v>
      </c>
      <c r="G2" s="92">
        <f t="shared" ref="G2:G24" si="1">SUM(E2/C2)</f>
        <v>2.6908023483365948E-2</v>
      </c>
    </row>
    <row r="3" spans="1:11" s="2" customFormat="1" ht="18" customHeight="1" x14ac:dyDescent="0.15">
      <c r="A3" s="45" t="s">
        <v>56</v>
      </c>
      <c r="B3" s="93">
        <v>3200</v>
      </c>
      <c r="C3" s="94">
        <v>1609</v>
      </c>
      <c r="D3" s="95">
        <f t="shared" ref="D3:D57" si="2">C3*1</f>
        <v>1609</v>
      </c>
      <c r="E3" s="96"/>
      <c r="F3" s="97">
        <f t="shared" si="0"/>
        <v>0</v>
      </c>
      <c r="G3" s="98">
        <f t="shared" si="1"/>
        <v>0</v>
      </c>
    </row>
    <row r="4" spans="1:11" s="2" customFormat="1" ht="18" customHeight="1" x14ac:dyDescent="0.15">
      <c r="A4" s="45" t="s">
        <v>57</v>
      </c>
      <c r="B4" s="93">
        <v>12170</v>
      </c>
      <c r="C4" s="94">
        <v>8045</v>
      </c>
      <c r="D4" s="95">
        <f t="shared" si="2"/>
        <v>8045</v>
      </c>
      <c r="E4" s="96">
        <v>7395</v>
      </c>
      <c r="F4" s="97">
        <f t="shared" si="0"/>
        <v>0.9192044748290864</v>
      </c>
      <c r="G4" s="98">
        <f t="shared" si="1"/>
        <v>0.9192044748290864</v>
      </c>
    </row>
    <row r="5" spans="1:11" s="2" customFormat="1" ht="18" customHeight="1" x14ac:dyDescent="0.15">
      <c r="A5" s="45" t="s">
        <v>58</v>
      </c>
      <c r="B5" s="93"/>
      <c r="C5" s="94">
        <v>440</v>
      </c>
      <c r="D5" s="95">
        <f t="shared" si="2"/>
        <v>440</v>
      </c>
      <c r="E5" s="96">
        <v>200</v>
      </c>
      <c r="F5" s="97">
        <f t="shared" si="0"/>
        <v>0.45454545454545453</v>
      </c>
      <c r="G5" s="98">
        <f t="shared" si="1"/>
        <v>0.45454545454545453</v>
      </c>
    </row>
    <row r="6" spans="1:11" s="2" customFormat="1" ht="18" customHeight="1" x14ac:dyDescent="0.15">
      <c r="A6" s="45" t="s">
        <v>59</v>
      </c>
      <c r="B6" s="93">
        <v>6842.48</v>
      </c>
      <c r="C6" s="94">
        <v>10626</v>
      </c>
      <c r="D6" s="95">
        <f t="shared" si="2"/>
        <v>10626</v>
      </c>
      <c r="E6" s="96">
        <v>843.56</v>
      </c>
      <c r="F6" s="97">
        <f t="shared" si="0"/>
        <v>7.938641069075851E-2</v>
      </c>
      <c r="G6" s="98">
        <f t="shared" si="1"/>
        <v>7.938641069075851E-2</v>
      </c>
      <c r="K6" s="1"/>
    </row>
    <row r="7" spans="1:11" s="2" customFormat="1" ht="18" customHeight="1" x14ac:dyDescent="0.15">
      <c r="A7" s="45" t="s">
        <v>60</v>
      </c>
      <c r="B7" s="93">
        <v>23235</v>
      </c>
      <c r="C7" s="94">
        <v>2736</v>
      </c>
      <c r="D7" s="95">
        <f t="shared" si="2"/>
        <v>2736</v>
      </c>
      <c r="E7" s="96">
        <v>3530</v>
      </c>
      <c r="F7" s="97">
        <f t="shared" si="0"/>
        <v>1.2902046783625731</v>
      </c>
      <c r="G7" s="98">
        <f t="shared" si="1"/>
        <v>1.2902046783625731</v>
      </c>
    </row>
    <row r="8" spans="1:11" s="2" customFormat="1" ht="18" customHeight="1" x14ac:dyDescent="0.15">
      <c r="A8" s="45" t="s">
        <v>61</v>
      </c>
      <c r="B8" s="93">
        <v>1580.82</v>
      </c>
      <c r="C8" s="94">
        <v>1852</v>
      </c>
      <c r="D8" s="95">
        <f t="shared" si="2"/>
        <v>1852</v>
      </c>
      <c r="E8" s="96">
        <v>100</v>
      </c>
      <c r="F8" s="97">
        <f t="shared" si="0"/>
        <v>5.3995680345572353E-2</v>
      </c>
      <c r="G8" s="98">
        <f t="shared" si="1"/>
        <v>5.3995680345572353E-2</v>
      </c>
    </row>
    <row r="9" spans="1:11" s="2" customFormat="1" ht="18" customHeight="1" x14ac:dyDescent="0.15">
      <c r="A9" s="45" t="s">
        <v>109</v>
      </c>
      <c r="B9" s="93">
        <v>1950</v>
      </c>
      <c r="C9" s="94">
        <v>2422</v>
      </c>
      <c r="D9" s="95">
        <f t="shared" si="2"/>
        <v>2422</v>
      </c>
      <c r="E9" s="96">
        <v>50</v>
      </c>
      <c r="F9" s="97">
        <f t="shared" si="0"/>
        <v>2.0644095788604461E-2</v>
      </c>
      <c r="G9" s="98">
        <f t="shared" si="1"/>
        <v>2.0644095788604461E-2</v>
      </c>
    </row>
    <row r="10" spans="1:11" s="2" customFormat="1" ht="18" customHeight="1" x14ac:dyDescent="0.15">
      <c r="A10" s="45" t="s">
        <v>110</v>
      </c>
      <c r="B10" s="93"/>
      <c r="C10" s="94">
        <v>113</v>
      </c>
      <c r="D10" s="95">
        <f t="shared" si="2"/>
        <v>113</v>
      </c>
      <c r="E10" s="96"/>
      <c r="F10" s="97">
        <f t="shared" si="0"/>
        <v>0</v>
      </c>
      <c r="G10" s="98">
        <f t="shared" si="1"/>
        <v>0</v>
      </c>
    </row>
    <row r="11" spans="1:11" s="2" customFormat="1" ht="18" customHeight="1" x14ac:dyDescent="0.15">
      <c r="A11" s="45" t="s">
        <v>108</v>
      </c>
      <c r="B11" s="93">
        <v>23230</v>
      </c>
      <c r="C11" s="94">
        <v>21357</v>
      </c>
      <c r="D11" s="95">
        <f t="shared" si="2"/>
        <v>21357</v>
      </c>
      <c r="E11" s="96">
        <v>18130</v>
      </c>
      <c r="F11" s="97">
        <f t="shared" si="0"/>
        <v>0.84890199934447719</v>
      </c>
      <c r="G11" s="98">
        <f t="shared" si="1"/>
        <v>0.84890199934447719</v>
      </c>
    </row>
    <row r="12" spans="1:11" s="2" customFormat="1" ht="18" customHeight="1" x14ac:dyDescent="0.15">
      <c r="A12" s="45" t="s">
        <v>107</v>
      </c>
      <c r="B12" s="93"/>
      <c r="C12" s="94">
        <v>153</v>
      </c>
      <c r="D12" s="95">
        <f t="shared" si="2"/>
        <v>153</v>
      </c>
      <c r="E12" s="96">
        <v>100</v>
      </c>
      <c r="F12" s="97">
        <f t="shared" si="0"/>
        <v>0.65359477124183007</v>
      </c>
      <c r="G12" s="98">
        <f t="shared" si="1"/>
        <v>0.65359477124183007</v>
      </c>
    </row>
    <row r="13" spans="1:11" s="2" customFormat="1" ht="18" customHeight="1" x14ac:dyDescent="0.15">
      <c r="A13" s="45" t="s">
        <v>106</v>
      </c>
      <c r="B13" s="93">
        <v>11789</v>
      </c>
      <c r="C13" s="94">
        <v>4435</v>
      </c>
      <c r="D13" s="95">
        <f t="shared" si="2"/>
        <v>4435</v>
      </c>
      <c r="E13" s="96"/>
      <c r="F13" s="97">
        <f t="shared" si="0"/>
        <v>0</v>
      </c>
      <c r="G13" s="98">
        <f t="shared" si="1"/>
        <v>0</v>
      </c>
    </row>
    <row r="14" spans="1:11" s="2" customFormat="1" ht="18" customHeight="1" x14ac:dyDescent="0.15">
      <c r="A14" s="45" t="s">
        <v>105</v>
      </c>
      <c r="B14" s="93">
        <v>1016</v>
      </c>
      <c r="C14" s="94">
        <v>75</v>
      </c>
      <c r="D14" s="95">
        <f t="shared" si="2"/>
        <v>75</v>
      </c>
      <c r="E14" s="96"/>
      <c r="F14" s="97">
        <f t="shared" si="0"/>
        <v>0</v>
      </c>
      <c r="G14" s="98">
        <f t="shared" si="1"/>
        <v>0</v>
      </c>
    </row>
    <row r="15" spans="1:11" s="2" customFormat="1" ht="18" customHeight="1" x14ac:dyDescent="0.15">
      <c r="A15" s="45" t="s">
        <v>103</v>
      </c>
      <c r="B15" s="93">
        <v>1001</v>
      </c>
      <c r="C15" s="94">
        <v>639</v>
      </c>
      <c r="D15" s="95">
        <f t="shared" si="2"/>
        <v>639</v>
      </c>
      <c r="E15" s="96"/>
      <c r="F15" s="97">
        <f t="shared" si="0"/>
        <v>0</v>
      </c>
      <c r="G15" s="98">
        <f t="shared" si="1"/>
        <v>0</v>
      </c>
    </row>
    <row r="16" spans="1:11" s="2" customFormat="1" ht="18" customHeight="1" x14ac:dyDescent="0.15">
      <c r="A16" s="45" t="s">
        <v>102</v>
      </c>
      <c r="B16" s="93">
        <v>11697.83</v>
      </c>
      <c r="C16" s="94">
        <v>13198</v>
      </c>
      <c r="D16" s="95">
        <f t="shared" si="2"/>
        <v>13198</v>
      </c>
      <c r="E16" s="96">
        <v>1886.78</v>
      </c>
      <c r="F16" s="97">
        <f t="shared" si="0"/>
        <v>0.14295953932414002</v>
      </c>
      <c r="G16" s="98">
        <f t="shared" si="1"/>
        <v>0.14295953932414002</v>
      </c>
    </row>
    <row r="17" spans="1:7" s="2" customFormat="1" ht="18" customHeight="1" x14ac:dyDescent="0.15">
      <c r="A17" s="45" t="s">
        <v>101</v>
      </c>
      <c r="B17" s="93">
        <v>32645.05</v>
      </c>
      <c r="C17" s="94">
        <v>35689</v>
      </c>
      <c r="D17" s="95">
        <f t="shared" si="2"/>
        <v>35689</v>
      </c>
      <c r="E17" s="96">
        <v>25</v>
      </c>
      <c r="F17" s="97">
        <f t="shared" si="0"/>
        <v>7.0049595113340249E-4</v>
      </c>
      <c r="G17" s="98">
        <f t="shared" si="1"/>
        <v>7.0049595113340249E-4</v>
      </c>
    </row>
    <row r="18" spans="1:7" s="2" customFormat="1" ht="18" customHeight="1" x14ac:dyDescent="0.15">
      <c r="A18" s="45" t="s">
        <v>104</v>
      </c>
      <c r="B18" s="93">
        <v>2300</v>
      </c>
      <c r="C18" s="94">
        <v>4825</v>
      </c>
      <c r="D18" s="95">
        <f t="shared" si="2"/>
        <v>4825</v>
      </c>
      <c r="E18" s="96">
        <v>150</v>
      </c>
      <c r="F18" s="97">
        <f t="shared" si="0"/>
        <v>3.1088082901554404E-2</v>
      </c>
      <c r="G18" s="98">
        <f t="shared" si="1"/>
        <v>3.1088082901554404E-2</v>
      </c>
    </row>
    <row r="19" spans="1:7" s="2" customFormat="1" ht="18" customHeight="1" x14ac:dyDescent="0.15">
      <c r="A19" s="45" t="s">
        <v>100</v>
      </c>
      <c r="B19" s="93">
        <v>5800</v>
      </c>
      <c r="C19" s="94">
        <v>5814</v>
      </c>
      <c r="D19" s="95">
        <f t="shared" si="2"/>
        <v>5814</v>
      </c>
      <c r="E19" s="96">
        <v>365</v>
      </c>
      <c r="F19" s="97">
        <f t="shared" si="0"/>
        <v>6.2779497764017894E-2</v>
      </c>
      <c r="G19" s="98">
        <f t="shared" si="1"/>
        <v>6.2779497764017894E-2</v>
      </c>
    </row>
    <row r="20" spans="1:7" s="2" customFormat="1" ht="18" customHeight="1" x14ac:dyDescent="0.15">
      <c r="A20" s="45" t="s">
        <v>99</v>
      </c>
      <c r="B20" s="93"/>
      <c r="C20" s="94">
        <v>2549</v>
      </c>
      <c r="D20" s="95">
        <f t="shared" si="2"/>
        <v>2549</v>
      </c>
      <c r="E20" s="96"/>
      <c r="F20" s="97">
        <f t="shared" si="0"/>
        <v>0</v>
      </c>
      <c r="G20" s="98">
        <f t="shared" si="1"/>
        <v>0</v>
      </c>
    </row>
    <row r="21" spans="1:7" s="2" customFormat="1" ht="18" customHeight="1" x14ac:dyDescent="0.15">
      <c r="A21" s="45" t="s">
        <v>98</v>
      </c>
      <c r="B21" s="93">
        <v>4692.2</v>
      </c>
      <c r="C21" s="94">
        <v>1752</v>
      </c>
      <c r="D21" s="95">
        <f t="shared" si="2"/>
        <v>1752</v>
      </c>
      <c r="E21" s="96">
        <v>1260</v>
      </c>
      <c r="F21" s="97">
        <f t="shared" si="0"/>
        <v>0.71917808219178081</v>
      </c>
      <c r="G21" s="98">
        <f t="shared" si="1"/>
        <v>0.71917808219178081</v>
      </c>
    </row>
    <row r="22" spans="1:7" s="2" customFormat="1" ht="18" customHeight="1" x14ac:dyDescent="0.15">
      <c r="A22" s="45" t="s">
        <v>95</v>
      </c>
      <c r="B22" s="93">
        <v>2610</v>
      </c>
      <c r="C22" s="94">
        <v>2592</v>
      </c>
      <c r="D22" s="95">
        <f t="shared" si="2"/>
        <v>2592</v>
      </c>
      <c r="E22" s="96">
        <v>100</v>
      </c>
      <c r="F22" s="97">
        <f t="shared" si="0"/>
        <v>3.8580246913580245E-2</v>
      </c>
      <c r="G22" s="98">
        <f t="shared" si="1"/>
        <v>3.8580246913580245E-2</v>
      </c>
    </row>
    <row r="23" spans="1:7" s="2" customFormat="1" ht="18" customHeight="1" x14ac:dyDescent="0.15">
      <c r="A23" s="45" t="s">
        <v>96</v>
      </c>
      <c r="B23" s="93">
        <v>3100</v>
      </c>
      <c r="C23" s="94">
        <v>15986</v>
      </c>
      <c r="D23" s="95">
        <f t="shared" si="2"/>
        <v>15986</v>
      </c>
      <c r="E23" s="96">
        <v>580</v>
      </c>
      <c r="F23" s="97">
        <f t="shared" si="0"/>
        <v>3.6281746528212186E-2</v>
      </c>
      <c r="G23" s="98">
        <f t="shared" si="1"/>
        <v>3.6281746528212186E-2</v>
      </c>
    </row>
    <row r="24" spans="1:7" s="2" customFormat="1" ht="18" customHeight="1" x14ac:dyDescent="0.15">
      <c r="A24" s="45" t="s">
        <v>97</v>
      </c>
      <c r="B24" s="93">
        <v>4011</v>
      </c>
      <c r="C24" s="94">
        <v>5447</v>
      </c>
      <c r="D24" s="95">
        <f t="shared" si="2"/>
        <v>5447</v>
      </c>
      <c r="E24" s="96">
        <v>121</v>
      </c>
      <c r="F24" s="97">
        <f t="shared" si="0"/>
        <v>2.221406278685515E-2</v>
      </c>
      <c r="G24" s="98">
        <f t="shared" si="1"/>
        <v>2.221406278685515E-2</v>
      </c>
    </row>
    <row r="25" spans="1:7" s="4" customFormat="1" ht="18" customHeight="1" x14ac:dyDescent="0.15">
      <c r="A25" s="46" t="s">
        <v>111</v>
      </c>
      <c r="B25" s="99"/>
      <c r="C25" s="94">
        <v>31</v>
      </c>
      <c r="D25" s="100">
        <f t="shared" si="2"/>
        <v>31</v>
      </c>
      <c r="E25" s="101"/>
      <c r="F25" s="102">
        <v>0</v>
      </c>
      <c r="G25" s="103">
        <v>0</v>
      </c>
    </row>
    <row r="26" spans="1:7" s="2" customFormat="1" ht="18" customHeight="1" x14ac:dyDescent="0.15">
      <c r="A26" s="45" t="s">
        <v>94</v>
      </c>
      <c r="B26" s="93">
        <v>8688.33</v>
      </c>
      <c r="C26" s="94">
        <v>24226</v>
      </c>
      <c r="D26" s="95">
        <f t="shared" si="2"/>
        <v>24226</v>
      </c>
      <c r="E26" s="96">
        <v>2585</v>
      </c>
      <c r="F26" s="97">
        <f t="shared" ref="F26:F56" si="3">+E26/D26</f>
        <v>0.10670354164946752</v>
      </c>
      <c r="G26" s="98">
        <f t="shared" ref="G26:G56" si="4">SUM(E26/C26)</f>
        <v>0.10670354164946752</v>
      </c>
    </row>
    <row r="27" spans="1:7" s="2" customFormat="1" ht="18" customHeight="1" x14ac:dyDescent="0.15">
      <c r="A27" s="45" t="s">
        <v>93</v>
      </c>
      <c r="B27" s="93">
        <v>17625.09</v>
      </c>
      <c r="C27" s="94">
        <v>11213</v>
      </c>
      <c r="D27" s="95">
        <f t="shared" si="2"/>
        <v>11213</v>
      </c>
      <c r="E27" s="96">
        <v>4371.75</v>
      </c>
      <c r="F27" s="97">
        <f t="shared" si="3"/>
        <v>0.38988227949701237</v>
      </c>
      <c r="G27" s="98">
        <f t="shared" si="4"/>
        <v>0.38988227949701237</v>
      </c>
    </row>
    <row r="28" spans="1:7" s="2" customFormat="1" ht="18" customHeight="1" x14ac:dyDescent="0.15">
      <c r="A28" s="45" t="s">
        <v>91</v>
      </c>
      <c r="B28" s="93">
        <v>6476</v>
      </c>
      <c r="C28" s="94">
        <v>721</v>
      </c>
      <c r="D28" s="95">
        <f t="shared" si="2"/>
        <v>721</v>
      </c>
      <c r="E28" s="96">
        <v>137</v>
      </c>
      <c r="F28" s="102">
        <f t="shared" si="3"/>
        <v>0.19001386962552011</v>
      </c>
      <c r="G28" s="98">
        <f t="shared" si="4"/>
        <v>0.19001386962552011</v>
      </c>
    </row>
    <row r="29" spans="1:7" s="2" customFormat="1" ht="18" customHeight="1" x14ac:dyDescent="0.15">
      <c r="A29" s="45" t="s">
        <v>92</v>
      </c>
      <c r="B29" s="93">
        <v>2332</v>
      </c>
      <c r="C29" s="94">
        <v>3190</v>
      </c>
      <c r="D29" s="95">
        <f t="shared" si="2"/>
        <v>3190</v>
      </c>
      <c r="E29" s="96"/>
      <c r="F29" s="97">
        <f t="shared" si="3"/>
        <v>0</v>
      </c>
      <c r="G29" s="98">
        <f t="shared" si="4"/>
        <v>0</v>
      </c>
    </row>
    <row r="30" spans="1:7" s="2" customFormat="1" ht="18" customHeight="1" x14ac:dyDescent="0.15">
      <c r="A30" s="45" t="s">
        <v>90</v>
      </c>
      <c r="B30" s="93">
        <v>1550</v>
      </c>
      <c r="C30" s="94">
        <v>1083</v>
      </c>
      <c r="D30" s="95">
        <f t="shared" si="2"/>
        <v>1083</v>
      </c>
      <c r="E30" s="96">
        <v>100</v>
      </c>
      <c r="F30" s="97">
        <f t="shared" si="3"/>
        <v>9.2336103416435833E-2</v>
      </c>
      <c r="G30" s="98">
        <f t="shared" si="4"/>
        <v>9.2336103416435833E-2</v>
      </c>
    </row>
    <row r="31" spans="1:7" s="2" customFormat="1" ht="18" customHeight="1" x14ac:dyDescent="0.15">
      <c r="A31" s="45" t="s">
        <v>87</v>
      </c>
      <c r="B31" s="93">
        <v>7638</v>
      </c>
      <c r="C31" s="94">
        <v>6886</v>
      </c>
      <c r="D31" s="95">
        <f t="shared" si="2"/>
        <v>6886</v>
      </c>
      <c r="E31" s="96">
        <v>245</v>
      </c>
      <c r="F31" s="97">
        <f t="shared" si="3"/>
        <v>3.5579436537902992E-2</v>
      </c>
      <c r="G31" s="98">
        <f t="shared" si="4"/>
        <v>3.5579436537902992E-2</v>
      </c>
    </row>
    <row r="32" spans="1:7" s="2" customFormat="1" ht="18" customHeight="1" x14ac:dyDescent="0.15">
      <c r="A32" s="45" t="s">
        <v>83</v>
      </c>
      <c r="B32" s="93">
        <v>4326</v>
      </c>
      <c r="C32" s="94">
        <v>359</v>
      </c>
      <c r="D32" s="95">
        <f t="shared" si="2"/>
        <v>359</v>
      </c>
      <c r="E32" s="96"/>
      <c r="F32" s="97">
        <f t="shared" si="3"/>
        <v>0</v>
      </c>
      <c r="G32" s="98">
        <f t="shared" si="4"/>
        <v>0</v>
      </c>
    </row>
    <row r="33" spans="1:12" s="2" customFormat="1" ht="18" customHeight="1" x14ac:dyDescent="0.15">
      <c r="A33" s="45" t="s">
        <v>86</v>
      </c>
      <c r="B33" s="93">
        <v>6634</v>
      </c>
      <c r="C33" s="94">
        <v>5714</v>
      </c>
      <c r="D33" s="95">
        <f t="shared" si="2"/>
        <v>5714</v>
      </c>
      <c r="E33" s="96">
        <v>1892.75</v>
      </c>
      <c r="F33" s="97">
        <f t="shared" si="3"/>
        <v>0.33124781239061951</v>
      </c>
      <c r="G33" s="98">
        <f t="shared" si="4"/>
        <v>0.33124781239061951</v>
      </c>
      <c r="I33" s="3"/>
      <c r="J33" s="122"/>
      <c r="K33" s="122"/>
      <c r="L33" s="3"/>
    </row>
    <row r="34" spans="1:12" s="2" customFormat="1" ht="18" customHeight="1" x14ac:dyDescent="0.15">
      <c r="A34" s="45" t="s">
        <v>85</v>
      </c>
      <c r="B34" s="93">
        <v>13902</v>
      </c>
      <c r="C34" s="94">
        <v>9277</v>
      </c>
      <c r="D34" s="95">
        <f t="shared" si="2"/>
        <v>9277</v>
      </c>
      <c r="E34" s="96">
        <v>270</v>
      </c>
      <c r="F34" s="97">
        <f t="shared" si="3"/>
        <v>2.9104236283281234E-2</v>
      </c>
      <c r="G34" s="98">
        <f t="shared" si="4"/>
        <v>2.9104236283281234E-2</v>
      </c>
    </row>
    <row r="35" spans="1:12" s="2" customFormat="1" ht="18" customHeight="1" x14ac:dyDescent="0.15">
      <c r="A35" s="45" t="s">
        <v>84</v>
      </c>
      <c r="B35" s="93">
        <v>200</v>
      </c>
      <c r="C35" s="94">
        <v>1483</v>
      </c>
      <c r="D35" s="95">
        <f t="shared" si="2"/>
        <v>1483</v>
      </c>
      <c r="E35" s="96">
        <v>4300</v>
      </c>
      <c r="F35" s="97">
        <f t="shared" si="3"/>
        <v>2.8995279838165882</v>
      </c>
      <c r="G35" s="98">
        <f t="shared" si="4"/>
        <v>2.8995279838165882</v>
      </c>
    </row>
    <row r="36" spans="1:12" s="2" customFormat="1" ht="18" customHeight="1" x14ac:dyDescent="0.15">
      <c r="A36" s="45" t="s">
        <v>82</v>
      </c>
      <c r="B36" s="93">
        <v>4620</v>
      </c>
      <c r="C36" s="94">
        <v>29667</v>
      </c>
      <c r="D36" s="95">
        <f t="shared" si="2"/>
        <v>29667</v>
      </c>
      <c r="E36" s="96">
        <v>7006</v>
      </c>
      <c r="F36" s="97">
        <f t="shared" si="3"/>
        <v>0.2361546499477534</v>
      </c>
      <c r="G36" s="98">
        <f t="shared" si="4"/>
        <v>0.2361546499477534</v>
      </c>
    </row>
    <row r="37" spans="1:12" s="2" customFormat="1" ht="18" customHeight="1" x14ac:dyDescent="0.15">
      <c r="A37" s="45" t="s">
        <v>89</v>
      </c>
      <c r="B37" s="93">
        <v>5921</v>
      </c>
      <c r="C37" s="94">
        <v>2694</v>
      </c>
      <c r="D37" s="95">
        <f t="shared" si="2"/>
        <v>2694</v>
      </c>
      <c r="E37" s="96">
        <v>443</v>
      </c>
      <c r="F37" s="97">
        <f t="shared" si="3"/>
        <v>0.16443949517446177</v>
      </c>
      <c r="G37" s="98">
        <f t="shared" si="4"/>
        <v>0.16443949517446177</v>
      </c>
    </row>
    <row r="38" spans="1:12" s="2" customFormat="1" ht="18" customHeight="1" x14ac:dyDescent="0.15">
      <c r="A38" s="45" t="s">
        <v>88</v>
      </c>
      <c r="B38" s="93"/>
      <c r="C38" s="94">
        <v>1048</v>
      </c>
      <c r="D38" s="95">
        <f t="shared" si="2"/>
        <v>1048</v>
      </c>
      <c r="E38" s="96"/>
      <c r="F38" s="97">
        <f t="shared" si="3"/>
        <v>0</v>
      </c>
      <c r="G38" s="98">
        <f t="shared" si="4"/>
        <v>0</v>
      </c>
    </row>
    <row r="39" spans="1:12" s="2" customFormat="1" ht="18" customHeight="1" x14ac:dyDescent="0.15">
      <c r="A39" s="45" t="s">
        <v>81</v>
      </c>
      <c r="B39" s="93">
        <v>6646.25</v>
      </c>
      <c r="C39" s="94">
        <v>30005</v>
      </c>
      <c r="D39" s="95">
        <f t="shared" si="2"/>
        <v>30005</v>
      </c>
      <c r="E39" s="96">
        <v>3230</v>
      </c>
      <c r="F39" s="97">
        <f t="shared" si="3"/>
        <v>0.10764872521246459</v>
      </c>
      <c r="G39" s="98">
        <f t="shared" si="4"/>
        <v>0.10764872521246459</v>
      </c>
    </row>
    <row r="40" spans="1:12" s="2" customFormat="1" ht="18" customHeight="1" x14ac:dyDescent="0.15">
      <c r="A40" s="45" t="s">
        <v>80</v>
      </c>
      <c r="B40" s="93"/>
      <c r="C40" s="94">
        <v>1318</v>
      </c>
      <c r="D40" s="95">
        <f t="shared" si="2"/>
        <v>1318</v>
      </c>
      <c r="E40" s="96"/>
      <c r="F40" s="97">
        <f t="shared" si="3"/>
        <v>0</v>
      </c>
      <c r="G40" s="98">
        <f t="shared" si="4"/>
        <v>0</v>
      </c>
    </row>
    <row r="41" spans="1:12" s="2" customFormat="1" ht="18" customHeight="1" x14ac:dyDescent="0.15">
      <c r="A41" s="45" t="s">
        <v>79</v>
      </c>
      <c r="B41" s="93">
        <v>8214.33</v>
      </c>
      <c r="C41" s="94">
        <v>1412</v>
      </c>
      <c r="D41" s="95">
        <f t="shared" si="2"/>
        <v>1412</v>
      </c>
      <c r="E41" s="96">
        <v>112</v>
      </c>
      <c r="F41" s="97">
        <f t="shared" si="3"/>
        <v>7.9320113314447591E-2</v>
      </c>
      <c r="G41" s="98">
        <f t="shared" si="4"/>
        <v>7.9320113314447591E-2</v>
      </c>
    </row>
    <row r="42" spans="1:12" s="2" customFormat="1" ht="18" customHeight="1" x14ac:dyDescent="0.15">
      <c r="A42" s="45" t="s">
        <v>78</v>
      </c>
      <c r="B42" s="93">
        <v>38798.86</v>
      </c>
      <c r="C42" s="94">
        <v>60216</v>
      </c>
      <c r="D42" s="95">
        <f t="shared" si="2"/>
        <v>60216</v>
      </c>
      <c r="E42" s="96">
        <v>3910.98</v>
      </c>
      <c r="F42" s="97">
        <f t="shared" si="3"/>
        <v>6.4949182941410916E-2</v>
      </c>
      <c r="G42" s="98">
        <f t="shared" si="4"/>
        <v>6.4949182941410916E-2</v>
      </c>
    </row>
    <row r="43" spans="1:12" s="2" customFormat="1" ht="18" customHeight="1" x14ac:dyDescent="0.15">
      <c r="A43" s="45" t="s">
        <v>77</v>
      </c>
      <c r="B43" s="93">
        <v>350</v>
      </c>
      <c r="C43" s="94">
        <v>68</v>
      </c>
      <c r="D43" s="95">
        <f t="shared" si="2"/>
        <v>68</v>
      </c>
      <c r="E43" s="96"/>
      <c r="F43" s="97">
        <f t="shared" si="3"/>
        <v>0</v>
      </c>
      <c r="G43" s="98">
        <f t="shared" si="4"/>
        <v>0</v>
      </c>
    </row>
    <row r="44" spans="1:12" s="2" customFormat="1" ht="18" customHeight="1" x14ac:dyDescent="0.15">
      <c r="A44" s="45" t="s">
        <v>76</v>
      </c>
      <c r="B44" s="93">
        <v>263</v>
      </c>
      <c r="C44" s="94">
        <v>121</v>
      </c>
      <c r="D44" s="95">
        <f t="shared" si="2"/>
        <v>121</v>
      </c>
      <c r="E44" s="96">
        <v>10</v>
      </c>
      <c r="F44" s="97">
        <f t="shared" si="3"/>
        <v>8.2644628099173556E-2</v>
      </c>
      <c r="G44" s="98">
        <f t="shared" si="4"/>
        <v>8.2644628099173556E-2</v>
      </c>
    </row>
    <row r="45" spans="1:12" s="2" customFormat="1" ht="18" customHeight="1" x14ac:dyDescent="0.15">
      <c r="A45" s="45" t="s">
        <v>75</v>
      </c>
      <c r="B45" s="93">
        <v>350</v>
      </c>
      <c r="C45" s="94">
        <v>330</v>
      </c>
      <c r="D45" s="95">
        <f t="shared" si="2"/>
        <v>330</v>
      </c>
      <c r="E45" s="96"/>
      <c r="F45" s="97">
        <f t="shared" si="3"/>
        <v>0</v>
      </c>
      <c r="G45" s="98">
        <f t="shared" si="4"/>
        <v>0</v>
      </c>
    </row>
    <row r="46" spans="1:12" s="2" customFormat="1" ht="18" customHeight="1" x14ac:dyDescent="0.15">
      <c r="A46" s="45" t="s">
        <v>74</v>
      </c>
      <c r="B46" s="93">
        <v>4106</v>
      </c>
      <c r="C46" s="94">
        <v>1475</v>
      </c>
      <c r="D46" s="95">
        <f t="shared" si="2"/>
        <v>1475</v>
      </c>
      <c r="E46" s="96"/>
      <c r="F46" s="97">
        <f t="shared" si="3"/>
        <v>0</v>
      </c>
      <c r="G46" s="98">
        <f t="shared" si="4"/>
        <v>0</v>
      </c>
    </row>
    <row r="47" spans="1:12" s="2" customFormat="1" ht="18" customHeight="1" x14ac:dyDescent="0.15">
      <c r="A47" s="45" t="s">
        <v>73</v>
      </c>
      <c r="B47" s="93">
        <v>1447.81</v>
      </c>
      <c r="C47" s="94">
        <v>1354</v>
      </c>
      <c r="D47" s="95">
        <f t="shared" si="2"/>
        <v>1354</v>
      </c>
      <c r="E47" s="96">
        <v>1451.85</v>
      </c>
      <c r="F47" s="97">
        <f t="shared" si="3"/>
        <v>1.0722673559822746</v>
      </c>
      <c r="G47" s="98">
        <f t="shared" si="4"/>
        <v>1.0722673559822746</v>
      </c>
    </row>
    <row r="48" spans="1:12" s="2" customFormat="1" ht="18" customHeight="1" x14ac:dyDescent="0.15">
      <c r="A48" s="45" t="s">
        <v>72</v>
      </c>
      <c r="B48" s="93">
        <v>2985</v>
      </c>
      <c r="C48" s="94">
        <v>1677</v>
      </c>
      <c r="D48" s="95">
        <f t="shared" si="2"/>
        <v>1677</v>
      </c>
      <c r="E48" s="96">
        <v>828</v>
      </c>
      <c r="F48" s="97">
        <f t="shared" si="3"/>
        <v>0.49373881932021468</v>
      </c>
      <c r="G48" s="98">
        <f t="shared" si="4"/>
        <v>0.49373881932021468</v>
      </c>
    </row>
    <row r="49" spans="1:8" s="2" customFormat="1" ht="18" customHeight="1" x14ac:dyDescent="0.15">
      <c r="A49" s="45" t="s">
        <v>71</v>
      </c>
      <c r="B49" s="93">
        <v>17953.97</v>
      </c>
      <c r="C49" s="94">
        <v>5545</v>
      </c>
      <c r="D49" s="95">
        <f t="shared" si="2"/>
        <v>5545</v>
      </c>
      <c r="E49" s="96">
        <v>1195</v>
      </c>
      <c r="F49" s="97">
        <f t="shared" si="3"/>
        <v>0.21550946798917944</v>
      </c>
      <c r="G49" s="98">
        <f t="shared" si="4"/>
        <v>0.21550946798917944</v>
      </c>
    </row>
    <row r="50" spans="1:8" s="2" customFormat="1" ht="18" customHeight="1" x14ac:dyDescent="0.15">
      <c r="A50" s="45" t="s">
        <v>70</v>
      </c>
      <c r="B50" s="93">
        <v>185</v>
      </c>
      <c r="C50" s="94">
        <v>442</v>
      </c>
      <c r="D50" s="95">
        <f t="shared" si="2"/>
        <v>442</v>
      </c>
      <c r="E50" s="96">
        <v>400</v>
      </c>
      <c r="F50" s="97">
        <f t="shared" si="3"/>
        <v>0.90497737556561086</v>
      </c>
      <c r="G50" s="98">
        <f t="shared" si="4"/>
        <v>0.90497737556561086</v>
      </c>
    </row>
    <row r="51" spans="1:8" s="2" customFormat="1" ht="18" customHeight="1" x14ac:dyDescent="0.15">
      <c r="A51" s="45" t="s">
        <v>68</v>
      </c>
      <c r="B51" s="93">
        <v>8875.23</v>
      </c>
      <c r="C51" s="94">
        <v>3810</v>
      </c>
      <c r="D51" s="95">
        <f t="shared" si="2"/>
        <v>3810</v>
      </c>
      <c r="E51" s="96">
        <v>1950</v>
      </c>
      <c r="F51" s="97">
        <f t="shared" si="3"/>
        <v>0.51181102362204722</v>
      </c>
      <c r="G51" s="98">
        <f t="shared" si="4"/>
        <v>0.51181102362204722</v>
      </c>
    </row>
    <row r="52" spans="1:8" s="2" customFormat="1" ht="18" customHeight="1" x14ac:dyDescent="0.15">
      <c r="A52" s="45" t="s">
        <v>69</v>
      </c>
      <c r="B52" s="93">
        <v>6532</v>
      </c>
      <c r="C52" s="94">
        <v>4056</v>
      </c>
      <c r="D52" s="95">
        <f t="shared" si="2"/>
        <v>4056</v>
      </c>
      <c r="E52" s="96">
        <v>10800</v>
      </c>
      <c r="F52" s="97">
        <f t="shared" si="3"/>
        <v>2.6627218934911241</v>
      </c>
      <c r="G52" s="98">
        <f t="shared" si="4"/>
        <v>2.6627218934911241</v>
      </c>
    </row>
    <row r="53" spans="1:8" s="2" customFormat="1" ht="18" customHeight="1" x14ac:dyDescent="0.15">
      <c r="A53" s="45" t="s">
        <v>67</v>
      </c>
      <c r="B53" s="93">
        <v>1480</v>
      </c>
      <c r="C53" s="94">
        <v>2496</v>
      </c>
      <c r="D53" s="95">
        <f t="shared" si="2"/>
        <v>2496</v>
      </c>
      <c r="E53" s="96">
        <v>600</v>
      </c>
      <c r="F53" s="97">
        <f t="shared" si="3"/>
        <v>0.24038461538461539</v>
      </c>
      <c r="G53" s="98">
        <f t="shared" si="4"/>
        <v>0.24038461538461539</v>
      </c>
    </row>
    <row r="54" spans="1:8" s="2" customFormat="1" ht="18" customHeight="1" x14ac:dyDescent="0.15">
      <c r="A54" s="45" t="s">
        <v>65</v>
      </c>
      <c r="B54" s="93">
        <v>4900</v>
      </c>
      <c r="C54" s="94">
        <v>2385</v>
      </c>
      <c r="D54" s="95">
        <f t="shared" si="2"/>
        <v>2385</v>
      </c>
      <c r="E54" s="96">
        <v>2727.25</v>
      </c>
      <c r="F54" s="97">
        <f t="shared" si="3"/>
        <v>1.1435010482180294</v>
      </c>
      <c r="G54" s="98">
        <f t="shared" si="4"/>
        <v>1.1435010482180294</v>
      </c>
    </row>
    <row r="55" spans="1:8" s="2" customFormat="1" ht="18" customHeight="1" x14ac:dyDescent="0.15">
      <c r="A55" s="45" t="s">
        <v>66</v>
      </c>
      <c r="B55" s="93">
        <v>707</v>
      </c>
      <c r="C55" s="94">
        <v>4162</v>
      </c>
      <c r="D55" s="95">
        <f t="shared" si="2"/>
        <v>4162</v>
      </c>
      <c r="E55" s="96">
        <v>105</v>
      </c>
      <c r="F55" s="97">
        <f t="shared" si="3"/>
        <v>2.5228255646323881E-2</v>
      </c>
      <c r="G55" s="98">
        <f t="shared" si="4"/>
        <v>2.5228255646323881E-2</v>
      </c>
    </row>
    <row r="56" spans="1:8" s="2" customFormat="1" ht="18" customHeight="1" x14ac:dyDescent="0.15">
      <c r="A56" s="45" t="s">
        <v>64</v>
      </c>
      <c r="B56" s="93">
        <v>6250</v>
      </c>
      <c r="C56" s="94">
        <v>1289</v>
      </c>
      <c r="D56" s="95">
        <f t="shared" si="2"/>
        <v>1289</v>
      </c>
      <c r="E56" s="96"/>
      <c r="F56" s="97">
        <f t="shared" si="3"/>
        <v>0</v>
      </c>
      <c r="G56" s="98">
        <f t="shared" si="4"/>
        <v>0</v>
      </c>
    </row>
    <row r="57" spans="1:8" s="2" customFormat="1" ht="18" customHeight="1" thickBot="1" x14ac:dyDescent="0.2">
      <c r="A57" s="47" t="s">
        <v>113</v>
      </c>
      <c r="B57" s="104">
        <v>4176</v>
      </c>
      <c r="C57" s="105"/>
      <c r="D57" s="106">
        <f t="shared" si="2"/>
        <v>0</v>
      </c>
      <c r="E57" s="107">
        <v>3699.91</v>
      </c>
      <c r="F57" s="108"/>
      <c r="G57" s="109"/>
    </row>
    <row r="58" spans="1:8" s="8" customFormat="1" ht="21.5" customHeight="1" thickBot="1" x14ac:dyDescent="0.2">
      <c r="A58" s="117" t="s">
        <v>123</v>
      </c>
      <c r="B58" s="118">
        <f>SUM(B2:B57)</f>
        <v>349789.25</v>
      </c>
      <c r="C58" s="119">
        <f>SUM(C2:C57)</f>
        <v>364151</v>
      </c>
      <c r="D58" s="120">
        <f>SUM(D2:D57)</f>
        <v>364151</v>
      </c>
      <c r="E58" s="120">
        <f>SUM(E2:E57)</f>
        <v>87261.83</v>
      </c>
      <c r="F58" s="121">
        <f>+E58/D58</f>
        <v>0.23963089487602671</v>
      </c>
      <c r="G58" s="120">
        <f>SUM(E58/C58)</f>
        <v>0.23963089487602671</v>
      </c>
      <c r="H58" s="26"/>
    </row>
    <row r="59" spans="1:8" s="6" customFormat="1" ht="14" x14ac:dyDescent="0.15">
      <c r="A59" s="7"/>
      <c r="B59" s="7"/>
      <c r="C59" s="7"/>
      <c r="D59" s="7"/>
      <c r="E59" s="31"/>
      <c r="F59" s="7"/>
      <c r="G59" s="7"/>
    </row>
    <row r="60" spans="1:8" s="6" customFormat="1" ht="14" x14ac:dyDescent="0.15">
      <c r="A60" s="7"/>
      <c r="B60" s="7"/>
      <c r="C60" s="7"/>
      <c r="D60" s="7"/>
      <c r="E60" s="7"/>
      <c r="F60" s="7"/>
      <c r="G60" s="7"/>
    </row>
    <row r="62" spans="1:8" x14ac:dyDescent="0.15">
      <c r="G62" s="5" t="s">
        <v>53</v>
      </c>
    </row>
    <row r="69" ht="24.75" customHeight="1" x14ac:dyDescent="0.15"/>
    <row r="70" ht="30.75" customHeight="1" x14ac:dyDescent="0.15"/>
  </sheetData>
  <sortState xmlns:xlrd2="http://schemas.microsoft.com/office/spreadsheetml/2017/richdata2" ref="A3:G55">
    <sortCondition ref="A2:A55"/>
  </sortState>
  <mergeCells count="1">
    <mergeCell ref="J33:K33"/>
  </mergeCells>
  <phoneticPr fontId="0" type="noConversion"/>
  <printOptions horizontalCentered="1"/>
  <pageMargins left="0.25" right="0.25" top="0.56999999999999995" bottom="0.17" header="0.17" footer="0.17"/>
  <pageSetup scale="70" fitToWidth="0" orientation="portrait" r:id="rId1"/>
  <headerFooter alignWithMargins="0">
    <oddHeader>&amp;C&amp;"Trajan Pro,Bold"&amp;15SONS OF THE AMERICAN LEGION
CWF - DONATIONS REPORT&amp;R&amp;"Trajan Pro,Bold Italic"&amp;13&amp;K000000Page 1 of 2</oddHeader>
    <oddFooter xml:space="preserve">&amp;L&amp;"Arial,Bold Italic"&amp;11&amp;KFF0000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2"/>
  <sheetViews>
    <sheetView zoomScale="90" zoomScaleNormal="90" workbookViewId="0">
      <pane ySplit="1" topLeftCell="A2" activePane="bottomLeft" state="frozen"/>
      <selection pane="bottomLeft"/>
    </sheetView>
  </sheetViews>
  <sheetFormatPr baseColWidth="10" defaultColWidth="9.1640625" defaultRowHeight="13" x14ac:dyDescent="0.15"/>
  <cols>
    <col min="1" max="1" width="22.6640625" style="9" bestFit="1" customWidth="1"/>
    <col min="2" max="2" width="16.1640625" style="9" bestFit="1" customWidth="1"/>
    <col min="3" max="3" width="16.6640625" style="30" customWidth="1"/>
    <col min="4" max="4" width="17.6640625" style="9" bestFit="1" customWidth="1"/>
    <col min="5" max="5" width="16.1640625" style="9" bestFit="1" customWidth="1"/>
    <col min="6" max="6" width="8.6640625" style="22" bestFit="1" customWidth="1"/>
    <col min="7" max="7" width="13.1640625" style="9" customWidth="1"/>
    <col min="8" max="8" width="3.5" style="18" customWidth="1"/>
    <col min="9" max="9" width="24.5" style="9" bestFit="1" customWidth="1"/>
    <col min="10" max="10" width="16.83203125" style="9" customWidth="1"/>
    <col min="11" max="11" width="15.5" style="9" customWidth="1"/>
    <col min="12" max="12" width="18.83203125" style="9" bestFit="1" customWidth="1"/>
    <col min="13" max="13" width="16" style="9" bestFit="1" customWidth="1"/>
    <col min="14" max="14" width="9" style="22" bestFit="1" customWidth="1"/>
    <col min="15" max="15" width="12.6640625" style="9" customWidth="1"/>
    <col min="16" max="16384" width="9.1640625" style="9"/>
  </cols>
  <sheetData>
    <row r="1" spans="1:15" s="76" customFormat="1" ht="49" thickBot="1" x14ac:dyDescent="0.25">
      <c r="A1" s="69" t="s">
        <v>114</v>
      </c>
      <c r="B1" s="70" t="s">
        <v>124</v>
      </c>
      <c r="C1" s="71" t="s">
        <v>126</v>
      </c>
      <c r="D1" s="72" t="s">
        <v>122</v>
      </c>
      <c r="E1" s="73" t="s">
        <v>125</v>
      </c>
      <c r="F1" s="74" t="s">
        <v>62</v>
      </c>
      <c r="G1" s="72" t="s">
        <v>63</v>
      </c>
      <c r="H1" s="75"/>
      <c r="I1" s="69" t="s">
        <v>114</v>
      </c>
      <c r="J1" s="70" t="s">
        <v>124</v>
      </c>
      <c r="K1" s="71" t="s">
        <v>126</v>
      </c>
      <c r="L1" s="72" t="s">
        <v>122</v>
      </c>
      <c r="M1" s="73" t="s">
        <v>125</v>
      </c>
      <c r="N1" s="74" t="s">
        <v>62</v>
      </c>
      <c r="O1" s="72" t="s">
        <v>63</v>
      </c>
    </row>
    <row r="2" spans="1:15" s="4" customFormat="1" ht="18.5" customHeight="1" thickBot="1" x14ac:dyDescent="0.2">
      <c r="A2" s="60" t="s">
        <v>121</v>
      </c>
      <c r="B2" s="61"/>
      <c r="C2" s="62"/>
      <c r="D2" s="62"/>
      <c r="E2" s="63"/>
      <c r="F2" s="64"/>
      <c r="G2" s="62"/>
      <c r="H2" s="10"/>
      <c r="I2" s="60" t="s">
        <v>120</v>
      </c>
      <c r="J2" s="61"/>
      <c r="K2" s="66"/>
      <c r="L2" s="66"/>
      <c r="M2" s="66"/>
      <c r="N2" s="67"/>
      <c r="O2" s="66"/>
    </row>
    <row r="3" spans="1:15" s="4" customFormat="1" ht="17.25" customHeight="1" thickTop="1" x14ac:dyDescent="0.15">
      <c r="A3" s="33" t="s">
        <v>48</v>
      </c>
      <c r="B3" s="48">
        <f>Detachments!B8</f>
        <v>1580.82</v>
      </c>
      <c r="C3" s="49">
        <f>Detachments!C8</f>
        <v>1852</v>
      </c>
      <c r="D3" s="48">
        <f>Detachments!D8</f>
        <v>1852</v>
      </c>
      <c r="E3" s="48">
        <f>Detachments!E8</f>
        <v>100</v>
      </c>
      <c r="F3" s="50">
        <f t="shared" ref="F3:F16" si="0">+E3/D3</f>
        <v>5.3995680345572353E-2</v>
      </c>
      <c r="G3" s="48">
        <f t="shared" ref="G3:G16" si="1">+E3/C3</f>
        <v>5.3995680345572353E-2</v>
      </c>
      <c r="H3" s="10"/>
      <c r="I3" s="39" t="s">
        <v>9</v>
      </c>
      <c r="J3" s="48">
        <f>Detachments!B2</f>
        <v>2786</v>
      </c>
      <c r="K3" s="65">
        <f>Detachments!C2</f>
        <v>2044</v>
      </c>
      <c r="L3" s="48">
        <f>Detachments!D2</f>
        <v>2044</v>
      </c>
      <c r="M3" s="48">
        <f>Detachments!E2</f>
        <v>55</v>
      </c>
      <c r="N3" s="50">
        <f t="shared" ref="N3:N14" si="2">+M3/L3</f>
        <v>2.6908023483365948E-2</v>
      </c>
      <c r="O3" s="48">
        <f>+M3/K3</f>
        <v>2.6908023483365948E-2</v>
      </c>
    </row>
    <row r="4" spans="1:15" s="4" customFormat="1" ht="17.25" customHeight="1" x14ac:dyDescent="0.15">
      <c r="A4" s="32" t="s">
        <v>7</v>
      </c>
      <c r="B4" s="12">
        <f>Detachments!B9</f>
        <v>1950</v>
      </c>
      <c r="C4" s="27">
        <f>Detachments!C9</f>
        <v>2422</v>
      </c>
      <c r="D4" s="12">
        <f>Detachments!D9</f>
        <v>2422</v>
      </c>
      <c r="E4" s="12">
        <f>Detachments!E9</f>
        <v>50</v>
      </c>
      <c r="F4" s="19">
        <f t="shared" si="0"/>
        <v>2.0644095788604461E-2</v>
      </c>
      <c r="G4" s="12">
        <f t="shared" si="1"/>
        <v>2.0644095788604461E-2</v>
      </c>
      <c r="H4" s="10"/>
      <c r="I4" s="35" t="s">
        <v>33</v>
      </c>
      <c r="J4" s="12">
        <f>Detachments!B5</f>
        <v>0</v>
      </c>
      <c r="K4" s="11">
        <f>Detachments!C5</f>
        <v>440</v>
      </c>
      <c r="L4" s="12">
        <f>Detachments!D5</f>
        <v>440</v>
      </c>
      <c r="M4" s="12">
        <f>Detachments!E5</f>
        <v>200</v>
      </c>
      <c r="N4" s="19">
        <f t="shared" si="2"/>
        <v>0.45454545454545453</v>
      </c>
      <c r="O4" s="12">
        <f t="shared" ref="O4:O14" si="3">+M4/K4</f>
        <v>0.45454545454545453</v>
      </c>
    </row>
    <row r="5" spans="1:15" s="4" customFormat="1" ht="17.25" customHeight="1" x14ac:dyDescent="0.15">
      <c r="A5" s="32" t="s">
        <v>52</v>
      </c>
      <c r="B5" s="12">
        <f>Detachments!B10</f>
        <v>0</v>
      </c>
      <c r="C5" s="27">
        <f>Detachments!C10</f>
        <v>113</v>
      </c>
      <c r="D5" s="12">
        <f>Detachments!D10</f>
        <v>113</v>
      </c>
      <c r="E5" s="12">
        <f>Detachments!E10</f>
        <v>0</v>
      </c>
      <c r="F5" s="19">
        <f t="shared" si="0"/>
        <v>0</v>
      </c>
      <c r="G5" s="12">
        <f t="shared" si="1"/>
        <v>0</v>
      </c>
      <c r="H5" s="10"/>
      <c r="I5" s="35" t="s">
        <v>12</v>
      </c>
      <c r="J5" s="12">
        <f>Detachments!B11</f>
        <v>23230</v>
      </c>
      <c r="K5" s="11">
        <f>Detachments!C11</f>
        <v>21357</v>
      </c>
      <c r="L5" s="12">
        <f>Detachments!D11</f>
        <v>21357</v>
      </c>
      <c r="M5" s="12">
        <f>Detachments!E11</f>
        <v>18130</v>
      </c>
      <c r="N5" s="19">
        <f t="shared" si="2"/>
        <v>0.84890199934447719</v>
      </c>
      <c r="O5" s="12">
        <f t="shared" si="3"/>
        <v>0.84890199934447719</v>
      </c>
    </row>
    <row r="6" spans="1:15" s="4" customFormat="1" ht="17.25" customHeight="1" x14ac:dyDescent="0.15">
      <c r="A6" s="32" t="s">
        <v>0</v>
      </c>
      <c r="B6" s="12">
        <f>Detachments!B12</f>
        <v>0</v>
      </c>
      <c r="C6" s="27">
        <f>Detachments!C12</f>
        <v>153</v>
      </c>
      <c r="D6" s="12">
        <f>Detachments!D12</f>
        <v>153</v>
      </c>
      <c r="E6" s="12">
        <f>Detachments!E12</f>
        <v>100</v>
      </c>
      <c r="F6" s="19">
        <f t="shared" si="0"/>
        <v>0.65359477124183007</v>
      </c>
      <c r="G6" s="12">
        <f t="shared" si="1"/>
        <v>0.65359477124183007</v>
      </c>
      <c r="H6" s="10"/>
      <c r="I6" s="35" t="s">
        <v>4</v>
      </c>
      <c r="J6" s="12">
        <f>Detachments!B13</f>
        <v>11789</v>
      </c>
      <c r="K6" s="11">
        <f>Detachments!C13</f>
        <v>4435</v>
      </c>
      <c r="L6" s="12">
        <f>Detachments!D13</f>
        <v>4435</v>
      </c>
      <c r="M6" s="12">
        <f>Detachments!E13</f>
        <v>0</v>
      </c>
      <c r="N6" s="19">
        <f t="shared" si="2"/>
        <v>0</v>
      </c>
      <c r="O6" s="12">
        <f t="shared" si="3"/>
        <v>0</v>
      </c>
    </row>
    <row r="7" spans="1:15" s="4" customFormat="1" ht="17.25" customHeight="1" x14ac:dyDescent="0.15">
      <c r="A7" s="32" t="s">
        <v>30</v>
      </c>
      <c r="B7" s="12">
        <f>Detachments!B22</f>
        <v>2610</v>
      </c>
      <c r="C7" s="27">
        <f>Detachments!C22</f>
        <v>2592</v>
      </c>
      <c r="D7" s="12">
        <f>Detachments!D22</f>
        <v>2592</v>
      </c>
      <c r="E7" s="12">
        <f>Detachments!E22</f>
        <v>100</v>
      </c>
      <c r="F7" s="19">
        <f t="shared" si="0"/>
        <v>3.8580246913580245E-2</v>
      </c>
      <c r="G7" s="12">
        <f t="shared" si="1"/>
        <v>3.8580246913580245E-2</v>
      </c>
      <c r="H7" s="10"/>
      <c r="I7" s="35" t="s">
        <v>41</v>
      </c>
      <c r="J7" s="12">
        <f>Detachments!B20</f>
        <v>0</v>
      </c>
      <c r="K7" s="11">
        <f>Detachments!C20</f>
        <v>2549</v>
      </c>
      <c r="L7" s="12">
        <f>Detachments!D20</f>
        <v>2549</v>
      </c>
      <c r="M7" s="12">
        <f>Detachments!E20</f>
        <v>0</v>
      </c>
      <c r="N7" s="19">
        <f t="shared" si="2"/>
        <v>0</v>
      </c>
      <c r="O7" s="12">
        <f t="shared" si="3"/>
        <v>0</v>
      </c>
    </row>
    <row r="8" spans="1:15" s="4" customFormat="1" ht="17.25" customHeight="1" x14ac:dyDescent="0.15">
      <c r="A8" s="32" t="s">
        <v>15</v>
      </c>
      <c r="B8" s="12">
        <f>Detachments!B23</f>
        <v>3100</v>
      </c>
      <c r="C8" s="27">
        <f>Detachments!C23</f>
        <v>15986</v>
      </c>
      <c r="D8" s="12">
        <f>Detachments!D23</f>
        <v>15986</v>
      </c>
      <c r="E8" s="12">
        <f>Detachments!E23</f>
        <v>580</v>
      </c>
      <c r="F8" s="19">
        <f t="shared" si="0"/>
        <v>3.6281746528212186E-2</v>
      </c>
      <c r="G8" s="12">
        <f t="shared" si="1"/>
        <v>3.6281746528212186E-2</v>
      </c>
      <c r="H8" s="10"/>
      <c r="I8" s="35" t="s">
        <v>11</v>
      </c>
      <c r="J8" s="12">
        <f>Detachments!B21</f>
        <v>4692.2</v>
      </c>
      <c r="K8" s="11">
        <f>Detachments!C21</f>
        <v>1752</v>
      </c>
      <c r="L8" s="12">
        <f>Detachments!D21</f>
        <v>1752</v>
      </c>
      <c r="M8" s="12">
        <f>Detachments!E21</f>
        <v>1260</v>
      </c>
      <c r="N8" s="19">
        <f t="shared" si="2"/>
        <v>0.71917808219178081</v>
      </c>
      <c r="O8" s="12">
        <f t="shared" si="3"/>
        <v>0.71917808219178081</v>
      </c>
    </row>
    <row r="9" spans="1:15" s="4" customFormat="1" ht="17.25" customHeight="1" x14ac:dyDescent="0.15">
      <c r="A9" s="32" t="s">
        <v>20</v>
      </c>
      <c r="B9" s="12">
        <f>Detachments!B24</f>
        <v>4011</v>
      </c>
      <c r="C9" s="27">
        <f>Detachments!C24</f>
        <v>5447</v>
      </c>
      <c r="D9" s="12">
        <f>Detachments!D24</f>
        <v>5447</v>
      </c>
      <c r="E9" s="12">
        <f>Detachments!E24</f>
        <v>121</v>
      </c>
      <c r="F9" s="19">
        <f t="shared" si="0"/>
        <v>2.221406278685515E-2</v>
      </c>
      <c r="G9" s="12">
        <f t="shared" si="1"/>
        <v>2.221406278685515E-2</v>
      </c>
      <c r="H9" s="10"/>
      <c r="I9" s="35" t="s">
        <v>36</v>
      </c>
      <c r="J9" s="12">
        <f>Detachments!B28</f>
        <v>6476</v>
      </c>
      <c r="K9" s="11">
        <f>Detachments!C28</f>
        <v>721</v>
      </c>
      <c r="L9" s="12">
        <f>Detachments!D28</f>
        <v>721</v>
      </c>
      <c r="M9" s="12">
        <f>Detachments!E28</f>
        <v>137</v>
      </c>
      <c r="N9" s="19">
        <f t="shared" si="2"/>
        <v>0.19001386962552011</v>
      </c>
      <c r="O9" s="12">
        <f t="shared" si="3"/>
        <v>0.19001386962552011</v>
      </c>
    </row>
    <row r="10" spans="1:15" s="4" customFormat="1" ht="17.25" customHeight="1" x14ac:dyDescent="0.15">
      <c r="A10" s="32" t="s">
        <v>29</v>
      </c>
      <c r="B10" s="12">
        <f>Detachments!B33</f>
        <v>6634</v>
      </c>
      <c r="C10" s="27">
        <f>Detachments!C33</f>
        <v>5714</v>
      </c>
      <c r="D10" s="12">
        <f>Detachments!D33</f>
        <v>5714</v>
      </c>
      <c r="E10" s="12">
        <f>Detachments!E33</f>
        <v>1892.75</v>
      </c>
      <c r="F10" s="19">
        <f t="shared" si="0"/>
        <v>0.33124781239061951</v>
      </c>
      <c r="G10" s="12">
        <f t="shared" si="1"/>
        <v>0.33124781239061951</v>
      </c>
      <c r="H10" s="10"/>
      <c r="I10" s="35" t="s">
        <v>19</v>
      </c>
      <c r="J10" s="12">
        <f>Detachments!B37</f>
        <v>5921</v>
      </c>
      <c r="K10" s="11">
        <f>Detachments!C37</f>
        <v>2694</v>
      </c>
      <c r="L10" s="12">
        <f>Detachments!D37</f>
        <v>2694</v>
      </c>
      <c r="M10" s="12">
        <f>Detachments!E37</f>
        <v>443</v>
      </c>
      <c r="N10" s="19">
        <f t="shared" si="2"/>
        <v>0.16443949517446177</v>
      </c>
      <c r="O10" s="12">
        <f>+M10/K10</f>
        <v>0.16443949517446177</v>
      </c>
    </row>
    <row r="11" spans="1:15" s="4" customFormat="1" ht="17.25" customHeight="1" x14ac:dyDescent="0.15">
      <c r="A11" s="32" t="s">
        <v>28</v>
      </c>
      <c r="B11" s="12">
        <f>Detachments!B34</f>
        <v>13902</v>
      </c>
      <c r="C11" s="27">
        <f>Detachments!C34</f>
        <v>9277</v>
      </c>
      <c r="D11" s="12">
        <f>Detachments!D34</f>
        <v>9277</v>
      </c>
      <c r="E11" s="12">
        <f>Detachments!E34</f>
        <v>270</v>
      </c>
      <c r="F11" s="19">
        <f t="shared" si="0"/>
        <v>2.9104236283281234E-2</v>
      </c>
      <c r="G11" s="12">
        <f t="shared" si="1"/>
        <v>2.9104236283281234E-2</v>
      </c>
      <c r="H11" s="10"/>
      <c r="I11" s="35" t="s">
        <v>54</v>
      </c>
      <c r="J11" s="12">
        <f>Detachments!B44</f>
        <v>263</v>
      </c>
      <c r="K11" s="11">
        <f>Detachments!C44</f>
        <v>121</v>
      </c>
      <c r="L11" s="12">
        <f>Detachments!D44</f>
        <v>121</v>
      </c>
      <c r="M11" s="12">
        <f>Detachments!E44</f>
        <v>10</v>
      </c>
      <c r="N11" s="19">
        <f t="shared" si="2"/>
        <v>8.2644628099173556E-2</v>
      </c>
      <c r="O11" s="12">
        <f t="shared" si="3"/>
        <v>8.2644628099173556E-2</v>
      </c>
    </row>
    <row r="12" spans="1:15" s="4" customFormat="1" ht="17.25" customHeight="1" x14ac:dyDescent="0.15">
      <c r="A12" s="32" t="s">
        <v>34</v>
      </c>
      <c r="B12" s="12">
        <f>Detachments!B36</f>
        <v>4620</v>
      </c>
      <c r="C12" s="27">
        <f>Detachments!C36</f>
        <v>29667</v>
      </c>
      <c r="D12" s="12">
        <f>Detachments!D36</f>
        <v>29667</v>
      </c>
      <c r="E12" s="12">
        <f>Detachments!E36</f>
        <v>7006</v>
      </c>
      <c r="F12" s="19">
        <f t="shared" si="0"/>
        <v>0.2361546499477534</v>
      </c>
      <c r="G12" s="12">
        <f t="shared" si="1"/>
        <v>0.2361546499477534</v>
      </c>
      <c r="H12" s="10"/>
      <c r="I12" s="35" t="s">
        <v>51</v>
      </c>
      <c r="J12" s="12">
        <f>Detachments!B46</f>
        <v>4106</v>
      </c>
      <c r="K12" s="11">
        <f>Detachments!C46</f>
        <v>1475</v>
      </c>
      <c r="L12" s="12">
        <f>Detachments!D46</f>
        <v>1475</v>
      </c>
      <c r="M12" s="12">
        <f>Detachments!E46</f>
        <v>0</v>
      </c>
      <c r="N12" s="19">
        <f t="shared" si="2"/>
        <v>0</v>
      </c>
      <c r="O12" s="12">
        <f t="shared" si="3"/>
        <v>0</v>
      </c>
    </row>
    <row r="13" spans="1:15" s="4" customFormat="1" ht="17.25" customHeight="1" x14ac:dyDescent="0.15">
      <c r="A13" s="32" t="s">
        <v>13</v>
      </c>
      <c r="B13" s="12">
        <f>Detachments!B42</f>
        <v>38798.86</v>
      </c>
      <c r="C13" s="27">
        <f>Detachments!C42</f>
        <v>60216</v>
      </c>
      <c r="D13" s="12">
        <f>Detachments!D42</f>
        <v>60216</v>
      </c>
      <c r="E13" s="12">
        <f>Detachments!E42</f>
        <v>3910.98</v>
      </c>
      <c r="F13" s="19">
        <f t="shared" si="0"/>
        <v>6.4949182941410916E-2</v>
      </c>
      <c r="G13" s="12">
        <f t="shared" si="1"/>
        <v>6.4949182941410916E-2</v>
      </c>
      <c r="H13" s="10"/>
      <c r="I13" s="35" t="s">
        <v>6</v>
      </c>
      <c r="J13" s="12">
        <f>Detachments!B48</f>
        <v>2985</v>
      </c>
      <c r="K13" s="11">
        <f>Detachments!C48</f>
        <v>1677</v>
      </c>
      <c r="L13" s="12">
        <f>Detachments!D48</f>
        <v>1677</v>
      </c>
      <c r="M13" s="12">
        <f>Detachments!E48</f>
        <v>828</v>
      </c>
      <c r="N13" s="19">
        <f t="shared" si="2"/>
        <v>0.49373881932021468</v>
      </c>
      <c r="O13" s="12">
        <f t="shared" si="3"/>
        <v>0.49373881932021468</v>
      </c>
    </row>
    <row r="14" spans="1:15" s="4" customFormat="1" ht="17.25" customHeight="1" thickBot="1" x14ac:dyDescent="0.2">
      <c r="A14" s="32" t="s">
        <v>50</v>
      </c>
      <c r="B14" s="12">
        <f>Detachments!B45</f>
        <v>350</v>
      </c>
      <c r="C14" s="27">
        <f>Detachments!C45</f>
        <v>330</v>
      </c>
      <c r="D14" s="12">
        <f>Detachments!D45</f>
        <v>330</v>
      </c>
      <c r="E14" s="12">
        <f>Detachments!E45</f>
        <v>0</v>
      </c>
      <c r="F14" s="19">
        <f t="shared" si="0"/>
        <v>0</v>
      </c>
      <c r="G14" s="12">
        <f t="shared" si="1"/>
        <v>0</v>
      </c>
      <c r="H14" s="10"/>
      <c r="I14" s="40" t="s">
        <v>37</v>
      </c>
      <c r="J14" s="14">
        <f>Detachments!B52</f>
        <v>6532</v>
      </c>
      <c r="K14" s="13">
        <f>Detachments!C52</f>
        <v>4056</v>
      </c>
      <c r="L14" s="14">
        <f>Detachments!D52</f>
        <v>4056</v>
      </c>
      <c r="M14" s="14">
        <f>Detachments!E52</f>
        <v>10800</v>
      </c>
      <c r="N14" s="20">
        <f t="shared" si="2"/>
        <v>2.6627218934911241</v>
      </c>
      <c r="O14" s="14">
        <f t="shared" si="3"/>
        <v>2.6627218934911241</v>
      </c>
    </row>
    <row r="15" spans="1:15" s="4" customFormat="1" ht="17.25" customHeight="1" x14ac:dyDescent="0.15">
      <c r="A15" s="32" t="s">
        <v>2</v>
      </c>
      <c r="B15" s="12">
        <f>Detachments!B51</f>
        <v>8875.23</v>
      </c>
      <c r="C15" s="27">
        <f>Detachments!C51</f>
        <v>3810</v>
      </c>
      <c r="D15" s="12">
        <f>Detachments!D51</f>
        <v>3810</v>
      </c>
      <c r="E15" s="12">
        <f>Detachments!E51</f>
        <v>1950</v>
      </c>
      <c r="F15" s="19">
        <f t="shared" si="0"/>
        <v>0.51181102362204722</v>
      </c>
      <c r="G15" s="12">
        <f t="shared" si="1"/>
        <v>0.51181102362204722</v>
      </c>
      <c r="H15" s="10"/>
      <c r="I15" s="56" t="s">
        <v>116</v>
      </c>
      <c r="J15" s="57">
        <f>SUM(J3:J14)</f>
        <v>68780.2</v>
      </c>
      <c r="K15" s="58">
        <f>SUM(K3:K14)</f>
        <v>43321</v>
      </c>
      <c r="L15" s="57">
        <f>SUM(L3:L14)</f>
        <v>43321</v>
      </c>
      <c r="M15" s="57">
        <f>SUM(M3:M14)</f>
        <v>31863</v>
      </c>
      <c r="N15" s="59">
        <f>+M15/L15</f>
        <v>0.73550933727291612</v>
      </c>
      <c r="O15" s="57">
        <f>+M15/K15</f>
        <v>0.73550933727291612</v>
      </c>
    </row>
    <row r="16" spans="1:15" s="4" customFormat="1" ht="17.25" customHeight="1" thickBot="1" x14ac:dyDescent="0.2">
      <c r="A16" s="34" t="s">
        <v>44</v>
      </c>
      <c r="B16" s="14">
        <f>Detachments!B54</f>
        <v>4900</v>
      </c>
      <c r="C16" s="28">
        <f>Detachments!C54</f>
        <v>2385</v>
      </c>
      <c r="D16" s="14">
        <f>Detachments!D54</f>
        <v>2385</v>
      </c>
      <c r="E16" s="14">
        <f>Detachments!E54</f>
        <v>2727.25</v>
      </c>
      <c r="F16" s="20">
        <f t="shared" si="0"/>
        <v>1.1435010482180294</v>
      </c>
      <c r="G16" s="14">
        <f t="shared" si="1"/>
        <v>1.1435010482180294</v>
      </c>
      <c r="H16" s="10"/>
      <c r="J16" s="15"/>
      <c r="N16" s="23"/>
    </row>
    <row r="17" spans="1:15" s="4" customFormat="1" ht="17.25" customHeight="1" thickBot="1" x14ac:dyDescent="0.2">
      <c r="A17" s="56" t="s">
        <v>116</v>
      </c>
      <c r="B17" s="57">
        <f>SUM(B3:B16)</f>
        <v>91331.909999999989</v>
      </c>
      <c r="C17" s="58">
        <f>SUM(C3:C16)</f>
        <v>139964</v>
      </c>
      <c r="D17" s="57">
        <f>SUM(D3:D16)</f>
        <v>139964</v>
      </c>
      <c r="E17" s="57">
        <f>SUM(E3:E16)</f>
        <v>18807.98</v>
      </c>
      <c r="F17" s="59">
        <f>+E17/D17</f>
        <v>0.13437726844045611</v>
      </c>
      <c r="G17" s="57">
        <f>+E17/C17</f>
        <v>0.13437726844045611</v>
      </c>
      <c r="H17" s="10"/>
      <c r="I17" s="55" t="s">
        <v>118</v>
      </c>
      <c r="J17" s="68"/>
      <c r="K17" s="53"/>
      <c r="L17" s="53"/>
      <c r="M17" s="53"/>
      <c r="N17" s="54"/>
      <c r="O17" s="53"/>
    </row>
    <row r="18" spans="1:15" s="4" customFormat="1" ht="17.25" customHeight="1" thickTop="1" x14ac:dyDescent="0.15">
      <c r="A18" s="16"/>
      <c r="B18" s="16"/>
      <c r="C18" s="29"/>
      <c r="D18" s="16"/>
      <c r="E18" s="16"/>
      <c r="F18" s="21"/>
      <c r="G18" s="16"/>
      <c r="H18" s="10"/>
      <c r="I18" s="39" t="s">
        <v>27</v>
      </c>
      <c r="J18" s="48">
        <f>Detachments!B7</f>
        <v>23235</v>
      </c>
      <c r="K18" s="65">
        <f>Detachments!C7</f>
        <v>2736</v>
      </c>
      <c r="L18" s="48">
        <f>Detachments!D7</f>
        <v>2736</v>
      </c>
      <c r="M18" s="48">
        <f>Detachments!E7</f>
        <v>3530</v>
      </c>
      <c r="N18" s="50">
        <f>+M18/L18</f>
        <v>1.2902046783625731</v>
      </c>
      <c r="O18" s="48">
        <f t="shared" ref="O18:O28" si="4">+M18/K18</f>
        <v>1.2902046783625731</v>
      </c>
    </row>
    <row r="19" spans="1:15" s="4" customFormat="1" ht="17.25" customHeight="1" thickBot="1" x14ac:dyDescent="0.2">
      <c r="A19" s="55" t="s">
        <v>119</v>
      </c>
      <c r="B19" s="51"/>
      <c r="C19" s="52"/>
      <c r="D19" s="53"/>
      <c r="E19" s="53"/>
      <c r="F19" s="54"/>
      <c r="G19" s="53"/>
      <c r="H19" s="10"/>
      <c r="I19" s="35" t="s">
        <v>18</v>
      </c>
      <c r="J19" s="12">
        <f>Detachments!B19</f>
        <v>5800</v>
      </c>
      <c r="K19" s="11">
        <f>Detachments!C19</f>
        <v>5814</v>
      </c>
      <c r="L19" s="12">
        <f>Detachments!D19</f>
        <v>5814</v>
      </c>
      <c r="M19" s="12">
        <f>Detachments!E19</f>
        <v>365</v>
      </c>
      <c r="N19" s="19">
        <f t="shared" ref="N19:N28" si="5">+M19/L19</f>
        <v>6.2779497764017894E-2</v>
      </c>
      <c r="O19" s="12">
        <f t="shared" si="4"/>
        <v>6.2779497764017894E-2</v>
      </c>
    </row>
    <row r="20" spans="1:15" s="4" customFormat="1" ht="17.25" customHeight="1" thickTop="1" x14ac:dyDescent="0.15">
      <c r="A20" s="39" t="s">
        <v>21</v>
      </c>
      <c r="B20" s="48">
        <f>Detachments!B16</f>
        <v>11697.83</v>
      </c>
      <c r="C20" s="49">
        <f>Detachments!C16</f>
        <v>13198</v>
      </c>
      <c r="D20" s="48">
        <f>Detachments!D16</f>
        <v>13198</v>
      </c>
      <c r="E20" s="48">
        <f>Detachments!E16</f>
        <v>1886.78</v>
      </c>
      <c r="F20" s="50">
        <f t="shared" ref="F20:F27" si="6">+E20/D20</f>
        <v>0.14295953932414002</v>
      </c>
      <c r="G20" s="48">
        <f t="shared" ref="G20:G27" si="7">+E20/C20</f>
        <v>0.14295953932414002</v>
      </c>
      <c r="H20" s="10"/>
      <c r="I20" s="35" t="s">
        <v>112</v>
      </c>
      <c r="J20" s="12">
        <f>Detachments!B25</f>
        <v>0</v>
      </c>
      <c r="K20" s="11">
        <f>Detachments!C25</f>
        <v>31</v>
      </c>
      <c r="L20" s="12">
        <f>Detachments!D25</f>
        <v>31</v>
      </c>
      <c r="M20" s="12">
        <f>Detachments!E25</f>
        <v>0</v>
      </c>
      <c r="N20" s="19">
        <f>+M20/L20</f>
        <v>0</v>
      </c>
      <c r="O20" s="12">
        <f>+M20/K20</f>
        <v>0</v>
      </c>
    </row>
    <row r="21" spans="1:15" s="4" customFormat="1" ht="17.25" customHeight="1" x14ac:dyDescent="0.15">
      <c r="A21" s="35" t="s">
        <v>24</v>
      </c>
      <c r="B21" s="12">
        <f>Detachments!B17</f>
        <v>32645.05</v>
      </c>
      <c r="C21" s="27">
        <f>Detachments!C17</f>
        <v>35689</v>
      </c>
      <c r="D21" s="12">
        <f>Detachments!D17</f>
        <v>35689</v>
      </c>
      <c r="E21" s="12">
        <f>Detachments!E17</f>
        <v>25</v>
      </c>
      <c r="F21" s="19">
        <f t="shared" si="6"/>
        <v>7.0049595113340249E-4</v>
      </c>
      <c r="G21" s="12">
        <f t="shared" si="7"/>
        <v>7.0049595113340249E-4</v>
      </c>
      <c r="H21" s="10"/>
      <c r="I21" s="35" t="s">
        <v>17</v>
      </c>
      <c r="J21" s="12">
        <f>Detachments!B30</f>
        <v>1550</v>
      </c>
      <c r="K21" s="11">
        <f>Detachments!C30</f>
        <v>1083</v>
      </c>
      <c r="L21" s="12">
        <f>Detachments!D30</f>
        <v>1083</v>
      </c>
      <c r="M21" s="12">
        <f>Detachments!E30</f>
        <v>100</v>
      </c>
      <c r="N21" s="19">
        <f t="shared" si="5"/>
        <v>9.2336103416435833E-2</v>
      </c>
      <c r="O21" s="12">
        <f t="shared" si="4"/>
        <v>9.2336103416435833E-2</v>
      </c>
    </row>
    <row r="22" spans="1:15" s="4" customFormat="1" ht="17.25" customHeight="1" x14ac:dyDescent="0.15">
      <c r="A22" s="35" t="s">
        <v>14</v>
      </c>
      <c r="B22" s="12">
        <f>Detachments!B18</f>
        <v>2300</v>
      </c>
      <c r="C22" s="27">
        <f>Detachments!C18</f>
        <v>4825</v>
      </c>
      <c r="D22" s="12">
        <f>Detachments!D18</f>
        <v>4825</v>
      </c>
      <c r="E22" s="12">
        <f>Detachments!E18</f>
        <v>150</v>
      </c>
      <c r="F22" s="19">
        <f t="shared" si="6"/>
        <v>3.1088082901554404E-2</v>
      </c>
      <c r="G22" s="12">
        <f t="shared" si="7"/>
        <v>3.1088082901554404E-2</v>
      </c>
      <c r="H22" s="10"/>
      <c r="I22" s="35" t="s">
        <v>31</v>
      </c>
      <c r="J22" s="12">
        <f>Detachments!B31</f>
        <v>7638</v>
      </c>
      <c r="K22" s="11">
        <f>Detachments!C31</f>
        <v>6886</v>
      </c>
      <c r="L22" s="12">
        <f>Detachments!D31</f>
        <v>6886</v>
      </c>
      <c r="M22" s="12">
        <f>Detachments!E31</f>
        <v>245</v>
      </c>
      <c r="N22" s="19">
        <f t="shared" si="5"/>
        <v>3.5579436537902992E-2</v>
      </c>
      <c r="O22" s="12">
        <f t="shared" si="4"/>
        <v>3.5579436537902992E-2</v>
      </c>
    </row>
    <row r="23" spans="1:15" s="4" customFormat="1" ht="17.25" customHeight="1" x14ac:dyDescent="0.15">
      <c r="A23" s="35" t="s">
        <v>23</v>
      </c>
      <c r="B23" s="12">
        <f>Detachments!B26</f>
        <v>8688.33</v>
      </c>
      <c r="C23" s="27">
        <f>Detachments!C26</f>
        <v>24226</v>
      </c>
      <c r="D23" s="12">
        <f>Detachments!D26</f>
        <v>24226</v>
      </c>
      <c r="E23" s="12">
        <f>Detachments!E26</f>
        <v>2585</v>
      </c>
      <c r="F23" s="19">
        <f t="shared" si="6"/>
        <v>0.10670354164946752</v>
      </c>
      <c r="G23" s="12">
        <f t="shared" si="7"/>
        <v>0.10670354164946752</v>
      </c>
      <c r="H23" s="10"/>
      <c r="I23" s="35" t="s">
        <v>26</v>
      </c>
      <c r="J23" s="12">
        <f>Detachments!B35</f>
        <v>200</v>
      </c>
      <c r="K23" s="11">
        <f>Detachments!C35</f>
        <v>1483</v>
      </c>
      <c r="L23" s="12">
        <f>Detachments!D35</f>
        <v>1483</v>
      </c>
      <c r="M23" s="12">
        <f>Detachments!E35</f>
        <v>4300</v>
      </c>
      <c r="N23" s="19">
        <f t="shared" si="5"/>
        <v>2.8995279838165882</v>
      </c>
      <c r="O23" s="12">
        <f t="shared" si="4"/>
        <v>2.8995279838165882</v>
      </c>
    </row>
    <row r="24" spans="1:15" s="4" customFormat="1" ht="17.25" customHeight="1" x14ac:dyDescent="0.15">
      <c r="A24" s="35" t="s">
        <v>5</v>
      </c>
      <c r="B24" s="12">
        <f>Detachments!B27</f>
        <v>17625.09</v>
      </c>
      <c r="C24" s="27">
        <f>Detachments!C27</f>
        <v>11213</v>
      </c>
      <c r="D24" s="12">
        <f>Detachments!D27</f>
        <v>11213</v>
      </c>
      <c r="E24" s="12">
        <f>Detachments!E27</f>
        <v>4371.75</v>
      </c>
      <c r="F24" s="19">
        <f t="shared" si="6"/>
        <v>0.38988227949701237</v>
      </c>
      <c r="G24" s="12">
        <f t="shared" si="7"/>
        <v>0.38988227949701237</v>
      </c>
      <c r="H24" s="10"/>
      <c r="I24" s="35" t="s">
        <v>45</v>
      </c>
      <c r="J24" s="12">
        <f>Detachments!B38</f>
        <v>0</v>
      </c>
      <c r="K24" s="11">
        <f>Detachments!C38</f>
        <v>1048</v>
      </c>
      <c r="L24" s="12">
        <f>Detachments!D38</f>
        <v>1048</v>
      </c>
      <c r="M24" s="12">
        <f>Detachments!E38</f>
        <v>0</v>
      </c>
      <c r="N24" s="19">
        <f t="shared" si="5"/>
        <v>0</v>
      </c>
      <c r="O24" s="12">
        <f t="shared" si="4"/>
        <v>0</v>
      </c>
    </row>
    <row r="25" spans="1:15" s="4" customFormat="1" ht="17.25" customHeight="1" x14ac:dyDescent="0.15">
      <c r="A25" s="35" t="s">
        <v>42</v>
      </c>
      <c r="B25" s="12">
        <f>Detachments!B29</f>
        <v>2332</v>
      </c>
      <c r="C25" s="27">
        <f>Detachments!C29</f>
        <v>3190</v>
      </c>
      <c r="D25" s="12">
        <f>Detachments!D29</f>
        <v>3190</v>
      </c>
      <c r="E25" s="12">
        <f>Detachments!E29</f>
        <v>0</v>
      </c>
      <c r="F25" s="19">
        <f t="shared" si="6"/>
        <v>0</v>
      </c>
      <c r="G25" s="12">
        <f t="shared" si="7"/>
        <v>0</v>
      </c>
      <c r="H25" s="10"/>
      <c r="I25" s="35" t="s">
        <v>40</v>
      </c>
      <c r="J25" s="12">
        <f>Detachments!B40</f>
        <v>0</v>
      </c>
      <c r="K25" s="11">
        <f>Detachments!C40</f>
        <v>1318</v>
      </c>
      <c r="L25" s="12">
        <f>Detachments!D40</f>
        <v>1318</v>
      </c>
      <c r="M25" s="12">
        <f>Detachments!E40</f>
        <v>0</v>
      </c>
      <c r="N25" s="19">
        <f t="shared" si="5"/>
        <v>0</v>
      </c>
      <c r="O25" s="12">
        <f t="shared" si="4"/>
        <v>0</v>
      </c>
    </row>
    <row r="26" spans="1:15" s="4" customFormat="1" ht="17.25" customHeight="1" x14ac:dyDescent="0.15">
      <c r="A26" s="35" t="s">
        <v>32</v>
      </c>
      <c r="B26" s="12">
        <f>Detachments!B39</f>
        <v>6646.25</v>
      </c>
      <c r="C26" s="27">
        <f>Detachments!C39</f>
        <v>30005</v>
      </c>
      <c r="D26" s="12">
        <f>Detachments!D39</f>
        <v>30005</v>
      </c>
      <c r="E26" s="12">
        <f>Detachments!E39</f>
        <v>3230</v>
      </c>
      <c r="F26" s="19">
        <f t="shared" si="6"/>
        <v>0.10764872521246459</v>
      </c>
      <c r="G26" s="12">
        <f t="shared" si="7"/>
        <v>0.10764872521246459</v>
      </c>
      <c r="H26" s="10"/>
      <c r="I26" s="35" t="s">
        <v>46</v>
      </c>
      <c r="J26" s="12">
        <f>Detachments!B47</f>
        <v>1447.81</v>
      </c>
      <c r="K26" s="11">
        <f>Detachments!C47</f>
        <v>1354</v>
      </c>
      <c r="L26" s="12">
        <f>Detachments!D47</f>
        <v>1354</v>
      </c>
      <c r="M26" s="12">
        <f>Detachments!E47</f>
        <v>1451.85</v>
      </c>
      <c r="N26" s="19">
        <f t="shared" si="5"/>
        <v>1.0722673559822746</v>
      </c>
      <c r="O26" s="12">
        <f t="shared" si="4"/>
        <v>1.0722673559822746</v>
      </c>
    </row>
    <row r="27" spans="1:15" s="4" customFormat="1" ht="17.25" customHeight="1" thickBot="1" x14ac:dyDescent="0.2">
      <c r="A27" s="40" t="s">
        <v>22</v>
      </c>
      <c r="B27" s="14">
        <f>Detachments!B55</f>
        <v>707</v>
      </c>
      <c r="C27" s="28">
        <f>Detachments!C55</f>
        <v>4162</v>
      </c>
      <c r="D27" s="14">
        <f>Detachments!D55</f>
        <v>4162</v>
      </c>
      <c r="E27" s="14">
        <f>Detachments!E55</f>
        <v>105</v>
      </c>
      <c r="F27" s="20">
        <f t="shared" si="6"/>
        <v>2.5228255646323881E-2</v>
      </c>
      <c r="G27" s="14">
        <f t="shared" si="7"/>
        <v>2.5228255646323881E-2</v>
      </c>
      <c r="H27" s="10"/>
      <c r="I27" s="35" t="s">
        <v>16</v>
      </c>
      <c r="J27" s="12">
        <f>Detachments!B49</f>
        <v>17953.97</v>
      </c>
      <c r="K27" s="11">
        <f>Detachments!C49</f>
        <v>5545</v>
      </c>
      <c r="L27" s="12">
        <f>Detachments!D49</f>
        <v>5545</v>
      </c>
      <c r="M27" s="12">
        <f>Detachments!E49</f>
        <v>1195</v>
      </c>
      <c r="N27" s="19">
        <f t="shared" si="5"/>
        <v>0.21550946798917944</v>
      </c>
      <c r="O27" s="12">
        <f t="shared" si="4"/>
        <v>0.21550946798917944</v>
      </c>
    </row>
    <row r="28" spans="1:15" s="4" customFormat="1" ht="17.25" customHeight="1" thickBot="1" x14ac:dyDescent="0.2">
      <c r="A28" s="56" t="s">
        <v>116</v>
      </c>
      <c r="B28" s="57">
        <f>SUM(B20:B27)</f>
        <v>82641.55</v>
      </c>
      <c r="C28" s="58">
        <f>SUM(C20:C27)</f>
        <v>126508</v>
      </c>
      <c r="D28" s="57">
        <f>SUM(D20:D27)</f>
        <v>126508</v>
      </c>
      <c r="E28" s="57">
        <f>SUM(E20:E27)</f>
        <v>12353.529999999999</v>
      </c>
      <c r="F28" s="59">
        <f>+E28/D28</f>
        <v>9.7650188130394902E-2</v>
      </c>
      <c r="G28" s="57">
        <f>+E28/C28</f>
        <v>9.7650188130394902E-2</v>
      </c>
      <c r="H28" s="10"/>
      <c r="I28" s="36" t="s">
        <v>1</v>
      </c>
      <c r="J28" s="37">
        <f>Detachments!B56</f>
        <v>6250</v>
      </c>
      <c r="K28" s="41">
        <f>Detachments!C56</f>
        <v>1289</v>
      </c>
      <c r="L28" s="37">
        <f>Detachments!D56</f>
        <v>1289</v>
      </c>
      <c r="M28" s="37">
        <f>Detachments!E56</f>
        <v>0</v>
      </c>
      <c r="N28" s="38">
        <f t="shared" si="5"/>
        <v>0</v>
      </c>
      <c r="O28" s="37">
        <f t="shared" si="4"/>
        <v>0</v>
      </c>
    </row>
    <row r="29" spans="1:15" s="4" customFormat="1" ht="17.25" customHeight="1" x14ac:dyDescent="0.15">
      <c r="A29" s="16"/>
      <c r="B29" s="16"/>
      <c r="C29" s="29"/>
      <c r="D29" s="16"/>
      <c r="E29" s="16"/>
      <c r="F29" s="21"/>
      <c r="G29" s="16"/>
      <c r="H29" s="10"/>
      <c r="I29" s="56" t="s">
        <v>116</v>
      </c>
      <c r="J29" s="57">
        <f>SUM(J18:J28)</f>
        <v>64074.78</v>
      </c>
      <c r="K29" s="58">
        <f>SUM(K18:K28)</f>
        <v>28587</v>
      </c>
      <c r="L29" s="57">
        <f>SUM(L18:L28)</f>
        <v>28587</v>
      </c>
      <c r="M29" s="57">
        <f>SUM(M18:M28)</f>
        <v>11186.85</v>
      </c>
      <c r="N29" s="59">
        <f>+M29/L29</f>
        <v>0.39132647706999685</v>
      </c>
      <c r="O29" s="57">
        <f>+M29/K29</f>
        <v>0.39132647706999685</v>
      </c>
    </row>
    <row r="30" spans="1:15" s="4" customFormat="1" ht="21" customHeight="1" thickBot="1" x14ac:dyDescent="0.2">
      <c r="A30" s="55" t="s">
        <v>117</v>
      </c>
      <c r="B30" s="51"/>
      <c r="C30" s="52"/>
      <c r="D30" s="53"/>
      <c r="E30" s="53"/>
      <c r="F30" s="54"/>
      <c r="G30" s="53"/>
      <c r="H30" s="10"/>
      <c r="N30" s="23"/>
    </row>
    <row r="31" spans="1:15" s="4" customFormat="1" ht="18.5" customHeight="1" thickTop="1" thickBot="1" x14ac:dyDescent="0.2">
      <c r="A31" s="39" t="s">
        <v>38</v>
      </c>
      <c r="B31" s="48">
        <f>Detachments!B3</f>
        <v>3200</v>
      </c>
      <c r="C31" s="49">
        <f>Detachments!C3</f>
        <v>1609</v>
      </c>
      <c r="D31" s="48">
        <f>Detachments!D3</f>
        <v>1609</v>
      </c>
      <c r="E31" s="48">
        <f>Detachments!E3</f>
        <v>0</v>
      </c>
      <c r="F31" s="50">
        <f t="shared" ref="F31:F37" si="8">+E31/D31</f>
        <v>0</v>
      </c>
      <c r="G31" s="48">
        <f t="shared" ref="G31:G37" si="9">+E31/C31</f>
        <v>0</v>
      </c>
      <c r="H31" s="10"/>
      <c r="I31" s="78" t="s">
        <v>127</v>
      </c>
      <c r="J31" s="79">
        <f>Detachments!B57</f>
        <v>4176</v>
      </c>
      <c r="K31" s="80"/>
      <c r="L31" s="81">
        <f>+Detachments!D57</f>
        <v>0</v>
      </c>
      <c r="M31" s="79">
        <f>+Detachments!E57</f>
        <v>3699.91</v>
      </c>
      <c r="N31" s="82"/>
      <c r="O31" s="80"/>
    </row>
    <row r="32" spans="1:15" s="4" customFormat="1" ht="17.25" customHeight="1" thickBot="1" x14ac:dyDescent="0.2">
      <c r="A32" s="35" t="s">
        <v>10</v>
      </c>
      <c r="B32" s="12">
        <f>Detachments!B4</f>
        <v>12170</v>
      </c>
      <c r="C32" s="27">
        <f>Detachments!C4</f>
        <v>8045</v>
      </c>
      <c r="D32" s="12">
        <f>Detachments!D4</f>
        <v>8045</v>
      </c>
      <c r="E32" s="12">
        <f>Detachments!E4</f>
        <v>7395</v>
      </c>
      <c r="F32" s="19">
        <f t="shared" si="8"/>
        <v>0.9192044748290864</v>
      </c>
      <c r="G32" s="12">
        <f t="shared" si="9"/>
        <v>0.9192044748290864</v>
      </c>
      <c r="H32" s="10"/>
      <c r="N32" s="24"/>
    </row>
    <row r="33" spans="1:15" s="4" customFormat="1" ht="20" customHeight="1" thickBot="1" x14ac:dyDescent="0.2">
      <c r="A33" s="35" t="s">
        <v>43</v>
      </c>
      <c r="B33" s="12">
        <f>Detachments!B6</f>
        <v>6842.48</v>
      </c>
      <c r="C33" s="27">
        <f>Detachments!C6</f>
        <v>10626</v>
      </c>
      <c r="D33" s="12">
        <f>Detachments!D6</f>
        <v>10626</v>
      </c>
      <c r="E33" s="12">
        <f>Detachments!E6</f>
        <v>843.56</v>
      </c>
      <c r="F33" s="19">
        <f t="shared" si="8"/>
        <v>7.938641069075851E-2</v>
      </c>
      <c r="G33" s="12">
        <f t="shared" si="9"/>
        <v>7.938641069075851E-2</v>
      </c>
      <c r="H33" s="10"/>
      <c r="I33" s="78" t="s">
        <v>115</v>
      </c>
      <c r="J33" s="83">
        <f>+B17+B28+B41+J15+J29+J31</f>
        <v>349789.25</v>
      </c>
      <c r="K33" s="84">
        <f>+C17+C28+C41+K15+K29+K31</f>
        <v>364151</v>
      </c>
      <c r="L33" s="85">
        <f>+D17+D28+D41+L15+L29+L31</f>
        <v>364151</v>
      </c>
      <c r="M33" s="83">
        <f>+E17+E28+E41+M15+M29+M31</f>
        <v>87261.830000000016</v>
      </c>
      <c r="N33" s="86">
        <f>+M33/L33</f>
        <v>0.23963089487602673</v>
      </c>
      <c r="O33" s="83">
        <f>+M33/K33</f>
        <v>0.23963089487602673</v>
      </c>
    </row>
    <row r="34" spans="1:15" s="4" customFormat="1" ht="17.25" customHeight="1" x14ac:dyDescent="0.15">
      <c r="A34" s="35" t="s">
        <v>3</v>
      </c>
      <c r="B34" s="12">
        <f>Detachments!B14</f>
        <v>1016</v>
      </c>
      <c r="C34" s="27">
        <f>Detachments!C14</f>
        <v>75</v>
      </c>
      <c r="D34" s="12">
        <f>Detachments!D14</f>
        <v>75</v>
      </c>
      <c r="E34" s="12">
        <f>Detachments!E14</f>
        <v>0</v>
      </c>
      <c r="F34" s="19">
        <f t="shared" si="8"/>
        <v>0</v>
      </c>
      <c r="G34" s="12">
        <f t="shared" si="9"/>
        <v>0</v>
      </c>
      <c r="H34" s="10"/>
      <c r="N34" s="23"/>
    </row>
    <row r="35" spans="1:15" s="4" customFormat="1" ht="17.25" customHeight="1" thickBot="1" x14ac:dyDescent="0.2">
      <c r="A35" s="35" t="s">
        <v>35</v>
      </c>
      <c r="B35" s="12">
        <f>Detachments!B15</f>
        <v>1001</v>
      </c>
      <c r="C35" s="27">
        <f>Detachments!C15</f>
        <v>639</v>
      </c>
      <c r="D35" s="12">
        <f>Detachments!D15</f>
        <v>639</v>
      </c>
      <c r="E35" s="12">
        <f>Detachments!E15</f>
        <v>0</v>
      </c>
      <c r="F35" s="19">
        <f t="shared" si="8"/>
        <v>0</v>
      </c>
      <c r="G35" s="12">
        <f t="shared" si="9"/>
        <v>0</v>
      </c>
      <c r="H35" s="10"/>
    </row>
    <row r="36" spans="1:15" s="4" customFormat="1" ht="17.25" customHeight="1" thickBot="1" x14ac:dyDescent="0.2">
      <c r="A36" s="35" t="s">
        <v>47</v>
      </c>
      <c r="B36" s="12">
        <f>Detachments!B32</f>
        <v>4326</v>
      </c>
      <c r="C36" s="27">
        <f>Detachments!C32</f>
        <v>359</v>
      </c>
      <c r="D36" s="12">
        <f>Detachments!D32</f>
        <v>359</v>
      </c>
      <c r="E36" s="12">
        <f>Detachments!E32</f>
        <v>0</v>
      </c>
      <c r="F36" s="19">
        <f t="shared" si="8"/>
        <v>0</v>
      </c>
      <c r="G36" s="12">
        <f t="shared" si="9"/>
        <v>0</v>
      </c>
      <c r="H36" s="10"/>
      <c r="I36" s="126" t="s">
        <v>131</v>
      </c>
      <c r="J36" s="127"/>
      <c r="K36" s="127"/>
      <c r="L36" s="127"/>
      <c r="M36" s="127"/>
      <c r="N36" s="127"/>
      <c r="O36" s="128"/>
    </row>
    <row r="37" spans="1:15" s="4" customFormat="1" ht="17.25" customHeight="1" thickBot="1" x14ac:dyDescent="0.2">
      <c r="A37" s="35" t="s">
        <v>39</v>
      </c>
      <c r="B37" s="12">
        <f>Detachments!B41</f>
        <v>8214.33</v>
      </c>
      <c r="C37" s="27">
        <f>Detachments!C41</f>
        <v>1412</v>
      </c>
      <c r="D37" s="12">
        <f>Detachments!D41</f>
        <v>1412</v>
      </c>
      <c r="E37" s="12">
        <f>Detachments!E41</f>
        <v>112</v>
      </c>
      <c r="F37" s="19">
        <f t="shared" si="8"/>
        <v>7.9320113314447591E-2</v>
      </c>
      <c r="G37" s="12">
        <f t="shared" si="9"/>
        <v>7.9320113314447591E-2</v>
      </c>
      <c r="H37" s="10"/>
    </row>
    <row r="38" spans="1:15" s="4" customFormat="1" ht="17.25" customHeight="1" thickBot="1" x14ac:dyDescent="0.2">
      <c r="A38" s="35" t="s">
        <v>49</v>
      </c>
      <c r="B38" s="12">
        <f>Detachments!B43</f>
        <v>350</v>
      </c>
      <c r="C38" s="27">
        <f>Detachments!C43</f>
        <v>68</v>
      </c>
      <c r="D38" s="12">
        <f>Detachments!D43</f>
        <v>68</v>
      </c>
      <c r="E38" s="12">
        <f>Detachments!E43</f>
        <v>0</v>
      </c>
      <c r="F38" s="19">
        <v>0</v>
      </c>
      <c r="G38" s="12">
        <f>IF(C38=0,0,(+E38/C38))</f>
        <v>0</v>
      </c>
      <c r="H38" s="10"/>
      <c r="I38" s="123" t="s">
        <v>132</v>
      </c>
      <c r="J38" s="124"/>
      <c r="K38" s="124"/>
      <c r="L38" s="124"/>
      <c r="M38" s="124"/>
      <c r="N38" s="124"/>
      <c r="O38" s="125"/>
    </row>
    <row r="39" spans="1:15" s="4" customFormat="1" ht="17.25" customHeight="1" x14ac:dyDescent="0.15">
      <c r="A39" s="35" t="s">
        <v>8</v>
      </c>
      <c r="B39" s="12">
        <f>Detachments!B50</f>
        <v>185</v>
      </c>
      <c r="C39" s="27">
        <f>Detachments!C50</f>
        <v>442</v>
      </c>
      <c r="D39" s="12">
        <f>Detachments!D50</f>
        <v>442</v>
      </c>
      <c r="E39" s="12">
        <f>Detachments!E50</f>
        <v>400</v>
      </c>
      <c r="F39" s="19">
        <f>+E39/D39</f>
        <v>0.90497737556561086</v>
      </c>
      <c r="G39" s="12">
        <f>+E39/C39</f>
        <v>0.90497737556561086</v>
      </c>
      <c r="H39" s="10"/>
      <c r="I39" s="77"/>
      <c r="J39" s="77"/>
      <c r="K39" s="77"/>
      <c r="L39" s="77"/>
      <c r="M39" s="77"/>
      <c r="N39" s="77"/>
      <c r="O39" s="77"/>
    </row>
    <row r="40" spans="1:15" s="4" customFormat="1" ht="17.25" customHeight="1" thickBot="1" x14ac:dyDescent="0.2">
      <c r="A40" s="40" t="s">
        <v>25</v>
      </c>
      <c r="B40" s="14">
        <f>Detachments!B53</f>
        <v>1480</v>
      </c>
      <c r="C40" s="28">
        <f>Detachments!C53</f>
        <v>2496</v>
      </c>
      <c r="D40" s="14">
        <f>Detachments!D53</f>
        <v>2496</v>
      </c>
      <c r="E40" s="14">
        <f>Detachments!E53</f>
        <v>600</v>
      </c>
      <c r="F40" s="20">
        <f>+E40/D40</f>
        <v>0.24038461538461539</v>
      </c>
      <c r="G40" s="14">
        <f>+E40/C40</f>
        <v>0.24038461538461539</v>
      </c>
      <c r="H40" s="10"/>
      <c r="N40" s="23"/>
    </row>
    <row r="41" spans="1:15" s="4" customFormat="1" ht="17.25" customHeight="1" x14ac:dyDescent="0.15">
      <c r="A41" s="56" t="s">
        <v>116</v>
      </c>
      <c r="B41" s="57">
        <f>SUM(B31:B40)</f>
        <v>38784.81</v>
      </c>
      <c r="C41" s="58">
        <f>SUM(C31:C40)</f>
        <v>25771</v>
      </c>
      <c r="D41" s="57">
        <f>SUM(D31:D40)</f>
        <v>25771</v>
      </c>
      <c r="E41" s="57">
        <f>SUM(E31:E40)</f>
        <v>9350.56</v>
      </c>
      <c r="F41" s="59">
        <f>+E41/D41</f>
        <v>0.36283264134104226</v>
      </c>
      <c r="G41" s="57">
        <f>+E41/C41</f>
        <v>0.36283264134104226</v>
      </c>
      <c r="H41" s="10"/>
      <c r="N41" s="23"/>
    </row>
    <row r="44" spans="1:15" x14ac:dyDescent="0.15">
      <c r="E44" s="17"/>
    </row>
    <row r="49" spans="9:9" x14ac:dyDescent="0.15">
      <c r="I49" s="17"/>
    </row>
    <row r="50" spans="9:9" x14ac:dyDescent="0.15">
      <c r="I50" s="17"/>
    </row>
    <row r="51" spans="9:9" x14ac:dyDescent="0.15">
      <c r="I51" s="17"/>
    </row>
    <row r="52" spans="9:9" x14ac:dyDescent="0.15">
      <c r="I52" s="17"/>
    </row>
  </sheetData>
  <sortState xmlns:xlrd2="http://schemas.microsoft.com/office/spreadsheetml/2017/richdata2" ref="A3:G16">
    <sortCondition ref="A3:A16"/>
  </sortState>
  <mergeCells count="2">
    <mergeCell ref="I38:O38"/>
    <mergeCell ref="I36:O36"/>
  </mergeCells>
  <phoneticPr fontId="0" type="noConversion"/>
  <printOptions horizontalCentered="1" verticalCentered="1"/>
  <pageMargins left="0.25" right="0.25" top="1.01" bottom="0.68" header="0.37" footer="0.32"/>
  <pageSetup scale="64" fitToHeight="0" orientation="landscape" r:id="rId1"/>
  <headerFooter alignWithMargins="0">
    <oddHeader xml:space="preserve">&amp;C&amp;"Trajan Pro,Bold"&amp;20Sons of The American Legion
Child Welfare Foundation (CWF) - Donations by Region&amp;R&amp;"Trajan Pro,Bold Italic"&amp;12
&amp;16Page 2 of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Detachments</vt:lpstr>
      <vt:lpstr>Regional Breakdown</vt:lpstr>
      <vt:lpstr>Detachments!Print_Area</vt:lpstr>
    </vt:vector>
  </TitlesOfParts>
  <Company>Varian Vacuum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O'Hearne</dc:creator>
  <cp:lastModifiedBy>Microsoft Office User</cp:lastModifiedBy>
  <cp:lastPrinted>2022-09-29T07:59:24Z</cp:lastPrinted>
  <dcterms:created xsi:type="dcterms:W3CDTF">2002-03-18T14:14:26Z</dcterms:created>
  <dcterms:modified xsi:type="dcterms:W3CDTF">2022-10-27T01:12:39Z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c91b28-7e0e-4bfd-870f-ca289b7f09ce_Enabled">
    <vt:lpwstr>true</vt:lpwstr>
  </property>
  <property fmtid="{D5CDD505-2E9C-101B-9397-08002B2CF9AE}" pid="3" name="MSIP_Label_ecc91b28-7e0e-4bfd-870f-ca289b7f09ce_SetDate">
    <vt:lpwstr>2022-10-27T00:24:24Z</vt:lpwstr>
  </property>
  <property fmtid="{D5CDD505-2E9C-101B-9397-08002B2CF9AE}" pid="4" name="MSIP_Label_ecc91b28-7e0e-4bfd-870f-ca289b7f09ce_Method">
    <vt:lpwstr>Standard</vt:lpwstr>
  </property>
  <property fmtid="{D5CDD505-2E9C-101B-9397-08002B2CF9AE}" pid="5" name="MSIP_Label_ecc91b28-7e0e-4bfd-870f-ca289b7f09ce_Name">
    <vt:lpwstr>Confidential</vt:lpwstr>
  </property>
  <property fmtid="{D5CDD505-2E9C-101B-9397-08002B2CF9AE}" pid="6" name="MSIP_Label_ecc91b28-7e0e-4bfd-870f-ca289b7f09ce_SiteId">
    <vt:lpwstr>dd9d243c-8688-470f-8812-4ceb7ac50b6c</vt:lpwstr>
  </property>
  <property fmtid="{D5CDD505-2E9C-101B-9397-08002B2CF9AE}" pid="7" name="MSIP_Label_ecc91b28-7e0e-4bfd-870f-ca289b7f09ce_ActionId">
    <vt:lpwstr>85d949ef-9180-4785-af62-91da0452e22a</vt:lpwstr>
  </property>
  <property fmtid="{D5CDD505-2E9C-101B-9397-08002B2CF9AE}" pid="8" name="MSIP_Label_ecc91b28-7e0e-4bfd-870f-ca289b7f09ce_ContentBits">
    <vt:lpwstr>0</vt:lpwstr>
  </property>
</Properties>
</file>