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itadmin\Documents\Agile Training\"/>
    </mc:Choice>
  </mc:AlternateContent>
  <xr:revisionPtr revIDLastSave="0" documentId="13_ncr:1_{F2CBE2DE-59B7-4D42-9F83-E3AC8BEB9BBD}" xr6:coauthVersionLast="47" xr6:coauthVersionMax="47" xr10:uidLastSave="{00000000-0000-0000-0000-000000000000}"/>
  <bookViews>
    <workbookView xWindow="-108" yWindow="-108" windowWidth="23256" windowHeight="12456" xr2:uid="{91A4DA2F-5052-4AC1-9B43-CB5780EE017A}"/>
  </bookViews>
  <sheets>
    <sheet name="TEMPLATE" sheetId="34" r:id="rId1"/>
  </sheets>
  <definedNames>
    <definedName name="_xlnm._FilterDatabase" localSheetId="0" hidden="1">TEMPLATE!$A$8:$V$12</definedName>
    <definedName name="APD">#REF!</definedName>
    <definedName name="ArPD">#REF!</definedName>
    <definedName name="BPD">#REF!</definedName>
    <definedName name="CGCY">#REF!</definedName>
    <definedName name="DaysRemaining">#REF!</definedName>
    <definedName name="DPD">#REF!</definedName>
    <definedName name="EDate">#REF!</definedName>
    <definedName name="EndDate">#REF!</definedName>
    <definedName name="IPD">#REF!</definedName>
    <definedName name="MPD">#REF!</definedName>
    <definedName name="QPD">#REF!</definedName>
    <definedName name="RDays">#REF!</definedName>
    <definedName name="SDate">#REF!</definedName>
    <definedName name="StartDate">#REF!</definedName>
    <definedName name="TotalAndroid">#REF!</definedName>
    <definedName name="TotalBackend">#REF!</definedName>
    <definedName name="TotalDesktop">#REF!</definedName>
    <definedName name="TotaliOS">#REF!</definedName>
    <definedName name="TotalQA">#REF!</definedName>
    <definedName name="TPD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34" l="1"/>
  <c r="O12" i="34"/>
  <c r="N12" i="34"/>
  <c r="M12" i="34"/>
  <c r="P11" i="34"/>
  <c r="O11" i="34"/>
  <c r="N11" i="34"/>
  <c r="M11" i="34"/>
  <c r="P10" i="34"/>
  <c r="O10" i="34"/>
  <c r="N10" i="34"/>
  <c r="M10" i="34"/>
  <c r="P9" i="34"/>
  <c r="O9" i="34"/>
  <c r="N9" i="34"/>
  <c r="M9" i="34"/>
  <c r="M15" i="34" l="1"/>
  <c r="O15" i="34"/>
  <c r="Q10" i="34"/>
  <c r="Q12" i="34"/>
  <c r="R12" i="34" s="1"/>
  <c r="S12" i="34" s="1"/>
  <c r="N15" i="34"/>
  <c r="Q11" i="34"/>
  <c r="R11" i="34" s="1"/>
  <c r="S11" i="34" s="1"/>
  <c r="P15" i="34"/>
  <c r="Q9" i="34"/>
  <c r="R10" i="34" l="1"/>
  <c r="S10" i="34" s="1"/>
  <c r="U11" i="34"/>
  <c r="T11" i="34"/>
  <c r="T12" i="34"/>
  <c r="U12" i="34"/>
  <c r="R9" i="34"/>
  <c r="Q15" i="34"/>
  <c r="V11" i="34" l="1"/>
  <c r="L11" i="34" s="1"/>
  <c r="U10" i="34"/>
  <c r="T10" i="34"/>
  <c r="V12" i="34"/>
  <c r="L12" i="34" s="1"/>
  <c r="R15" i="34"/>
  <c r="S9" i="34"/>
  <c r="V10" i="34" l="1"/>
  <c r="L10" i="34" s="1"/>
  <c r="U9" i="34"/>
  <c r="U15" i="34" s="1"/>
  <c r="T9" i="34"/>
  <c r="T15" i="34" s="1"/>
  <c r="S15" i="34"/>
  <c r="V9" i="34" l="1"/>
  <c r="V15" i="34" s="1"/>
  <c r="L9" i="34" l="1"/>
  <c r="L15" i="34" s="1"/>
</calcChain>
</file>

<file path=xl/sharedStrings.xml><?xml version="1.0" encoding="utf-8"?>
<sst xmlns="http://schemas.openxmlformats.org/spreadsheetml/2006/main" count="55" uniqueCount="38">
  <si>
    <t>API</t>
  </si>
  <si>
    <t>Mobile (iOS)</t>
  </si>
  <si>
    <t>Mobile (Android)</t>
  </si>
  <si>
    <t>Total</t>
  </si>
  <si>
    <t>Comments</t>
  </si>
  <si>
    <t>Mgmt Effort (15%)</t>
  </si>
  <si>
    <t>Arch Design (10%)</t>
  </si>
  <si>
    <t xml:space="preserve"> Dev Total PDs</t>
  </si>
  <si>
    <t>Dev + QA 
(PDs)</t>
  </si>
  <si>
    <t>Total Efforts (PD)</t>
  </si>
  <si>
    <t>Hrs</t>
  </si>
  <si>
    <t>QA
@30% (PD's)</t>
  </si>
  <si>
    <t>PD</t>
  </si>
  <si>
    <t>Use Case</t>
  </si>
  <si>
    <t>Contingency</t>
  </si>
  <si>
    <t>Total Efforts (PD) With Contingency 12%</t>
  </si>
  <si>
    <t>Simple_N</t>
  </si>
  <si>
    <t>Medium_N</t>
  </si>
  <si>
    <t>Complex_N</t>
  </si>
  <si>
    <t>Simple_C</t>
  </si>
  <si>
    <t>Medium_C</t>
  </si>
  <si>
    <t>Complex_C</t>
  </si>
  <si>
    <t>Complexity (New / Change)</t>
  </si>
  <si>
    <t>Desktop/ PWA (PD)</t>
  </si>
  <si>
    <t>iOS  (PD)</t>
  </si>
  <si>
    <t>Android  (PD)</t>
  </si>
  <si>
    <t>API  PD</t>
  </si>
  <si>
    <t>Screen/Components ( Including Binding )</t>
  </si>
  <si>
    <t>Desktop / PWA</t>
  </si>
  <si>
    <t>TEAM / EPIC</t>
  </si>
  <si>
    <t>Vault page for FS products</t>
  </si>
  <si>
    <t>Channels Integration</t>
  </si>
  <si>
    <t xml:space="preserve">Sample Homepage </t>
  </si>
  <si>
    <t>Sample Channels Integration</t>
  </si>
  <si>
    <t xml:space="preserve">
Marketing/CS/Analytics/Content</t>
  </si>
  <si>
    <t>Data encryption</t>
  </si>
  <si>
    <t xml:space="preserve">Data </t>
  </si>
  <si>
    <t>Content mgmt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</si>
</sst>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2" fillId="0" borderId="0" xfId="1" applyAlignment="1">
      <alignment horizontal="center" vertical="center" wrapText="1"/>
    </xf>
    <xf numFmtId="0" fontId="2" fillId="0" borderId="0" xfId="1" applyAlignment="1">
      <alignment vertical="center" wrapText="1"/>
    </xf>
    <xf numFmtId="0" fontId="0" fillId="0" borderId="0" xfId="0" applyAlignment="1">
      <alignment vertical="center" wrapText="1"/>
    </xf>
    <xf numFmtId="9" fontId="1" fillId="10" borderId="5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vertical="center" wrapText="1"/>
    </xf>
    <xf numFmtId="0" fontId="0" fillId="0" borderId="1" xfId="1" applyFont="1" applyBorder="1" applyAlignment="1">
      <alignment horizontal="center" vertical="center" wrapText="1"/>
    </xf>
    <xf numFmtId="0" fontId="5" fillId="8" borderId="9" xfId="0" applyFont="1" applyFill="1" applyBorder="1" applyAlignment="1">
      <alignment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7" borderId="6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vertical="center" wrapText="1"/>
    </xf>
    <xf numFmtId="0" fontId="4" fillId="7" borderId="18" xfId="0" applyFont="1" applyFill="1" applyBorder="1" applyAlignment="1">
      <alignment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5" borderId="8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9" borderId="15" xfId="0" applyNumberFormat="1" applyFill="1" applyBorder="1" applyAlignment="1">
      <alignment horizontal="center" vertical="center" wrapText="1"/>
    </xf>
    <xf numFmtId="1" fontId="0" fillId="6" borderId="14" xfId="0" applyNumberFormat="1" applyFill="1" applyBorder="1" applyAlignment="1">
      <alignment horizontal="center" vertical="center" wrapText="1"/>
    </xf>
    <xf numFmtId="1" fontId="0" fillId="6" borderId="21" xfId="0" applyNumberFormat="1" applyFill="1" applyBorder="1" applyAlignment="1">
      <alignment horizontal="center" vertical="center" wrapText="1"/>
    </xf>
    <xf numFmtId="1" fontId="0" fillId="9" borderId="8" xfId="0" applyNumberFormat="1" applyFill="1" applyBorder="1" applyAlignment="1">
      <alignment horizontal="center" vertical="center" wrapText="1"/>
    </xf>
    <xf numFmtId="1" fontId="0" fillId="9" borderId="14" xfId="0" applyNumberForma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2" borderId="3" xfId="0" applyNumberFormat="1" applyFill="1" applyBorder="1" applyAlignment="1">
      <alignment horizontal="center" vertical="center" wrapText="1"/>
    </xf>
    <xf numFmtId="1" fontId="0" fillId="2" borderId="3" xfId="0" applyNumberFormat="1" applyFill="1" applyBorder="1" applyAlignment="1">
      <alignment vertical="center" wrapText="1"/>
    </xf>
    <xf numFmtId="0" fontId="0" fillId="11" borderId="22" xfId="0" applyFill="1" applyBorder="1" applyAlignment="1">
      <alignment wrapText="1"/>
    </xf>
    <xf numFmtId="0" fontId="2" fillId="8" borderId="17" xfId="1" applyFill="1" applyBorder="1" applyAlignment="1">
      <alignment horizontal="center" vertical="center" wrapText="1"/>
    </xf>
    <xf numFmtId="0" fontId="2" fillId="8" borderId="4" xfId="1" applyFill="1" applyBorder="1" applyAlignment="1">
      <alignment horizontal="center" vertical="center" wrapText="1"/>
    </xf>
    <xf numFmtId="0" fontId="2" fillId="8" borderId="5" xfId="1" applyFill="1" applyBorder="1" applyAlignment="1">
      <alignment horizontal="center" vertical="center" wrapText="1"/>
    </xf>
  </cellXfs>
  <cellStyles count="4">
    <cellStyle name="Normal" xfId="0" builtinId="0"/>
    <cellStyle name="Normal 2" xfId="1" xr:uid="{9BAB6FBA-0FB3-2548-BD36-34AB33A5499E}"/>
    <cellStyle name="Normal 3" xfId="3" xr:uid="{4D16EA23-8559-48D3-976E-D6177CAD3D5D}"/>
    <cellStyle name="Per cent 2" xfId="2" xr:uid="{16A1670E-BDAA-0D4B-BE22-03B16846FB43}"/>
  </cellStyles>
  <dxfs count="0"/>
  <tableStyles count="0" defaultTableStyle="TableStyleMedium2" defaultPivotStyle="PivotStyleLight16"/>
  <colors>
    <mruColors>
      <color rgb="FFB9EF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8A322-F284-A54C-84CE-2BD07785C29B}">
  <sheetPr>
    <tabColor theme="4"/>
  </sheetPr>
  <dimension ref="A1:X17"/>
  <sheetViews>
    <sheetView tabSelected="1" zoomScale="120" zoomScaleNormal="12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12" sqref="B12"/>
    </sheetView>
  </sheetViews>
  <sheetFormatPr defaultColWidth="8.77734375" defaultRowHeight="14.4" x14ac:dyDescent="0.3"/>
  <cols>
    <col min="1" max="1" width="26" style="3" bestFit="1" customWidth="1"/>
    <col min="2" max="2" width="25.77734375" style="3" customWidth="1"/>
    <col min="3" max="3" width="25.6640625" style="31" bestFit="1" customWidth="1"/>
    <col min="4" max="5" width="10.77734375" style="3" customWidth="1"/>
    <col min="6" max="7" width="10.77734375" style="15" customWidth="1"/>
    <col min="8" max="8" width="10" style="15" bestFit="1" customWidth="1"/>
    <col min="9" max="9" width="10.77734375" style="15" customWidth="1"/>
    <col min="10" max="11" width="10.77734375" style="3" customWidth="1"/>
    <col min="12" max="12" width="10.77734375" style="15" customWidth="1"/>
    <col min="13" max="14" width="10.77734375" style="3" customWidth="1"/>
    <col min="15" max="16" width="10.77734375" style="15" customWidth="1"/>
    <col min="17" max="17" width="10.77734375" style="3" customWidth="1"/>
    <col min="18" max="22" width="10.77734375" style="15" customWidth="1"/>
    <col min="23" max="24" width="11.77734375" style="15" customWidth="1"/>
    <col min="25" max="16384" width="8.77734375" style="3"/>
  </cols>
  <sheetData>
    <row r="1" spans="1:24" ht="15" thickBot="1" x14ac:dyDescent="0.35">
      <c r="A1" s="12" t="s">
        <v>22</v>
      </c>
      <c r="B1" s="13" t="s">
        <v>10</v>
      </c>
      <c r="C1" s="14" t="s">
        <v>12</v>
      </c>
      <c r="F1" s="1"/>
      <c r="G1" s="1"/>
      <c r="H1" s="1"/>
      <c r="I1" s="1"/>
      <c r="J1" s="2"/>
      <c r="K1" s="2"/>
      <c r="M1" s="2"/>
      <c r="N1" s="2"/>
      <c r="Q1" s="15"/>
    </row>
    <row r="2" spans="1:24" x14ac:dyDescent="0.3">
      <c r="A2" s="16" t="s">
        <v>16</v>
      </c>
      <c r="B2" s="17">
        <v>16</v>
      </c>
      <c r="C2" s="18">
        <v>2</v>
      </c>
      <c r="F2" s="1"/>
      <c r="G2" s="1"/>
      <c r="H2" s="1"/>
      <c r="I2" s="1"/>
      <c r="J2" s="2"/>
      <c r="K2" s="2"/>
      <c r="M2" s="2"/>
      <c r="N2" s="2"/>
      <c r="O2" s="1"/>
      <c r="P2" s="1"/>
      <c r="Q2" s="1"/>
      <c r="R2" s="1"/>
      <c r="S2" s="1"/>
    </row>
    <row r="3" spans="1:24" x14ac:dyDescent="0.3">
      <c r="A3" s="19" t="s">
        <v>17</v>
      </c>
      <c r="B3" s="20">
        <v>32</v>
      </c>
      <c r="C3" s="21">
        <v>4</v>
      </c>
      <c r="F3" s="1"/>
      <c r="G3" s="1"/>
      <c r="H3" s="1"/>
      <c r="I3" s="1"/>
      <c r="J3" s="2"/>
      <c r="K3" s="2"/>
      <c r="M3" s="2"/>
      <c r="N3" s="2"/>
      <c r="O3" s="1"/>
      <c r="P3" s="1"/>
      <c r="Q3" s="1"/>
      <c r="R3" s="1"/>
      <c r="S3" s="1"/>
    </row>
    <row r="4" spans="1:24" x14ac:dyDescent="0.3">
      <c r="A4" s="19" t="s">
        <v>18</v>
      </c>
      <c r="B4" s="20">
        <v>48</v>
      </c>
      <c r="C4" s="21">
        <v>6</v>
      </c>
      <c r="F4" s="3"/>
      <c r="G4" s="3"/>
      <c r="H4" s="2"/>
      <c r="I4" s="2"/>
      <c r="J4" s="2"/>
      <c r="K4" s="2"/>
      <c r="M4" s="1"/>
      <c r="N4" s="1"/>
      <c r="O4" s="1"/>
      <c r="P4" s="1"/>
      <c r="Q4" s="1"/>
      <c r="W4" s="3"/>
      <c r="X4" s="3"/>
    </row>
    <row r="5" spans="1:24" ht="15" thickBot="1" x14ac:dyDescent="0.35">
      <c r="A5" s="19" t="s">
        <v>19</v>
      </c>
      <c r="B5" s="20">
        <v>8</v>
      </c>
      <c r="C5" s="21">
        <v>1</v>
      </c>
      <c r="F5" s="1"/>
      <c r="G5" s="1"/>
      <c r="H5" s="1"/>
      <c r="I5" s="1"/>
      <c r="J5" s="2"/>
      <c r="K5" s="2"/>
      <c r="M5" s="2"/>
      <c r="N5" s="2"/>
      <c r="O5" s="1"/>
      <c r="P5" s="1"/>
      <c r="Q5" s="1"/>
      <c r="R5" s="1"/>
      <c r="S5" s="1"/>
    </row>
    <row r="6" spans="1:24" ht="29.4" thickBot="1" x14ac:dyDescent="0.35">
      <c r="A6" s="19" t="s">
        <v>20</v>
      </c>
      <c r="B6" s="20">
        <v>16</v>
      </c>
      <c r="C6" s="21">
        <v>2</v>
      </c>
      <c r="D6" s="22" t="s">
        <v>14</v>
      </c>
      <c r="E6" s="4">
        <v>0.12</v>
      </c>
      <c r="F6" s="1"/>
      <c r="G6" s="1"/>
      <c r="H6" s="1"/>
      <c r="I6" s="1"/>
      <c r="J6" s="2"/>
      <c r="K6" s="2"/>
      <c r="M6" s="2"/>
      <c r="N6" s="2"/>
      <c r="O6" s="1"/>
      <c r="P6" s="1"/>
      <c r="Q6" s="1"/>
      <c r="R6" s="1"/>
      <c r="S6" s="1"/>
    </row>
    <row r="7" spans="1:24" ht="15" thickBot="1" x14ac:dyDescent="0.35">
      <c r="A7" s="23" t="s">
        <v>21</v>
      </c>
      <c r="B7" s="24">
        <v>32</v>
      </c>
      <c r="C7" s="25">
        <v>4</v>
      </c>
      <c r="D7" s="42" t="s">
        <v>27</v>
      </c>
      <c r="E7" s="43"/>
      <c r="F7" s="43"/>
      <c r="G7" s="44"/>
      <c r="H7" s="1"/>
      <c r="I7" s="1"/>
      <c r="J7" s="2"/>
      <c r="K7" s="2"/>
      <c r="M7" s="2"/>
      <c r="N7" s="2"/>
      <c r="O7" s="1"/>
      <c r="P7" s="1"/>
      <c r="Q7" s="1"/>
      <c r="R7" s="1"/>
      <c r="S7" s="1"/>
    </row>
    <row r="8" spans="1:24" s="15" customFormat="1" ht="72" x14ac:dyDescent="0.3">
      <c r="A8" s="6" t="s">
        <v>29</v>
      </c>
      <c r="B8" s="6" t="s">
        <v>13</v>
      </c>
      <c r="C8" s="6" t="s">
        <v>4</v>
      </c>
      <c r="D8" s="7" t="s">
        <v>28</v>
      </c>
      <c r="E8" s="7" t="s">
        <v>1</v>
      </c>
      <c r="F8" s="7" t="s">
        <v>2</v>
      </c>
      <c r="G8" s="7" t="s">
        <v>0</v>
      </c>
      <c r="H8" s="7" t="s">
        <v>28</v>
      </c>
      <c r="I8" s="7" t="s">
        <v>1</v>
      </c>
      <c r="J8" s="7" t="s">
        <v>2</v>
      </c>
      <c r="K8" s="7" t="s">
        <v>0</v>
      </c>
      <c r="L8" s="7" t="s">
        <v>15</v>
      </c>
      <c r="M8" s="7" t="s">
        <v>23</v>
      </c>
      <c r="N8" s="7" t="s">
        <v>24</v>
      </c>
      <c r="O8" s="7" t="s">
        <v>25</v>
      </c>
      <c r="P8" s="7" t="s">
        <v>26</v>
      </c>
      <c r="Q8" s="7" t="s">
        <v>7</v>
      </c>
      <c r="R8" s="7" t="s">
        <v>11</v>
      </c>
      <c r="S8" s="7" t="s">
        <v>8</v>
      </c>
      <c r="T8" s="7" t="s">
        <v>5</v>
      </c>
      <c r="U8" s="7" t="s">
        <v>6</v>
      </c>
      <c r="V8" s="7" t="s">
        <v>9</v>
      </c>
    </row>
    <row r="9" spans="1:24" x14ac:dyDescent="0.3">
      <c r="A9" s="8" t="s">
        <v>32</v>
      </c>
      <c r="B9" s="8" t="s">
        <v>30</v>
      </c>
      <c r="C9" s="8"/>
      <c r="D9" s="9">
        <v>2</v>
      </c>
      <c r="E9" s="9">
        <v>1</v>
      </c>
      <c r="F9" s="9">
        <v>1</v>
      </c>
      <c r="G9" s="9">
        <v>1</v>
      </c>
      <c r="H9" s="10" t="s">
        <v>20</v>
      </c>
      <c r="I9" s="10" t="s">
        <v>20</v>
      </c>
      <c r="J9" s="10" t="s">
        <v>20</v>
      </c>
      <c r="K9" s="10" t="s">
        <v>20</v>
      </c>
      <c r="L9" s="32">
        <f>V9*(1+$E$6)</f>
        <v>18.200000000000003</v>
      </c>
      <c r="M9" s="32">
        <f>IFERROR((VLOOKUP(H9,$A$2:$C$7,3,0)),0)*D9</f>
        <v>4</v>
      </c>
      <c r="N9" s="32">
        <f>IFERROR((VLOOKUP(I9,$A$2:$C$7,3,0)),0)*E9</f>
        <v>2</v>
      </c>
      <c r="O9" s="32">
        <f>IFERROR((VLOOKUP(J9,$A$2:$C$7,3,0)),0)*F9</f>
        <v>2</v>
      </c>
      <c r="P9" s="32">
        <f>IFERROR((VLOOKUP(K9,$A$2:$C$7,3,0)),0)*G9</f>
        <v>2</v>
      </c>
      <c r="Q9" s="32">
        <f>SUM(M9:P9)</f>
        <v>10</v>
      </c>
      <c r="R9" s="32">
        <f>Q9*0.3</f>
        <v>3</v>
      </c>
      <c r="S9" s="32">
        <f t="shared" ref="S9:S12" si="0">Q9+R9</f>
        <v>13</v>
      </c>
      <c r="T9" s="32">
        <f>S9*0.15</f>
        <v>1.95</v>
      </c>
      <c r="U9" s="32">
        <f>S9*0.1</f>
        <v>1.3</v>
      </c>
      <c r="V9" s="32">
        <f>SUM(S9:U9)</f>
        <v>16.25</v>
      </c>
      <c r="W9" s="3"/>
      <c r="X9" s="3"/>
    </row>
    <row r="10" spans="1:24" x14ac:dyDescent="0.3">
      <c r="A10" s="8" t="s">
        <v>33</v>
      </c>
      <c r="B10" s="8" t="s">
        <v>31</v>
      </c>
      <c r="C10" s="8"/>
      <c r="D10" s="9"/>
      <c r="E10" s="11"/>
      <c r="F10" s="11"/>
      <c r="G10" s="9">
        <v>0.5</v>
      </c>
      <c r="H10" s="10"/>
      <c r="I10" s="10"/>
      <c r="J10" s="10"/>
      <c r="K10" s="10" t="s">
        <v>18</v>
      </c>
      <c r="L10" s="32">
        <f t="shared" ref="L10:L12" si="1">V10*(1+$E$6)</f>
        <v>5.46</v>
      </c>
      <c r="M10" s="32">
        <f t="shared" ref="M10:P12" si="2">IFERROR((VLOOKUP(H10,$A$2:$C$7,3,0)),0)*D10</f>
        <v>0</v>
      </c>
      <c r="N10" s="32">
        <f t="shared" si="2"/>
        <v>0</v>
      </c>
      <c r="O10" s="32">
        <f t="shared" si="2"/>
        <v>0</v>
      </c>
      <c r="P10" s="32">
        <f t="shared" si="2"/>
        <v>3</v>
      </c>
      <c r="Q10" s="32">
        <f>SUM(M10:P10)</f>
        <v>3</v>
      </c>
      <c r="R10" s="32">
        <f>Q10*0.3</f>
        <v>0.89999999999999991</v>
      </c>
      <c r="S10" s="32">
        <f t="shared" si="0"/>
        <v>3.9</v>
      </c>
      <c r="T10" s="32">
        <f>S10*0.15</f>
        <v>0.58499999999999996</v>
      </c>
      <c r="U10" s="32">
        <f>S10*0.1</f>
        <v>0.39</v>
      </c>
      <c r="V10" s="32">
        <f>SUM(S10:U10)</f>
        <v>4.8749999999999991</v>
      </c>
      <c r="W10" s="3"/>
      <c r="X10" s="3"/>
    </row>
    <row r="11" spans="1:24" ht="43.2" x14ac:dyDescent="0.3">
      <c r="A11" s="41" t="s">
        <v>34</v>
      </c>
      <c r="B11" s="8" t="s">
        <v>37</v>
      </c>
      <c r="C11" s="8"/>
      <c r="D11" s="9">
        <v>0.5</v>
      </c>
      <c r="E11" s="11">
        <v>0.5</v>
      </c>
      <c r="F11" s="11">
        <v>0.5</v>
      </c>
      <c r="G11" s="9">
        <v>0.5</v>
      </c>
      <c r="H11" s="10" t="s">
        <v>17</v>
      </c>
      <c r="I11" s="10" t="s">
        <v>17</v>
      </c>
      <c r="J11" s="10" t="s">
        <v>17</v>
      </c>
      <c r="K11" s="10" t="s">
        <v>17</v>
      </c>
      <c r="L11" s="32">
        <f t="shared" si="1"/>
        <v>14.560000000000002</v>
      </c>
      <c r="M11" s="32">
        <f t="shared" si="2"/>
        <v>2</v>
      </c>
      <c r="N11" s="32">
        <f t="shared" si="2"/>
        <v>2</v>
      </c>
      <c r="O11" s="32">
        <f t="shared" si="2"/>
        <v>2</v>
      </c>
      <c r="P11" s="32">
        <f t="shared" si="2"/>
        <v>2</v>
      </c>
      <c r="Q11" s="32">
        <f t="shared" ref="Q11:Q12" si="3">SUM(M11:P11)</f>
        <v>8</v>
      </c>
      <c r="R11" s="32">
        <f t="shared" ref="R11:R12" si="4">Q11*0.3</f>
        <v>2.4</v>
      </c>
      <c r="S11" s="32">
        <f t="shared" si="0"/>
        <v>10.4</v>
      </c>
      <c r="T11" s="32">
        <f t="shared" ref="T11:T12" si="5">S11*0.15</f>
        <v>1.56</v>
      </c>
      <c r="U11" s="32">
        <f t="shared" ref="U11:U12" si="6">S11*0.1</f>
        <v>1.04</v>
      </c>
      <c r="V11" s="32">
        <f t="shared" ref="V11:V12" si="7">SUM(S11:U11)</f>
        <v>13</v>
      </c>
      <c r="W11" s="3"/>
      <c r="X11" s="3"/>
    </row>
    <row r="12" spans="1:24" x14ac:dyDescent="0.3">
      <c r="A12" s="8" t="s">
        <v>35</v>
      </c>
      <c r="B12" s="8" t="s">
        <v>36</v>
      </c>
      <c r="C12" s="8"/>
      <c r="D12" s="9">
        <v>1</v>
      </c>
      <c r="E12" s="9">
        <v>1</v>
      </c>
      <c r="F12" s="9">
        <v>1</v>
      </c>
      <c r="G12" s="9">
        <v>1</v>
      </c>
      <c r="H12" s="10" t="s">
        <v>20</v>
      </c>
      <c r="I12" s="10" t="s">
        <v>20</v>
      </c>
      <c r="J12" s="10" t="s">
        <v>20</v>
      </c>
      <c r="K12" s="10" t="s">
        <v>20</v>
      </c>
      <c r="L12" s="32">
        <f t="shared" si="1"/>
        <v>14.560000000000002</v>
      </c>
      <c r="M12" s="32">
        <f t="shared" si="2"/>
        <v>2</v>
      </c>
      <c r="N12" s="32">
        <f t="shared" si="2"/>
        <v>2</v>
      </c>
      <c r="O12" s="32">
        <f t="shared" si="2"/>
        <v>2</v>
      </c>
      <c r="P12" s="32">
        <f t="shared" si="2"/>
        <v>2</v>
      </c>
      <c r="Q12" s="32">
        <f t="shared" si="3"/>
        <v>8</v>
      </c>
      <c r="R12" s="32">
        <f t="shared" si="4"/>
        <v>2.4</v>
      </c>
      <c r="S12" s="32">
        <f t="shared" si="0"/>
        <v>10.4</v>
      </c>
      <c r="T12" s="32">
        <f t="shared" si="5"/>
        <v>1.56</v>
      </c>
      <c r="U12" s="32">
        <f t="shared" si="6"/>
        <v>1.04</v>
      </c>
      <c r="V12" s="32">
        <f t="shared" si="7"/>
        <v>13</v>
      </c>
      <c r="W12" s="3"/>
      <c r="X12" s="3"/>
    </row>
    <row r="13" spans="1:24" ht="15" thickBot="1" x14ac:dyDescent="0.35">
      <c r="A13" s="26"/>
      <c r="B13" s="5"/>
      <c r="C13" s="5"/>
      <c r="D13" s="27"/>
      <c r="E13" s="27"/>
      <c r="F13" s="27"/>
      <c r="G13" s="27"/>
      <c r="H13" s="5"/>
      <c r="I13" s="5"/>
      <c r="J13" s="5"/>
      <c r="K13" s="5"/>
      <c r="L13" s="39"/>
      <c r="M13" s="39"/>
      <c r="N13" s="39"/>
      <c r="O13" s="40"/>
      <c r="P13" s="39"/>
      <c r="Q13" s="39"/>
      <c r="R13" s="39"/>
      <c r="S13" s="39"/>
      <c r="T13" s="39"/>
      <c r="U13" s="39"/>
      <c r="V13" s="39"/>
      <c r="W13" s="3"/>
      <c r="X13" s="3"/>
    </row>
    <row r="14" spans="1:24" ht="15" thickBot="1" x14ac:dyDescent="0.35">
      <c r="C14" s="3"/>
      <c r="D14" s="15"/>
      <c r="E14" s="15"/>
      <c r="H14" s="3"/>
      <c r="I14" s="3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"/>
      <c r="X14" s="3"/>
    </row>
    <row r="15" spans="1:24" ht="15" thickBot="1" x14ac:dyDescent="0.35">
      <c r="C15" s="3"/>
      <c r="D15" s="15"/>
      <c r="E15" s="15"/>
      <c r="H15" s="3"/>
      <c r="I15" s="3"/>
      <c r="K15" s="30" t="s">
        <v>3</v>
      </c>
      <c r="L15" s="33">
        <f>SUM(L9:L13)</f>
        <v>52.780000000000008</v>
      </c>
      <c r="M15" s="34">
        <f>SUM(M9:M13)</f>
        <v>8</v>
      </c>
      <c r="N15" s="34">
        <f>SUM(N9:N13)</f>
        <v>6</v>
      </c>
      <c r="O15" s="34">
        <f>SUM(O9:O13)</f>
        <v>6</v>
      </c>
      <c r="P15" s="35">
        <f>SUM(P9:P13)</f>
        <v>9</v>
      </c>
      <c r="Q15" s="36">
        <f>SUM(Q9:Q13)</f>
        <v>29</v>
      </c>
      <c r="R15" s="37">
        <f>SUM(R9:R13)</f>
        <v>8.6999999999999993</v>
      </c>
      <c r="S15" s="37">
        <f>SUM(S9:S13)</f>
        <v>37.699999999999996</v>
      </c>
      <c r="T15" s="37">
        <f>SUM(T9:T13)</f>
        <v>5.6550000000000011</v>
      </c>
      <c r="U15" s="37">
        <f>SUM(U9:U13)</f>
        <v>3.77</v>
      </c>
      <c r="V15" s="37">
        <f>SUM(V9:V13)</f>
        <v>47.125</v>
      </c>
      <c r="W15" s="3"/>
      <c r="X15" s="3"/>
    </row>
    <row r="16" spans="1:24" x14ac:dyDescent="0.3">
      <c r="C16" s="3"/>
      <c r="D16" s="15"/>
      <c r="E16" s="15"/>
      <c r="H16" s="3"/>
      <c r="I16" s="3"/>
      <c r="M16" s="28"/>
      <c r="N16" s="28"/>
      <c r="O16" s="28"/>
      <c r="P16" s="28"/>
      <c r="Q16" s="29"/>
      <c r="W16" s="3"/>
      <c r="X16" s="3"/>
    </row>
    <row r="17" spans="3:24" x14ac:dyDescent="0.3">
      <c r="C17" s="3"/>
      <c r="D17" s="15"/>
      <c r="E17" s="15"/>
      <c r="H17" s="3"/>
      <c r="I17" s="3"/>
      <c r="M17" s="28"/>
      <c r="N17" s="28"/>
      <c r="O17" s="28"/>
      <c r="P17" s="28"/>
      <c r="Q17" s="29"/>
      <c r="W17" s="3"/>
      <c r="X17" s="3"/>
    </row>
  </sheetData>
  <mergeCells count="1">
    <mergeCell ref="D7:G7"/>
  </mergeCells>
  <dataValidations count="1">
    <dataValidation type="list" allowBlank="1" showInputMessage="1" showErrorMessage="1" sqref="H9:K12" xr:uid="{0470E8C7-713F-234F-B596-058659C76A74}">
      <formula1>$A$2:$A$7</formula1>
    </dataValidation>
  </dataValidations>
  <pageMargins left="0.7" right="0.7" top="0.75" bottom="0.75" header="0.3" footer="0.3"/>
  <pageSetup orientation="portrait" r:id="rId1"/>
  <headerFooter>
    <oddFooter>&amp;R&amp;1#&amp;"Calibri"&amp;8 Tata Digital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C284CDF19E064D8A16128C15BCD341" ma:contentTypeVersion="7" ma:contentTypeDescription="Create a new document." ma:contentTypeScope="" ma:versionID="ee44a53a8b1d546341b7cd8ee3a5651a">
  <xsd:schema xmlns:xsd="http://www.w3.org/2001/XMLSchema" xmlns:xs="http://www.w3.org/2001/XMLSchema" xmlns:p="http://schemas.microsoft.com/office/2006/metadata/properties" xmlns:ns2="0f839c8c-df10-4632-b411-40d3ae8ba128" targetNamespace="http://schemas.microsoft.com/office/2006/metadata/properties" ma:root="true" ma:fieldsID="5311ac78a6ecb6cca1210d83bd38c3d0" ns2:_="">
    <xsd:import namespace="0f839c8c-df10-4632-b411-40d3ae8ba1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39c8c-df10-4632-b411-40d3ae8ba1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8B4903-FED9-484E-9DA4-9A9AE3531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839c8c-df10-4632-b411-40d3ae8ba1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6FBBF4-CFEA-477F-AC78-71F282D58DD7}">
  <ds:schemaRefs>
    <ds:schemaRef ds:uri="0f839c8c-df10-4632-b411-40d3ae8ba128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9CC33A4-F4C2-4476-A8D0-DD424CCE09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Ankur Garg</dc:creator>
  <cp:lastModifiedBy>Shiv Pal</cp:lastModifiedBy>
  <dcterms:created xsi:type="dcterms:W3CDTF">2019-11-25T14:12:43Z</dcterms:created>
  <dcterms:modified xsi:type="dcterms:W3CDTF">2025-03-25T17:38:59Z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d08e38-ad26-4755-bd76-a7b05af367cd_Enabled">
    <vt:lpwstr>True</vt:lpwstr>
  </property>
  <property fmtid="{D5CDD505-2E9C-101B-9397-08002B2CF9AE}" pid="3" name="MSIP_Label_97d08e38-ad26-4755-bd76-a7b05af367cd_SiteId">
    <vt:lpwstr>e5ba7b2a-a780-41a9-92b2-c2ed52d3a12f</vt:lpwstr>
  </property>
  <property fmtid="{D5CDD505-2E9C-101B-9397-08002B2CF9AE}" pid="4" name="MSIP_Label_97d08e38-ad26-4755-bd76-a7b05af367cd_Owner">
    <vt:lpwstr>ankur.garg@tatadigital.com</vt:lpwstr>
  </property>
  <property fmtid="{D5CDD505-2E9C-101B-9397-08002B2CF9AE}" pid="5" name="MSIP_Label_97d08e38-ad26-4755-bd76-a7b05af367cd_SetDate">
    <vt:lpwstr>2019-11-25T14:27:28.3781629Z</vt:lpwstr>
  </property>
  <property fmtid="{D5CDD505-2E9C-101B-9397-08002B2CF9AE}" pid="6" name="MSIP_Label_97d08e38-ad26-4755-bd76-a7b05af367cd_Name">
    <vt:lpwstr>.Internal</vt:lpwstr>
  </property>
  <property fmtid="{D5CDD505-2E9C-101B-9397-08002B2CF9AE}" pid="7" name="MSIP_Label_97d08e38-ad26-4755-bd76-a7b05af367cd_Application">
    <vt:lpwstr>Microsoft Azure Information Protection</vt:lpwstr>
  </property>
  <property fmtid="{D5CDD505-2E9C-101B-9397-08002B2CF9AE}" pid="8" name="MSIP_Label_97d08e38-ad26-4755-bd76-a7b05af367cd_Extended_MSFT_Method">
    <vt:lpwstr>Automatic</vt:lpwstr>
  </property>
  <property fmtid="{D5CDD505-2E9C-101B-9397-08002B2CF9AE}" pid="9" name="Sensitivity">
    <vt:lpwstr>.Internal</vt:lpwstr>
  </property>
  <property fmtid="{D5CDD505-2E9C-101B-9397-08002B2CF9AE}" pid="10" name="ContentTypeId">
    <vt:lpwstr>0x01010059C284CDF19E064D8A16128C15BCD341</vt:lpwstr>
  </property>
</Properties>
</file>