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n\Downloads\"/>
    </mc:Choice>
  </mc:AlternateContent>
  <xr:revisionPtr revIDLastSave="0" documentId="8_{7897EC43-BD57-4CA2-A8C5-043294D19CAF}" xr6:coauthVersionLast="47" xr6:coauthVersionMax="47" xr10:uidLastSave="{00000000-0000-0000-0000-000000000000}"/>
  <bookViews>
    <workbookView xWindow="-120" yWindow="-120" windowWidth="29040" windowHeight="15840" xr2:uid="{660AD737-71AA-43B9-9591-716F8F2C48B8}"/>
  </bookViews>
  <sheets>
    <sheet name="Sheet1" sheetId="1" r:id="rId1"/>
    <sheet name="FY23 Updated Dec.2022" sheetId="2" r:id="rId2"/>
    <sheet name="FY24 Benefits Rates" sheetId="3" r:id="rId3"/>
    <sheet name="FY25 Benefit Rates" sheetId="4" r:id="rId4"/>
    <sheet name="Summary of Benefits page LINK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4" l="1"/>
  <c r="E12" i="4"/>
  <c r="E13" i="4"/>
  <c r="E7" i="4"/>
  <c r="E8" i="4"/>
  <c r="E9" i="4"/>
  <c r="E10" i="4"/>
  <c r="G7" i="4"/>
  <c r="F7" i="4"/>
  <c r="G31" i="4"/>
  <c r="G30" i="4"/>
  <c r="G29" i="4"/>
  <c r="G28" i="4"/>
  <c r="F23" i="4"/>
  <c r="G23" i="4"/>
  <c r="F22" i="4"/>
  <c r="G22" i="4"/>
  <c r="F21" i="4"/>
  <c r="G21" i="4"/>
  <c r="F20" i="4"/>
  <c r="G20" i="4"/>
  <c r="F19" i="4"/>
  <c r="G19" i="4"/>
  <c r="F18" i="4"/>
  <c r="G18" i="4"/>
  <c r="G13" i="4"/>
  <c r="F13" i="4"/>
  <c r="G12" i="4"/>
  <c r="F12" i="4"/>
  <c r="G11" i="4"/>
  <c r="F11" i="4"/>
  <c r="G10" i="4"/>
  <c r="F10" i="4"/>
  <c r="G9" i="4"/>
  <c r="F9" i="4"/>
  <c r="G8" i="4"/>
  <c r="F8" i="4"/>
  <c r="E23" i="3"/>
  <c r="F23" i="3"/>
  <c r="E19" i="3"/>
  <c r="F19" i="3"/>
  <c r="E20" i="3"/>
  <c r="F20" i="3"/>
  <c r="E21" i="3"/>
  <c r="F21" i="3"/>
  <c r="E22" i="3"/>
  <c r="F22" i="3"/>
  <c r="E18" i="3"/>
  <c r="F18" i="3"/>
  <c r="F13" i="3"/>
  <c r="E13" i="3"/>
  <c r="F31" i="3"/>
  <c r="F30" i="3"/>
  <c r="F29" i="3"/>
  <c r="F28" i="3"/>
  <c r="F12" i="3"/>
  <c r="E12" i="3"/>
  <c r="F11" i="3"/>
  <c r="E11" i="3"/>
  <c r="F10" i="3"/>
  <c r="E10" i="3"/>
  <c r="F9" i="3"/>
  <c r="E9" i="3"/>
  <c r="F8" i="3"/>
  <c r="E8" i="3"/>
  <c r="F7" i="3"/>
  <c r="E7" i="3"/>
  <c r="F27" i="2"/>
  <c r="F26" i="2"/>
  <c r="F25" i="2"/>
  <c r="F24" i="2"/>
  <c r="F19" i="2"/>
  <c r="F18" i="2"/>
  <c r="F17" i="2"/>
  <c r="F16" i="2"/>
  <c r="F15" i="2"/>
  <c r="F14" i="2"/>
  <c r="F9" i="2"/>
  <c r="E9" i="2"/>
  <c r="F8" i="2"/>
  <c r="E8" i="2"/>
  <c r="F7" i="2"/>
  <c r="E7" i="2"/>
  <c r="F6" i="2"/>
  <c r="E6" i="2"/>
  <c r="F5" i="2"/>
  <c r="E5" i="2"/>
  <c r="F4" i="2"/>
  <c r="E4" i="2"/>
  <c r="F35" i="1"/>
  <c r="F34" i="1"/>
  <c r="F33" i="1"/>
  <c r="F32" i="1"/>
  <c r="F23" i="1"/>
  <c r="F24" i="1"/>
  <c r="F25" i="1"/>
  <c r="F26" i="1"/>
  <c r="F27" i="1"/>
  <c r="F22" i="1"/>
  <c r="F16" i="1"/>
  <c r="E16" i="1"/>
  <c r="F15" i="1"/>
  <c r="E15" i="1"/>
  <c r="F14" i="1"/>
  <c r="E14" i="1"/>
  <c r="F13" i="1"/>
  <c r="E13" i="1"/>
  <c r="F12" i="1"/>
  <c r="E12" i="1"/>
  <c r="F11" i="1"/>
  <c r="E11" i="1"/>
  <c r="E3" i="1"/>
  <c r="E4" i="1"/>
  <c r="E5" i="1"/>
  <c r="E6" i="1"/>
  <c r="E7" i="1"/>
  <c r="E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<sst xmlns="http://schemas.openxmlformats.org/spreadsheetml/2006/main" count="364" uniqueCount="133">
  <si>
    <t>#1</t>
  </si>
  <si>
    <t>#2</t>
  </si>
  <si>
    <t>PPO Blue Care Elect</t>
  </si>
  <si>
    <t>HMO Blue New England</t>
  </si>
  <si>
    <t>HMO Blue Select</t>
  </si>
  <si>
    <t>Individual</t>
  </si>
  <si>
    <t>Family</t>
  </si>
  <si>
    <t>#3 (NEW)</t>
  </si>
  <si>
    <t>*</t>
  </si>
  <si>
    <t>MONTHLY RATES</t>
  </si>
  <si>
    <t>MONTHLY BUNDLED RATES</t>
  </si>
  <si>
    <t>EMPLOYEE MONTHLY CONTRIBUTION (25%)</t>
  </si>
  <si>
    <t>EMPLOYEE PAY CHECK CONTRIBUTION (24 PAYS)</t>
  </si>
  <si>
    <t>* HEALTH INSURANCE:  MONTHLY AND BY PAYCHECK CONTRIBUTIONS (FOR BUNDLED COVERAGE)</t>
  </si>
  <si>
    <t>Deductible $250</t>
  </si>
  <si>
    <t>$50/$150 Deductible $1,000</t>
  </si>
  <si>
    <t>Enhanced 100/80/50</t>
  </si>
  <si>
    <t>Basic 100/80/0</t>
  </si>
  <si>
    <t>Two Person</t>
  </si>
  <si>
    <t>EMPLOYEE MONTHLY CONTRIBUTION (100%)</t>
  </si>
  <si>
    <t>HEALTH INSURANCE COVEAGE OPTIONS</t>
  </si>
  <si>
    <t>DENTAL INSURANCE COVERAGE OPTIONS</t>
  </si>
  <si>
    <t>VISION INSURANCE COVERAGE OPTION</t>
  </si>
  <si>
    <t>VISION INSIGHT</t>
  </si>
  <si>
    <t>Lens Copay $10</t>
  </si>
  <si>
    <t>Frame Allowance $150</t>
  </si>
  <si>
    <t>Contact Allowance $150</t>
  </si>
  <si>
    <t>Frequency (Lens/Frames) 12/12</t>
  </si>
  <si>
    <r>
      <t xml:space="preserve">Bundled rates are if along with Health coverage, you also take Dental </t>
    </r>
    <r>
      <rPr>
        <b/>
        <i/>
        <sz val="12"/>
        <color theme="1"/>
        <rFont val="Bookman Old Style"/>
        <family val="1"/>
      </rPr>
      <t>and</t>
    </r>
    <r>
      <rPr>
        <b/>
        <sz val="12"/>
        <color theme="1"/>
        <rFont val="Bookman Old Style"/>
        <family val="1"/>
      </rPr>
      <t xml:space="preserve"> Vision coverage.</t>
    </r>
  </si>
  <si>
    <t>DENTAL BLUE FREEDOM BASIC</t>
  </si>
  <si>
    <t>DENTAL BLUE FREEDOM ENHANCED</t>
  </si>
  <si>
    <t>Employee</t>
  </si>
  <si>
    <t>Employee + Spouse</t>
  </si>
  <si>
    <t>Employee + Child(ren)</t>
  </si>
  <si>
    <t>VOLUNTARY VISION INSURANCE:  MONTHLY AND BY PAYCHECK CONTRIBUTIONS</t>
  </si>
  <si>
    <t>VOLUNTARY DENTAL INSURANCE:  MONTHLY AND BY PAYCHECK CONTRIBUTIONS</t>
  </si>
  <si>
    <t>VOLUNTARY LIFE INSURANCE:  MONTHLY AND BY PAYCHECK CONTRIBUTIONS</t>
  </si>
  <si>
    <t>EMPLOYEE MONTHLY CONTRIBUTION (50%)</t>
  </si>
  <si>
    <t>EMPLOYEE PAY CHECK CONTRIBUTION (12 PAYS)</t>
  </si>
  <si>
    <t>COLONIAL LIFE INSURANCE</t>
  </si>
  <si>
    <t>Ph:  (401)-596-1510</t>
  </si>
  <si>
    <r>
      <rPr>
        <b/>
        <u/>
        <sz val="12"/>
        <color theme="1"/>
        <rFont val="Bookman Old Style"/>
        <family val="1"/>
      </rPr>
      <t>Contact</t>
    </r>
    <r>
      <rPr>
        <sz val="12"/>
        <color theme="1"/>
        <rFont val="Bookman Old Style"/>
        <family val="1"/>
      </rPr>
      <t>: Kimberly Cunningham</t>
    </r>
  </si>
  <si>
    <t>BOSTON MUTUAL LIFE INSURANCE</t>
  </si>
  <si>
    <t>Other Amounts</t>
  </si>
  <si>
    <t>E-Mail:  Kimberly.Cunningham@ColonialLifeSales.com</t>
  </si>
  <si>
    <r>
      <rPr>
        <b/>
        <u/>
        <sz val="12"/>
        <color theme="1"/>
        <rFont val="Bookman Old Style"/>
        <family val="1"/>
      </rPr>
      <t>Contact</t>
    </r>
    <r>
      <rPr>
        <sz val="12"/>
        <color theme="1"/>
        <rFont val="Bookman Old Style"/>
        <family val="1"/>
      </rPr>
      <t>:  Susan E. Fanjoy</t>
    </r>
  </si>
  <si>
    <t>Ph:  (800) 669-2268 Ext 386</t>
  </si>
  <si>
    <t>E-Mail:  susan_fanjoy@bostonmutual.com</t>
  </si>
  <si>
    <t>HEALTH INSURANCE COVERAGE OPTIONS</t>
  </si>
  <si>
    <t>POLICY #S:</t>
  </si>
  <si>
    <t xml:space="preserve">HEALTH:  </t>
  </si>
  <si>
    <t xml:space="preserve">DENTAL:  </t>
  </si>
  <si>
    <t xml:space="preserve">VISION:  </t>
  </si>
  <si>
    <t>FY2023</t>
  </si>
  <si>
    <r>
      <rPr>
        <b/>
        <u/>
        <sz val="12"/>
        <color theme="1"/>
        <rFont val="Bookman Old Style"/>
        <family val="1"/>
      </rPr>
      <t>Contact</t>
    </r>
    <r>
      <rPr>
        <sz val="12"/>
        <color theme="1"/>
        <rFont val="Bookman Old Style"/>
        <family val="1"/>
      </rPr>
      <t xml:space="preserve">:  </t>
    </r>
  </si>
  <si>
    <t>Ph:  (800) 669-2268</t>
  </si>
  <si>
    <t>$2000. coverage for each - Group Life &amp; AD&amp;D</t>
  </si>
  <si>
    <t>www.BostonMutual.com</t>
  </si>
  <si>
    <t>Group # G-2027 Div. 1</t>
  </si>
  <si>
    <r>
      <t xml:space="preserve">Other Plans/Amounts </t>
    </r>
    <r>
      <rPr>
        <sz val="12"/>
        <color rgb="FFC00000"/>
        <rFont val="Bookman Old Style"/>
        <family val="1"/>
      </rPr>
      <t>#G-24653 Div 1</t>
    </r>
  </si>
  <si>
    <t>Chuff@townsendma.gov</t>
  </si>
  <si>
    <t>rhersey@townsendma.gov</t>
  </si>
  <si>
    <t>See Article 30.2</t>
  </si>
  <si>
    <t>HEALTH INSURANCE:  MONTHLY AND BY PAYCHECK CONTRIBUTIONS</t>
  </si>
  <si>
    <r>
      <t>VISION INSIGHT</t>
    </r>
    <r>
      <rPr>
        <u/>
        <sz val="10"/>
        <color rgb="FFC00000"/>
        <rFont val="Bookman Old Style"/>
        <family val="1"/>
      </rPr>
      <t xml:space="preserve"> #21057</t>
    </r>
  </si>
  <si>
    <r>
      <t>DENTAL BLUE FREEDOM BASIC</t>
    </r>
    <r>
      <rPr>
        <u/>
        <sz val="11"/>
        <color theme="1"/>
        <rFont val="Bookman Old Style"/>
        <family val="1"/>
      </rPr>
      <t xml:space="preserve"> </t>
    </r>
    <r>
      <rPr>
        <u/>
        <sz val="10"/>
        <color rgb="FFC00000"/>
        <rFont val="Bookman Old Style"/>
        <family val="1"/>
      </rPr>
      <t>#002371398</t>
    </r>
  </si>
  <si>
    <r>
      <t>DENTAL BLUE FREEDOM ENHANCED</t>
    </r>
    <r>
      <rPr>
        <u/>
        <sz val="10"/>
        <color theme="1"/>
        <rFont val="Bookman Old Style"/>
        <family val="1"/>
      </rPr>
      <t xml:space="preserve"> </t>
    </r>
    <r>
      <rPr>
        <u/>
        <sz val="10"/>
        <color rgb="FFC00000"/>
        <rFont val="Bookman Old Style"/>
        <family val="1"/>
      </rPr>
      <t>#002371399</t>
    </r>
  </si>
  <si>
    <r>
      <t>HMO Blue New England</t>
    </r>
    <r>
      <rPr>
        <u/>
        <sz val="10"/>
        <color theme="1"/>
        <rFont val="Bookman Old Style"/>
        <family val="1"/>
      </rPr>
      <t xml:space="preserve"> </t>
    </r>
    <r>
      <rPr>
        <u/>
        <sz val="10"/>
        <color rgb="FFC00000"/>
        <rFont val="Bookman Old Style"/>
        <family val="1"/>
      </rPr>
      <t>#004000577</t>
    </r>
  </si>
  <si>
    <r>
      <t>PPO Blue Care Elect</t>
    </r>
    <r>
      <rPr>
        <b/>
        <u/>
        <sz val="12"/>
        <color rgb="FFC00000"/>
        <rFont val="Bookman Old Style"/>
        <family val="1"/>
      </rPr>
      <t xml:space="preserve"> </t>
    </r>
    <r>
      <rPr>
        <u/>
        <sz val="10"/>
        <color rgb="FFC00000"/>
        <rFont val="Bookman Old Style"/>
        <family val="1"/>
      </rPr>
      <t>#002310072</t>
    </r>
  </si>
  <si>
    <r>
      <t>HMO Blue Select</t>
    </r>
    <r>
      <rPr>
        <u/>
        <sz val="10"/>
        <color theme="1"/>
        <rFont val="Bookman Old Style"/>
        <family val="1"/>
      </rPr>
      <t xml:space="preserve"> </t>
    </r>
    <r>
      <rPr>
        <u/>
        <sz val="10"/>
        <color rgb="FFC00000"/>
        <rFont val="Bookman Old Style"/>
        <family val="1"/>
      </rPr>
      <t>#004070076</t>
    </r>
  </si>
  <si>
    <t>See Article 30.3</t>
  </si>
  <si>
    <t>https://uba.tasconline.com/login</t>
  </si>
  <si>
    <t xml:space="preserve">https://uba.tasconline.com/assets/docs/signin-instructions.pdf </t>
  </si>
  <si>
    <t>NOTE: There is a 1.45min. account access instruction video</t>
  </si>
  <si>
    <t xml:space="preserve">               For detailed summary information, Ekits, enrollment/change forms etc. go to </t>
  </si>
  <si>
    <t>then click on Summary of Benefits link</t>
  </si>
  <si>
    <t xml:space="preserve">http://townsendma.gov/human-resources </t>
  </si>
  <si>
    <r>
      <rPr>
        <b/>
        <sz val="12"/>
        <color rgb="FFC00000"/>
        <rFont val="Bookman Old Style"/>
        <family val="1"/>
      </rPr>
      <t xml:space="preserve">FY2024 </t>
    </r>
    <r>
      <rPr>
        <b/>
        <sz val="12"/>
        <color theme="1"/>
        <rFont val="Bookman Old Style"/>
        <family val="1"/>
      </rPr>
      <t>Total Annual Maximum</t>
    </r>
  </si>
  <si>
    <r>
      <t>Dare Care Flexible Spending Account (DCFSA)</t>
    </r>
    <r>
      <rPr>
        <sz val="12"/>
        <color rgb="FFC00000"/>
        <rFont val="Bookman Old Style"/>
        <family val="1"/>
      </rPr>
      <t xml:space="preserve"> </t>
    </r>
    <r>
      <rPr>
        <u/>
        <sz val="10"/>
        <color rgb="FFC00000"/>
        <rFont val="Bookman Old Style"/>
        <family val="1"/>
      </rPr>
      <t>#1000320479</t>
    </r>
    <r>
      <rPr>
        <u/>
        <sz val="10"/>
        <color theme="1"/>
        <rFont val="Bookman Old Style"/>
        <family val="1"/>
      </rPr>
      <t xml:space="preserve">  </t>
    </r>
  </si>
  <si>
    <r>
      <t xml:space="preserve">Flexible Spending Account (FSA) </t>
    </r>
    <r>
      <rPr>
        <u/>
        <sz val="12"/>
        <color rgb="FFC00000"/>
        <rFont val="Bookman Old Style"/>
        <family val="1"/>
      </rPr>
      <t>#</t>
    </r>
    <r>
      <rPr>
        <u/>
        <sz val="10"/>
        <color rgb="FFC00000"/>
        <rFont val="Bookman Old Style"/>
        <family val="1"/>
      </rPr>
      <t>1000320480</t>
    </r>
  </si>
  <si>
    <r>
      <rPr>
        <b/>
        <sz val="14"/>
        <color theme="1"/>
        <rFont val="Bookman Old Style"/>
        <family val="1"/>
      </rPr>
      <t xml:space="preserve">TASConline.com </t>
    </r>
    <r>
      <rPr>
        <sz val="12"/>
        <color theme="1"/>
        <rFont val="Bookman Old Style"/>
        <family val="1"/>
      </rPr>
      <t>Contact: 800-422-4661</t>
    </r>
  </si>
  <si>
    <t>Download the MOBILE APP for easy access!</t>
  </si>
  <si>
    <r>
      <t xml:space="preserve">VOLUNTARY FSA &amp; DCFSA   </t>
    </r>
    <r>
      <rPr>
        <sz val="12"/>
        <color theme="1"/>
        <rFont val="Calibri Light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New fiscal year enrollment based on </t>
    </r>
    <r>
      <rPr>
        <b/>
        <sz val="12"/>
        <color theme="1"/>
        <rFont val="Calibri Light"/>
        <family val="2"/>
        <scheme val="major"/>
      </rPr>
      <t>26</t>
    </r>
    <r>
      <rPr>
        <sz val="12"/>
        <color theme="1"/>
        <rFont val="Calibri Light"/>
        <family val="2"/>
        <scheme val="major"/>
      </rPr>
      <t xml:space="preserve">pay periods starting in JULY for JULY Coverage.                                                                                                                                                                      Total enrolled amount divided by how many pay periods left in the fiscal year = deduction amount.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 Light"/>
        <family val="2"/>
        <scheme val="major"/>
      </rPr>
      <t xml:space="preserve">     MANDATORY to RE-ENROLL YEARLY</t>
    </r>
    <r>
      <rPr>
        <b/>
        <i/>
        <sz val="12"/>
        <color theme="1"/>
        <rFont val="Calibri Light"/>
        <family val="2"/>
        <scheme val="major"/>
      </rPr>
      <t xml:space="preserve"> (each Fiscal year).    </t>
    </r>
    <r>
      <rPr>
        <b/>
        <sz val="12"/>
        <color theme="1"/>
        <rFont val="Calibri Light"/>
        <family val="2"/>
        <scheme val="major"/>
      </rPr>
      <t xml:space="preserve">    </t>
    </r>
  </si>
  <si>
    <r>
      <rPr>
        <b/>
        <sz val="12"/>
        <color rgb="FF0070C0"/>
        <rFont val="Bookman Old Style"/>
        <family val="1"/>
      </rPr>
      <t xml:space="preserve">Medex 2 </t>
    </r>
    <r>
      <rPr>
        <sz val="12"/>
        <color rgb="FF0070C0"/>
        <rFont val="Bookman Old Style"/>
        <family val="1"/>
      </rPr>
      <t xml:space="preserve">186.09/2=$93.045                                </t>
    </r>
    <r>
      <rPr>
        <b/>
        <sz val="12"/>
        <color rgb="FF0070C0"/>
        <rFont val="Bookman Old Style"/>
        <family val="1"/>
      </rPr>
      <t>Blue Med RX</t>
    </r>
    <r>
      <rPr>
        <sz val="12"/>
        <color rgb="FF0070C0"/>
        <rFont val="Bookman Old Style"/>
        <family val="1"/>
      </rPr>
      <t xml:space="preserve"> $169.35/2=84.675</t>
    </r>
  </si>
  <si>
    <r>
      <t>CAL YR 2023 Medex 2 with pdp</t>
    </r>
    <r>
      <rPr>
        <sz val="12"/>
        <color rgb="FF0070C0"/>
        <rFont val="Bookman Old Style"/>
        <family val="1"/>
      </rPr>
      <t xml:space="preserve">                        (Medicare 65+) </t>
    </r>
    <r>
      <rPr>
        <b/>
        <sz val="10"/>
        <color rgb="FFC00000"/>
        <rFont val="Bookman Old Style"/>
        <family val="1"/>
      </rPr>
      <t>#</t>
    </r>
    <r>
      <rPr>
        <u/>
        <sz val="10"/>
        <color rgb="FFC00000"/>
        <rFont val="Bookman Old Style"/>
        <family val="1"/>
      </rPr>
      <t>502281068</t>
    </r>
  </si>
  <si>
    <t>Blue Medicare RX rates represent PDP Option 26 (10/$20/$35 RX,2xMO.)</t>
  </si>
  <si>
    <t>INSURANCE COVERAGE OPTIONS</t>
  </si>
  <si>
    <r>
      <t xml:space="preserve">                                </t>
    </r>
    <r>
      <rPr>
        <b/>
        <sz val="12"/>
        <rFont val="Bookman Old Style"/>
        <family val="1"/>
      </rPr>
      <t xml:space="preserve">  &gt;</t>
    </r>
    <r>
      <rPr>
        <sz val="12"/>
        <rFont val="Bookman Old Style"/>
        <family val="1"/>
      </rPr>
      <t xml:space="preserve"> </t>
    </r>
    <r>
      <rPr>
        <b/>
        <sz val="12"/>
        <rFont val="Bookman Old Style"/>
        <family val="1"/>
      </rPr>
      <t>Medex2 Rates</t>
    </r>
    <r>
      <rPr>
        <sz val="12"/>
        <rFont val="Bookman Old Style"/>
        <family val="1"/>
      </rPr>
      <t xml:space="preserve"> change per CALENDAR YEAR, not Fiscal Year.</t>
    </r>
  </si>
  <si>
    <r>
      <rPr>
        <b/>
        <sz val="14"/>
        <color rgb="FFC00000"/>
        <rFont val="Bookman Old Style"/>
        <family val="1"/>
      </rPr>
      <t>FY2025</t>
    </r>
    <r>
      <rPr>
        <b/>
        <sz val="16"/>
        <color rgb="FFC00000"/>
        <rFont val="Bookman Old Style"/>
        <family val="1"/>
      </rPr>
      <t xml:space="preserve">  </t>
    </r>
    <r>
      <rPr>
        <b/>
        <u/>
        <sz val="12"/>
        <rFont val="Bookman Old Style"/>
        <family val="1"/>
      </rPr>
      <t>NOTES:  &gt;</t>
    </r>
    <r>
      <rPr>
        <sz val="12"/>
        <rFont val="Bookman Old Style"/>
        <family val="1"/>
      </rPr>
      <t xml:space="preserve"> Payroll deductions are processed 1month prior to the coverage date, </t>
    </r>
    <r>
      <rPr>
        <b/>
        <sz val="12"/>
        <rFont val="Bookman Old Style"/>
        <family val="1"/>
      </rPr>
      <t xml:space="preserve">except for TASC* FSA/DCFSA, and </t>
    </r>
    <r>
      <rPr>
        <sz val="12"/>
        <rFont val="Bookman Old Style"/>
        <family val="1"/>
      </rPr>
      <t xml:space="preserve">   </t>
    </r>
  </si>
  <si>
    <r>
      <t>CAL YR 2024 Medex 2 with pdp</t>
    </r>
    <r>
      <rPr>
        <sz val="12"/>
        <color rgb="FF0070C0"/>
        <rFont val="Bookman Old Style"/>
        <family val="1"/>
      </rPr>
      <t xml:space="preserve">                        (Medicare 65+) </t>
    </r>
    <r>
      <rPr>
        <b/>
        <sz val="10"/>
        <color rgb="FFC00000"/>
        <rFont val="Bookman Old Style"/>
        <family val="1"/>
      </rPr>
      <t>#</t>
    </r>
    <r>
      <rPr>
        <u/>
        <sz val="10"/>
        <color rgb="FFC00000"/>
        <rFont val="Bookman Old Style"/>
        <family val="1"/>
      </rPr>
      <t>502281068</t>
    </r>
  </si>
  <si>
    <r>
      <t>Dare Care Flexible Spending Account (</t>
    </r>
    <r>
      <rPr>
        <b/>
        <sz val="12"/>
        <color theme="1"/>
        <rFont val="Bookman Old Style"/>
        <family val="1"/>
      </rPr>
      <t>DCFSA</t>
    </r>
    <r>
      <rPr>
        <sz val="12"/>
        <color theme="1"/>
        <rFont val="Bookman Old Style"/>
        <family val="1"/>
      </rPr>
      <t>)</t>
    </r>
    <r>
      <rPr>
        <sz val="12"/>
        <color rgb="FFC00000"/>
        <rFont val="Bookman Old Style"/>
        <family val="1"/>
      </rPr>
      <t xml:space="preserve"> </t>
    </r>
    <r>
      <rPr>
        <u/>
        <sz val="10"/>
        <color rgb="FFC00000"/>
        <rFont val="Bookman Old Style"/>
        <family val="1"/>
      </rPr>
      <t>#1000320479</t>
    </r>
    <r>
      <rPr>
        <u/>
        <sz val="10"/>
        <color theme="1"/>
        <rFont val="Bookman Old Style"/>
        <family val="1"/>
      </rPr>
      <t xml:space="preserve">  </t>
    </r>
  </si>
  <si>
    <r>
      <t>Flexible Spending Account (</t>
    </r>
    <r>
      <rPr>
        <b/>
        <sz val="12"/>
        <color theme="1"/>
        <rFont val="Bookman Old Style"/>
        <family val="1"/>
      </rPr>
      <t>FSA</t>
    </r>
    <r>
      <rPr>
        <sz val="12"/>
        <color theme="1"/>
        <rFont val="Bookman Old Style"/>
        <family val="1"/>
      </rPr>
      <t xml:space="preserve">) </t>
    </r>
    <r>
      <rPr>
        <u/>
        <sz val="12"/>
        <color rgb="FFC00000"/>
        <rFont val="Bookman Old Style"/>
        <family val="1"/>
      </rPr>
      <t>#</t>
    </r>
    <r>
      <rPr>
        <u/>
        <sz val="10"/>
        <color rgb="FFC00000"/>
        <rFont val="Bookman Old Style"/>
        <family val="1"/>
      </rPr>
      <t>1000320480</t>
    </r>
  </si>
  <si>
    <r>
      <t xml:space="preserve">VOLUNTARY LIFE INSURANCE: </t>
    </r>
    <r>
      <rPr>
        <sz val="14"/>
        <color theme="1"/>
        <rFont val="Bookman Old Style"/>
        <family val="1"/>
      </rPr>
      <t xml:space="preserve"> MONTHLY </t>
    </r>
    <r>
      <rPr>
        <b/>
        <i/>
        <sz val="14"/>
        <color theme="1"/>
        <rFont val="Bookman Old Style"/>
        <family val="1"/>
      </rPr>
      <t>and</t>
    </r>
    <r>
      <rPr>
        <sz val="14"/>
        <color theme="1"/>
        <rFont val="Bookman Old Style"/>
        <family val="1"/>
      </rPr>
      <t xml:space="preserve"> BY PAYCHECK CONTRIBUTIONS</t>
    </r>
  </si>
  <si>
    <r>
      <t xml:space="preserve">VOLUNTARY VISION INSURANCE:  </t>
    </r>
    <r>
      <rPr>
        <sz val="14"/>
        <color theme="1"/>
        <rFont val="Bookman Old Style"/>
        <family val="1"/>
      </rPr>
      <t xml:space="preserve">MONTHLY </t>
    </r>
    <r>
      <rPr>
        <b/>
        <sz val="14"/>
        <color theme="1"/>
        <rFont val="Bookman Old Style"/>
        <family val="1"/>
      </rPr>
      <t>and</t>
    </r>
    <r>
      <rPr>
        <sz val="14"/>
        <color theme="1"/>
        <rFont val="Bookman Old Style"/>
        <family val="1"/>
      </rPr>
      <t xml:space="preserve"> BY PAYCHECK CONTRIBUTIONS</t>
    </r>
  </si>
  <si>
    <r>
      <t xml:space="preserve">VOLUNTARY DENTAL INSURANCE:  </t>
    </r>
    <r>
      <rPr>
        <sz val="14"/>
        <color theme="1"/>
        <rFont val="Bookman Old Style"/>
        <family val="1"/>
      </rPr>
      <t>MONTHLY</t>
    </r>
    <r>
      <rPr>
        <b/>
        <sz val="14"/>
        <color theme="1"/>
        <rFont val="Bookman Old Style"/>
        <family val="1"/>
      </rPr>
      <t xml:space="preserve"> and </t>
    </r>
    <r>
      <rPr>
        <sz val="14"/>
        <color theme="1"/>
        <rFont val="Bookman Old Style"/>
        <family val="1"/>
      </rPr>
      <t>BY PAYCHECK CONTRIBUTIONS</t>
    </r>
  </si>
  <si>
    <r>
      <rPr>
        <b/>
        <u/>
        <sz val="12"/>
        <color theme="1"/>
        <rFont val="Calibri Light"/>
        <family val="2"/>
        <scheme val="major"/>
      </rPr>
      <t>Contact</t>
    </r>
    <r>
      <rPr>
        <sz val="12"/>
        <color theme="1"/>
        <rFont val="Calibri Light"/>
        <family val="2"/>
        <scheme val="major"/>
      </rPr>
      <t>: Kimberly Cunningham</t>
    </r>
  </si>
  <si>
    <t xml:space="preserve">Chuff@townsendma.gov </t>
  </si>
  <si>
    <r>
      <rPr>
        <b/>
        <u/>
        <sz val="12"/>
        <color theme="1"/>
        <rFont val="Calibri Light"/>
        <family val="2"/>
        <scheme val="major"/>
      </rPr>
      <t>Contacts</t>
    </r>
    <r>
      <rPr>
        <b/>
        <sz val="12"/>
        <color theme="1"/>
        <rFont val="Calibri Light"/>
        <family val="2"/>
        <scheme val="major"/>
      </rPr>
      <t xml:space="preserve">:  </t>
    </r>
  </si>
  <si>
    <r>
      <t>Ph:</t>
    </r>
    <r>
      <rPr>
        <b/>
        <sz val="12"/>
        <color theme="1"/>
        <rFont val="Calibri Light"/>
        <family val="2"/>
        <scheme val="major"/>
      </rPr>
      <t xml:space="preserve"> (401)-596-1510</t>
    </r>
  </si>
  <si>
    <t>Group Plan - $2000. coverage for each - Group Life &amp; AD&amp;D</t>
  </si>
  <si>
    <r>
      <t xml:space="preserve">Ph:  </t>
    </r>
    <r>
      <rPr>
        <b/>
        <sz val="12"/>
        <color theme="1"/>
        <rFont val="Calibri Light"/>
        <family val="2"/>
        <scheme val="major"/>
      </rPr>
      <t>(800) 669-2268</t>
    </r>
  </si>
  <si>
    <t xml:space="preserve">See Article 30.2 </t>
  </si>
  <si>
    <r>
      <t>NOTE</t>
    </r>
    <r>
      <rPr>
        <i/>
        <sz val="11"/>
        <color theme="1"/>
        <rFont val="Calibri Light"/>
        <family val="2"/>
        <scheme val="major"/>
      </rPr>
      <t xml:space="preserve">: </t>
    </r>
    <r>
      <rPr>
        <sz val="11"/>
        <color theme="1"/>
        <rFont val="Calibri Light"/>
        <family val="2"/>
        <scheme val="major"/>
      </rPr>
      <t>Must be in Group plan #</t>
    </r>
    <r>
      <rPr>
        <b/>
        <sz val="11"/>
        <color theme="1"/>
        <rFont val="Calibri Light"/>
        <family val="2"/>
        <scheme val="major"/>
      </rPr>
      <t xml:space="preserve">2027-1 </t>
    </r>
    <r>
      <rPr>
        <sz val="11"/>
        <color theme="1"/>
        <rFont val="Calibri Light"/>
        <family val="2"/>
        <scheme val="major"/>
      </rPr>
      <t>to get the other.</t>
    </r>
  </si>
  <si>
    <r>
      <t xml:space="preserve">COLONIAL LIFE INSURANCE - </t>
    </r>
    <r>
      <rPr>
        <i/>
        <u/>
        <sz val="13"/>
        <color theme="1"/>
        <rFont val="Calibri Light"/>
        <family val="2"/>
        <scheme val="major"/>
      </rPr>
      <t>NOTE</t>
    </r>
    <r>
      <rPr>
        <i/>
        <sz val="13"/>
        <color theme="1"/>
        <rFont val="Calibri Light"/>
        <family val="2"/>
        <scheme val="major"/>
      </rPr>
      <t xml:space="preserve">: </t>
    </r>
    <r>
      <rPr>
        <sz val="13"/>
        <color theme="1"/>
        <rFont val="Calibri Light"/>
        <family val="2"/>
        <scheme val="major"/>
      </rPr>
      <t>Not an offered employee benefit, just a convenience to employee to have payroll deductions if enroll.</t>
    </r>
  </si>
  <si>
    <r>
      <t xml:space="preserve">EMPLOYEE PAY CHECK CONTRIBUTION     </t>
    </r>
    <r>
      <rPr>
        <b/>
        <sz val="12"/>
        <color rgb="FFC00000"/>
        <rFont val="Bookman Old Style"/>
        <family val="1"/>
      </rPr>
      <t xml:space="preserve"> (26 PAYS)</t>
    </r>
  </si>
  <si>
    <r>
      <t xml:space="preserve">Plan </t>
    </r>
    <r>
      <rPr>
        <b/>
        <sz val="11"/>
        <color rgb="FFC00000"/>
        <rFont val="Calibri Light"/>
        <family val="2"/>
        <scheme val="major"/>
      </rPr>
      <t xml:space="preserve">#G-24653 Div.1 </t>
    </r>
    <r>
      <rPr>
        <b/>
        <sz val="11"/>
        <color rgb="FF0070C0"/>
        <rFont val="Calibri Light"/>
        <family val="2"/>
        <scheme val="major"/>
      </rPr>
      <t xml:space="preserve">- </t>
    </r>
    <r>
      <rPr>
        <b/>
        <sz val="16"/>
        <color rgb="FF0070C0"/>
        <rFont val="Calibri Light"/>
        <family val="2"/>
        <scheme val="major"/>
      </rPr>
      <t>*</t>
    </r>
    <r>
      <rPr>
        <b/>
        <i/>
        <sz val="11"/>
        <color rgb="FF0070C0"/>
        <rFont val="Calibri Light"/>
        <family val="2"/>
        <scheme val="major"/>
      </rPr>
      <t>see enrollments rate sheet for various employee &amp; family plans and amounts.</t>
    </r>
  </si>
  <si>
    <r>
      <t xml:space="preserve">EMPLOYEE PAY CHECK CONTRIBUTION     </t>
    </r>
    <r>
      <rPr>
        <b/>
        <sz val="12"/>
        <color rgb="FFC00000"/>
        <rFont val="Bookman Old Style"/>
        <family val="1"/>
      </rPr>
      <t xml:space="preserve"> (12 PAYS)</t>
    </r>
  </si>
  <si>
    <t>Summary of Benefits | Townsend MA</t>
  </si>
  <si>
    <t>* For detailed summary information, Ekits, enrollment/change forms etc. go to:</t>
  </si>
  <si>
    <r>
      <rPr>
        <u/>
        <sz val="12"/>
        <color rgb="FF0070C0"/>
        <rFont val="Calibri"/>
        <family val="2"/>
        <scheme val="minor"/>
      </rPr>
      <t xml:space="preserve">Email: </t>
    </r>
    <r>
      <rPr>
        <b/>
        <u/>
        <sz val="12"/>
        <color rgb="FF0070C0"/>
        <rFont val="Calibri"/>
        <family val="2"/>
        <scheme val="minor"/>
      </rPr>
      <t xml:space="preserve"> Kimberly.Cunningham@coloniallifesales.com</t>
    </r>
  </si>
  <si>
    <r>
      <rPr>
        <sz val="12"/>
        <color rgb="FF0070C0"/>
        <rFont val="Calibri"/>
        <family val="2"/>
        <scheme val="minor"/>
      </rPr>
      <t xml:space="preserve"> or </t>
    </r>
    <r>
      <rPr>
        <b/>
        <u/>
        <sz val="12"/>
        <color rgb="FF0070C0"/>
        <rFont val="Calibri"/>
        <family val="2"/>
        <scheme val="minor"/>
      </rPr>
      <t xml:space="preserve"> rhersey@townsendma.gov  </t>
    </r>
  </si>
  <si>
    <r>
      <t xml:space="preserve">VISION INSURANCE COVERAGE OPTIONS                                                   </t>
    </r>
    <r>
      <rPr>
        <sz val="10"/>
        <color theme="1"/>
        <rFont val="Bookman Old Style"/>
        <family val="1"/>
      </rPr>
      <t>Plan effective FY23 (7/01/2022) 4yr rate guarantee</t>
    </r>
    <r>
      <rPr>
        <sz val="12"/>
        <color theme="1"/>
        <rFont val="Bookman Old Style"/>
        <family val="1"/>
      </rPr>
      <t>.</t>
    </r>
  </si>
  <si>
    <r>
      <t xml:space="preserve">VOLUNTARY HEALTH INSURANCE:  </t>
    </r>
    <r>
      <rPr>
        <sz val="14"/>
        <color theme="1"/>
        <rFont val="Bookman Old Style"/>
        <family val="1"/>
      </rPr>
      <t xml:space="preserve">MONTHLY </t>
    </r>
    <r>
      <rPr>
        <b/>
        <sz val="14"/>
        <color theme="1"/>
        <rFont val="Bookman Old Style"/>
        <family val="1"/>
      </rPr>
      <t>and</t>
    </r>
    <r>
      <rPr>
        <sz val="14"/>
        <color theme="1"/>
        <rFont val="Bookman Old Style"/>
        <family val="1"/>
      </rPr>
      <t xml:space="preserve"> BY PAYCHECK CONTRIBUTIONS</t>
    </r>
  </si>
  <si>
    <r>
      <t xml:space="preserve">EMPLOYEE PAY CHECK CONTRIBUTION      </t>
    </r>
    <r>
      <rPr>
        <b/>
        <sz val="12"/>
        <color rgb="FFC00000"/>
        <rFont val="Bookman Old Style"/>
        <family val="1"/>
      </rPr>
      <t>(24 PAYS)</t>
    </r>
  </si>
  <si>
    <r>
      <t xml:space="preserve">EMPLOYEE PAY CHECK CONTRIBUTION     </t>
    </r>
    <r>
      <rPr>
        <b/>
        <sz val="12"/>
        <color rgb="FFC00000"/>
        <rFont val="Bookman Old Style"/>
        <family val="1"/>
      </rPr>
      <t>(24 PAYS)</t>
    </r>
  </si>
  <si>
    <r>
      <t xml:space="preserve">NOTE: For new employees with enrollment dates </t>
    </r>
    <r>
      <rPr>
        <b/>
        <i/>
        <u/>
        <sz val="11"/>
        <color theme="1"/>
        <rFont val="Calibri Light"/>
        <family val="2"/>
        <scheme val="major"/>
      </rPr>
      <t>after July 1st</t>
    </r>
    <r>
      <rPr>
        <b/>
        <sz val="11"/>
        <color theme="1"/>
        <rFont val="Calibri Light"/>
        <family val="2"/>
        <scheme val="major"/>
      </rPr>
      <t xml:space="preserve">: </t>
    </r>
    <r>
      <rPr>
        <sz val="11"/>
        <color theme="1"/>
        <rFont val="Calibri Light"/>
        <family val="2"/>
        <scheme val="major"/>
      </rPr>
      <t>TOTAL enrolled amount divided by how many pay periods left in the Fiscal Year = payroll deduction amount.</t>
    </r>
  </si>
  <si>
    <t>Client Services</t>
  </si>
  <si>
    <r>
      <rPr>
        <b/>
        <sz val="16"/>
        <color theme="1"/>
        <rFont val="Bookman Old Style"/>
        <family val="1"/>
      </rPr>
      <t xml:space="preserve">VOLUNTARY </t>
    </r>
    <r>
      <rPr>
        <sz val="16"/>
        <color theme="1"/>
        <rFont val="Bookman Old Style"/>
        <family val="1"/>
      </rPr>
      <t>FSA &amp; DCFSA</t>
    </r>
    <r>
      <rPr>
        <b/>
        <sz val="16"/>
        <color theme="1"/>
        <rFont val="Bookman Old Style"/>
        <family val="1"/>
      </rPr>
      <t xml:space="preserve"> -</t>
    </r>
    <r>
      <rPr>
        <b/>
        <sz val="16"/>
        <color rgb="FFC00000"/>
        <rFont val="Bookman Old Style"/>
        <family val="1"/>
      </rPr>
      <t xml:space="preserve"> </t>
    </r>
    <r>
      <rPr>
        <b/>
        <i/>
        <u/>
        <sz val="16"/>
        <color rgb="FF00B050"/>
        <rFont val="Bookman Old Style"/>
        <family val="1"/>
      </rPr>
      <t>MANDATORY to RE-ENROLL YEARLY! (each Fiscal year)</t>
    </r>
    <r>
      <rPr>
        <b/>
        <sz val="16"/>
        <color rgb="FF00B050"/>
        <rFont val="Bookman Old Style"/>
        <family val="1"/>
      </rPr>
      <t xml:space="preserve">.     </t>
    </r>
    <r>
      <rPr>
        <sz val="12"/>
        <color rgb="FF00B050"/>
        <rFont val="Calibri Light"/>
        <family val="2"/>
        <scheme val="major"/>
      </rPr>
      <t xml:space="preserve">         </t>
    </r>
    <r>
      <rPr>
        <sz val="12"/>
        <color theme="1"/>
        <rFont val="Calibri Light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New fiscal year enrollment based on </t>
    </r>
    <r>
      <rPr>
        <b/>
        <i/>
        <sz val="12"/>
        <rFont val="Calibri Light"/>
        <family val="2"/>
        <scheme val="major"/>
      </rPr>
      <t>26</t>
    </r>
    <r>
      <rPr>
        <i/>
        <sz val="12"/>
        <rFont val="Calibri Light"/>
        <family val="2"/>
        <scheme val="major"/>
      </rPr>
      <t xml:space="preserve">pay periods </t>
    </r>
    <r>
      <rPr>
        <sz val="12"/>
        <color theme="1"/>
        <rFont val="Calibri Light"/>
        <family val="2"/>
        <scheme val="major"/>
      </rPr>
      <t xml:space="preserve">starting in JULY for JULY Coverage.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 Light"/>
        <family val="2"/>
        <scheme val="major"/>
      </rPr>
      <t xml:space="preserve"> </t>
    </r>
    <r>
      <rPr>
        <sz val="12"/>
        <color theme="1"/>
        <rFont val="Calibri Light"/>
        <family val="2"/>
        <scheme val="major"/>
      </rPr>
      <t xml:space="preserve">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 Light"/>
        <family val="2"/>
        <scheme val="major"/>
      </rPr>
      <t xml:space="preserve">       </t>
    </r>
  </si>
  <si>
    <t>FSA Rollover amount $610.00</t>
  </si>
  <si>
    <t xml:space="preserve">limits are from year plan starts in </t>
  </si>
  <si>
    <t xml:space="preserve">FSA hard cut off for eligible expenses per plan Year - </t>
  </si>
  <si>
    <t>FSA has 90 days to submit 9/28/24 for FY24 expenses.</t>
  </si>
  <si>
    <r>
      <t xml:space="preserve">DCFSA no carryover allowed, </t>
    </r>
    <r>
      <rPr>
        <b/>
        <sz val="12"/>
        <color theme="1"/>
        <rFont val="Bookman Old Style"/>
        <family val="1"/>
      </rPr>
      <t>can incurr eligible expenses until 9/14/24</t>
    </r>
    <r>
      <rPr>
        <sz val="12"/>
        <color theme="1"/>
        <rFont val="Bookman Old Style"/>
        <family val="1"/>
      </rPr>
      <t xml:space="preserve"> can submit expenses thru 9/28/24</t>
    </r>
  </si>
  <si>
    <r>
      <t xml:space="preserve">TASConline.com </t>
    </r>
    <r>
      <rPr>
        <sz val="13"/>
        <color theme="1"/>
        <rFont val="Bookman Old Style"/>
        <family val="1"/>
      </rPr>
      <t>Contact: 800-422-4661</t>
    </r>
    <r>
      <rPr>
        <b/>
        <sz val="13"/>
        <color theme="1"/>
        <rFont val="Bookman Old Style"/>
        <family val="1"/>
      </rPr>
      <t xml:space="preserve">    </t>
    </r>
    <r>
      <rPr>
        <sz val="11"/>
        <color theme="1"/>
        <rFont val="Bookman Old Style"/>
        <family val="1"/>
      </rPr>
      <t>Employer ID # 4219-7450-1589</t>
    </r>
  </si>
  <si>
    <r>
      <t xml:space="preserve">EMPLOYEE MONTHLY CONTRIBUTION </t>
    </r>
    <r>
      <rPr>
        <b/>
        <sz val="12"/>
        <color rgb="FFC00000"/>
        <rFont val="Bookman Old Style"/>
        <family val="1"/>
      </rPr>
      <t>(50%)</t>
    </r>
  </si>
  <si>
    <r>
      <t xml:space="preserve">EMPLOYEE MONTHLY CONTRIBUTION </t>
    </r>
    <r>
      <rPr>
        <b/>
        <sz val="12"/>
        <color rgb="FFC00000"/>
        <rFont val="Bookman Old Style"/>
        <family val="1"/>
      </rPr>
      <t>(25%)</t>
    </r>
  </si>
  <si>
    <r>
      <t xml:space="preserve">EMPLOYEE MONTHLY CONTRIBUTION </t>
    </r>
    <r>
      <rPr>
        <b/>
        <sz val="12"/>
        <color rgb="FFC00000"/>
        <rFont val="Bookman Old Style"/>
        <family val="1"/>
      </rPr>
      <t>(100%)</t>
    </r>
  </si>
  <si>
    <r>
      <rPr>
        <b/>
        <sz val="10"/>
        <color rgb="FFC00000"/>
        <rFont val="Bookman Old Style"/>
        <family val="1"/>
      </rPr>
      <t xml:space="preserve">FY2025 Enrollment </t>
    </r>
    <r>
      <rPr>
        <b/>
        <sz val="10"/>
        <color theme="1"/>
        <rFont val="Bookman Old Style"/>
        <family val="1"/>
      </rPr>
      <t xml:space="preserve">Total Annual Maximum                </t>
    </r>
    <r>
      <rPr>
        <b/>
        <sz val="10"/>
        <color rgb="FFC00000"/>
        <rFont val="Bookman Old Style"/>
        <family val="1"/>
      </rPr>
      <t>(100% Emp contribution)</t>
    </r>
  </si>
  <si>
    <r>
      <rPr>
        <b/>
        <sz val="11"/>
        <rFont val="Calibri Light"/>
        <family val="2"/>
        <scheme val="major"/>
      </rPr>
      <t xml:space="preserve">NOTE: </t>
    </r>
    <r>
      <rPr>
        <sz val="11"/>
        <rFont val="Calibri Light"/>
        <family val="2"/>
        <scheme val="major"/>
      </rPr>
      <t>There is a 1min 45sec. account access instruction video</t>
    </r>
  </si>
  <si>
    <r>
      <rPr>
        <b/>
        <sz val="12"/>
        <color theme="1"/>
        <rFont val="Calibri Light"/>
        <family val="2"/>
        <scheme val="major"/>
      </rPr>
      <t xml:space="preserve">For Plan </t>
    </r>
    <r>
      <rPr>
        <b/>
        <sz val="12"/>
        <color rgb="FFC00000"/>
        <rFont val="Calibri Light"/>
        <family val="2"/>
        <scheme val="major"/>
      </rPr>
      <t>FY24</t>
    </r>
    <r>
      <rPr>
        <b/>
        <sz val="12"/>
        <color theme="1"/>
        <rFont val="Calibri Light"/>
        <family val="2"/>
        <scheme val="major"/>
      </rPr>
      <t xml:space="preserve"> eligible expenses: </t>
    </r>
    <r>
      <rPr>
        <b/>
        <i/>
        <u/>
        <sz val="12"/>
        <color rgb="FFC00000"/>
        <rFont val="Calibri Light"/>
        <family val="2"/>
        <scheme val="major"/>
      </rPr>
      <t>FSA</t>
    </r>
    <r>
      <rPr>
        <b/>
        <sz val="12"/>
        <color rgb="FFC00000"/>
        <rFont val="Calibri Light"/>
        <family val="2"/>
        <scheme val="major"/>
      </rPr>
      <t xml:space="preserve"> </t>
    </r>
    <r>
      <rPr>
        <sz val="12"/>
        <color theme="1"/>
        <rFont val="Calibri Light"/>
        <family val="2"/>
        <scheme val="major"/>
      </rPr>
      <t xml:space="preserve">deadline 6/30/24 has 90 days to submit (9/28/24). </t>
    </r>
    <r>
      <rPr>
        <sz val="12"/>
        <color rgb="FFC00000"/>
        <rFont val="Calibri Light"/>
        <family val="2"/>
        <scheme val="major"/>
      </rPr>
      <t xml:space="preserve"> </t>
    </r>
    <r>
      <rPr>
        <b/>
        <i/>
        <u/>
        <sz val="12"/>
        <color rgb="FFC00000"/>
        <rFont val="Calibri Light"/>
        <family val="2"/>
        <scheme val="major"/>
      </rPr>
      <t>DCFSA</t>
    </r>
    <r>
      <rPr>
        <sz val="12"/>
        <color rgb="FFC00000"/>
        <rFont val="Calibri Light"/>
        <family val="2"/>
        <scheme val="major"/>
      </rPr>
      <t xml:space="preserve"> </t>
    </r>
    <r>
      <rPr>
        <sz val="12"/>
        <color theme="1"/>
        <rFont val="Calibri Light"/>
        <family val="2"/>
        <scheme val="major"/>
      </rPr>
      <t>can incur until 9/14/24, can submit expenses through 9/28/24.</t>
    </r>
  </si>
  <si>
    <r>
      <rPr>
        <b/>
        <i/>
        <u/>
        <sz val="11"/>
        <color rgb="FFC00000"/>
        <rFont val="Calibri Light"/>
        <family val="2"/>
        <scheme val="major"/>
      </rPr>
      <t>FSA</t>
    </r>
    <r>
      <rPr>
        <sz val="11"/>
        <rFont val="Calibri Light"/>
        <family val="2"/>
        <scheme val="major"/>
      </rPr>
      <t xml:space="preserve"> </t>
    </r>
    <r>
      <rPr>
        <b/>
        <sz val="11"/>
        <rFont val="Calibri Light"/>
        <family val="2"/>
        <scheme val="major"/>
      </rPr>
      <t xml:space="preserve">Rollover amount limits </t>
    </r>
    <r>
      <rPr>
        <sz val="11"/>
        <rFont val="Calibri Light"/>
        <family val="2"/>
        <scheme val="major"/>
      </rPr>
      <t>are from year plan starts in</t>
    </r>
    <r>
      <rPr>
        <b/>
        <sz val="11"/>
        <rFont val="Calibri Light"/>
        <family val="2"/>
        <scheme val="major"/>
      </rPr>
      <t>:</t>
    </r>
    <r>
      <rPr>
        <b/>
        <sz val="11"/>
        <color rgb="FFC00000"/>
        <rFont val="Calibri Light"/>
        <family val="2"/>
        <scheme val="major"/>
      </rPr>
      <t xml:space="preserve"> FY2024/Calendar</t>
    </r>
    <r>
      <rPr>
        <sz val="11"/>
        <color theme="1"/>
        <rFont val="Calibri Light"/>
        <family val="2"/>
        <scheme val="major"/>
      </rPr>
      <t xml:space="preserve"> </t>
    </r>
    <r>
      <rPr>
        <b/>
        <sz val="11"/>
        <color rgb="FFC00000"/>
        <rFont val="Calibri Light"/>
        <family val="2"/>
        <scheme val="major"/>
      </rPr>
      <t>2024:</t>
    </r>
    <r>
      <rPr>
        <sz val="11"/>
        <color rgb="FFC00000"/>
        <rFont val="Calibri Light"/>
        <family val="2"/>
        <scheme val="major"/>
      </rPr>
      <t xml:space="preserve"> $610.00, </t>
    </r>
    <r>
      <rPr>
        <b/>
        <sz val="11"/>
        <color theme="1"/>
        <rFont val="Calibri Light"/>
        <family val="2"/>
        <scheme val="major"/>
      </rPr>
      <t>2025:</t>
    </r>
    <r>
      <rPr>
        <sz val="11"/>
        <color theme="1"/>
        <rFont val="Calibri Light"/>
        <family val="2"/>
        <scheme val="major"/>
      </rPr>
      <t xml:space="preserve"> $640.00.</t>
    </r>
    <r>
      <rPr>
        <b/>
        <i/>
        <sz val="11"/>
        <color rgb="FFC00000"/>
        <rFont val="Calibri Light"/>
        <family val="2"/>
        <scheme val="major"/>
      </rPr>
      <t xml:space="preserve"> </t>
    </r>
    <r>
      <rPr>
        <b/>
        <i/>
        <u/>
        <sz val="11"/>
        <color rgb="FFC00000"/>
        <rFont val="Calibri Light"/>
        <family val="2"/>
        <scheme val="major"/>
      </rPr>
      <t>DCFSA</t>
    </r>
    <r>
      <rPr>
        <b/>
        <sz val="11"/>
        <color theme="1"/>
        <rFont val="Calibri Light"/>
        <family val="2"/>
        <scheme val="major"/>
      </rPr>
      <t xml:space="preserve"> </t>
    </r>
    <r>
      <rPr>
        <sz val="11"/>
        <color theme="1"/>
        <rFont val="Calibri Light"/>
        <family val="2"/>
        <scheme val="major"/>
      </rPr>
      <t>no carryover allowed.</t>
    </r>
    <r>
      <rPr>
        <b/>
        <sz val="11"/>
        <color theme="1"/>
        <rFont val="Calibri Light"/>
        <family val="2"/>
        <scheme val="major"/>
      </rPr>
      <t xml:space="preserve">    </t>
    </r>
  </si>
  <si>
    <r>
      <t xml:space="preserve">EMPLOYER MONTHLY CONTRIBUTION </t>
    </r>
    <r>
      <rPr>
        <b/>
        <sz val="12"/>
        <color rgb="FFC00000"/>
        <rFont val="Bookman Old Style"/>
        <family val="1"/>
      </rPr>
      <t>(75%)</t>
    </r>
  </si>
  <si>
    <t>MONTHLY RATES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</si>
</sst>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2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8"/>
      <name val="Calibri"/>
      <family val="2"/>
      <scheme val="minor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b/>
      <u/>
      <sz val="12"/>
      <color theme="1"/>
      <name val="Bookman Old Style"/>
      <family val="1"/>
    </font>
    <font>
      <b/>
      <i/>
      <sz val="12"/>
      <color theme="1"/>
      <name val="Bookman Old Style"/>
      <family val="1"/>
    </font>
    <font>
      <b/>
      <sz val="12"/>
      <color rgb="FFFF0000"/>
      <name val="Bookman Old Style"/>
      <family val="1"/>
    </font>
    <font>
      <b/>
      <u/>
      <sz val="12"/>
      <color rgb="FFFF0000"/>
      <name val="Bookman Old Style"/>
      <family val="1"/>
    </font>
    <font>
      <sz val="12"/>
      <color theme="8" tint="-0.499984740745262"/>
      <name val="Bookman Old Style"/>
      <family val="1"/>
    </font>
    <font>
      <u/>
      <sz val="11"/>
      <color theme="10"/>
      <name val="Calibri"/>
      <family val="2"/>
      <scheme val="minor"/>
    </font>
    <font>
      <sz val="11"/>
      <color theme="1"/>
      <name val="Bookman Old Style"/>
      <family val="1"/>
    </font>
    <font>
      <sz val="12"/>
      <color rgb="FFC00000"/>
      <name val="Bookman Old Style"/>
      <family val="1"/>
    </font>
    <font>
      <sz val="11"/>
      <color rgb="FFC00000"/>
      <name val="Bookman Old Style"/>
      <family val="1"/>
    </font>
    <font>
      <u/>
      <sz val="10"/>
      <color theme="1"/>
      <name val="Bookman Old Style"/>
      <family val="1"/>
    </font>
    <font>
      <b/>
      <u/>
      <sz val="11"/>
      <color theme="1"/>
      <name val="Bookman Old Style"/>
      <family val="1"/>
    </font>
    <font>
      <u/>
      <sz val="11"/>
      <color theme="1"/>
      <name val="Bookman Old Style"/>
      <family val="1"/>
    </font>
    <font>
      <u/>
      <sz val="10"/>
      <color rgb="FFC00000"/>
      <name val="Bookman Old Style"/>
      <family val="1"/>
    </font>
    <font>
      <b/>
      <u/>
      <sz val="12"/>
      <color rgb="FFC00000"/>
      <name val="Bookman Old Style"/>
      <family val="1"/>
    </font>
    <font>
      <b/>
      <sz val="16"/>
      <color rgb="FFC00000"/>
      <name val="Bookman Old Style"/>
      <family val="1"/>
    </font>
    <font>
      <b/>
      <sz val="12"/>
      <color theme="1"/>
      <name val="Calibri Light"/>
      <family val="2"/>
      <scheme val="major"/>
    </font>
    <font>
      <b/>
      <sz val="12"/>
      <color rgb="FFC00000"/>
      <name val="Bookman Old Style"/>
      <family val="1"/>
    </font>
    <font>
      <sz val="11"/>
      <color theme="1"/>
      <name val="Calibri Light"/>
      <family val="2"/>
      <scheme val="major"/>
    </font>
    <font>
      <b/>
      <sz val="14"/>
      <color rgb="FFC00000"/>
      <name val="Bookman Old Style"/>
      <family val="1"/>
    </font>
    <font>
      <sz val="12"/>
      <name val="Calibri Light"/>
      <family val="2"/>
      <scheme val="major"/>
    </font>
    <font>
      <sz val="12"/>
      <color rgb="FF0070C0"/>
      <name val="Calibri Light"/>
      <family val="2"/>
      <scheme val="major"/>
    </font>
    <font>
      <sz val="1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u/>
      <sz val="12"/>
      <color rgb="FFC00000"/>
      <name val="Bookman Old Style"/>
      <family val="1"/>
    </font>
    <font>
      <b/>
      <sz val="12"/>
      <name val="Bookman Old Style"/>
      <family val="1"/>
    </font>
    <font>
      <u/>
      <sz val="11"/>
      <color rgb="FF0070C0"/>
      <name val="Calibri"/>
      <family val="2"/>
      <scheme val="minor"/>
    </font>
    <font>
      <sz val="12"/>
      <color rgb="FF0070C0"/>
      <name val="Bookman Old Style"/>
      <family val="1"/>
    </font>
    <font>
      <b/>
      <sz val="12"/>
      <color rgb="FF0070C0"/>
      <name val="Bookman Old Style"/>
      <family val="1"/>
    </font>
    <font>
      <b/>
      <sz val="10"/>
      <color rgb="FFC00000"/>
      <name val="Bookman Old Style"/>
      <family val="1"/>
    </font>
    <font>
      <sz val="12"/>
      <name val="Bookman Old Style"/>
      <family val="1"/>
    </font>
    <font>
      <b/>
      <u/>
      <sz val="12"/>
      <name val="Bookman Old Style"/>
      <family val="1"/>
    </font>
    <font>
      <sz val="11"/>
      <color theme="4" tint="0.79998168889431442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1"/>
      <color theme="10"/>
      <name val="Calibri"/>
      <family val="2"/>
      <scheme val="minor"/>
    </font>
    <font>
      <b/>
      <sz val="12"/>
      <color rgb="FF0070C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6"/>
      <color theme="1"/>
      <name val="Bookman Old Style"/>
      <family val="1"/>
    </font>
    <font>
      <b/>
      <i/>
      <u/>
      <sz val="16"/>
      <color rgb="FF00B050"/>
      <name val="Bookman Old Style"/>
      <family val="1"/>
    </font>
    <font>
      <b/>
      <sz val="16"/>
      <color rgb="FF00B050"/>
      <name val="Bookman Old Style"/>
      <family val="1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/>
      <name val="Bookman Old Style"/>
      <family val="1"/>
    </font>
    <font>
      <sz val="13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3"/>
      <color theme="1"/>
      <name val="Bookman Old Style"/>
      <family val="1"/>
    </font>
    <font>
      <sz val="13"/>
      <color theme="1"/>
      <name val="Calibri Light"/>
      <family val="2"/>
      <scheme val="major"/>
    </font>
    <font>
      <sz val="13"/>
      <color theme="1"/>
      <name val="Calibri"/>
      <family val="2"/>
      <scheme val="minor"/>
    </font>
    <font>
      <b/>
      <i/>
      <sz val="14"/>
      <color theme="1"/>
      <name val="Bookman Old Style"/>
      <family val="1"/>
    </font>
    <font>
      <sz val="12"/>
      <color rgb="FFC00000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b/>
      <sz val="11"/>
      <color rgb="FFC00000"/>
      <name val="Bookman Old Style"/>
      <family val="1"/>
    </font>
    <font>
      <b/>
      <sz val="11"/>
      <color rgb="FFC00000"/>
      <name val="Calibri Light"/>
      <family val="2"/>
      <scheme val="major"/>
    </font>
    <font>
      <b/>
      <i/>
      <sz val="11"/>
      <color rgb="FFC00000"/>
      <name val="Calibri Light"/>
      <family val="2"/>
      <scheme val="major"/>
    </font>
    <font>
      <b/>
      <i/>
      <sz val="11"/>
      <color rgb="FF0070C0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i/>
      <u/>
      <sz val="13"/>
      <color theme="1"/>
      <name val="Calibri Light"/>
      <family val="2"/>
      <scheme val="major"/>
    </font>
    <font>
      <i/>
      <sz val="13"/>
      <color theme="1"/>
      <name val="Calibri Light"/>
      <family val="2"/>
      <scheme val="major"/>
    </font>
    <font>
      <sz val="16"/>
      <color theme="1"/>
      <name val="Bookman Old Style"/>
      <family val="1"/>
    </font>
    <font>
      <b/>
      <sz val="16"/>
      <color rgb="FF0070C0"/>
      <name val="Calibri Light"/>
      <family val="2"/>
      <scheme val="major"/>
    </font>
    <font>
      <b/>
      <u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u/>
      <sz val="12"/>
      <color rgb="FF0070C0"/>
      <name val="Calibri Light"/>
      <family val="2"/>
      <scheme val="major"/>
    </font>
    <font>
      <sz val="12"/>
      <color rgb="FF0070C0"/>
      <name val="Calibri"/>
      <family val="2"/>
      <scheme val="minor"/>
    </font>
    <font>
      <b/>
      <i/>
      <sz val="12"/>
      <name val="Calibri Light"/>
      <family val="2"/>
      <scheme val="major"/>
    </font>
    <font>
      <i/>
      <sz val="12"/>
      <name val="Calibri Light"/>
      <family val="2"/>
      <scheme val="major"/>
    </font>
    <font>
      <b/>
      <i/>
      <u/>
      <sz val="11"/>
      <color theme="1"/>
      <name val="Calibri Light"/>
      <family val="2"/>
      <scheme val="major"/>
    </font>
    <font>
      <sz val="12"/>
      <color rgb="FF00B050"/>
      <name val="Calibri Light"/>
      <family val="2"/>
      <scheme val="major"/>
    </font>
    <font>
      <b/>
      <i/>
      <u/>
      <sz val="11"/>
      <color rgb="FFC00000"/>
      <name val="Calibri Light"/>
      <family val="2"/>
      <scheme val="major"/>
    </font>
    <font>
      <b/>
      <i/>
      <u/>
      <sz val="12"/>
      <color rgb="FFC00000"/>
      <name val="Calibri Light"/>
      <family val="2"/>
      <scheme val="major"/>
    </font>
    <font>
      <b/>
      <sz val="12"/>
      <color theme="8"/>
      <name val="Bookman Old Style"/>
      <family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EB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/>
    <xf numFmtId="0" fontId="1" fillId="0" borderId="6" xfId="0" applyFont="1" applyBorder="1"/>
    <xf numFmtId="0" fontId="3" fillId="0" borderId="0" xfId="0" applyFont="1"/>
    <xf numFmtId="8" fontId="1" fillId="0" borderId="0" xfId="0" applyNumberFormat="1" applyFont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8" fontId="3" fillId="2" borderId="6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8" fontId="3" fillId="3" borderId="6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3" fillId="5" borderId="4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/>
    </xf>
    <xf numFmtId="8" fontId="3" fillId="5" borderId="6" xfId="0" applyNumberFormat="1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1" fillId="0" borderId="3" xfId="0" applyFont="1" applyBorder="1"/>
    <xf numFmtId="0" fontId="4" fillId="5" borderId="4" xfId="0" applyFont="1" applyFill="1" applyBorder="1" applyAlignment="1">
      <alignment horizontal="centerContinuous" wrapText="1"/>
    </xf>
    <xf numFmtId="0" fontId="1" fillId="5" borderId="5" xfId="0" applyFont="1" applyFill="1" applyBorder="1" applyAlignment="1">
      <alignment horizontal="centerContinuous" wrapText="1"/>
    </xf>
    <xf numFmtId="8" fontId="1" fillId="5" borderId="5" xfId="0" applyNumberFormat="1" applyFont="1" applyFill="1" applyBorder="1" applyAlignment="1">
      <alignment horizontal="centerContinuous" wrapText="1"/>
    </xf>
    <xf numFmtId="8" fontId="1" fillId="5" borderId="6" xfId="0" applyNumberFormat="1" applyFont="1" applyFill="1" applyBorder="1" applyAlignment="1">
      <alignment horizontal="centerContinuous" wrapText="1"/>
    </xf>
    <xf numFmtId="0" fontId="4" fillId="3" borderId="4" xfId="0" applyFont="1" applyFill="1" applyBorder="1" applyAlignment="1">
      <alignment horizontal="centerContinuous" wrapText="1"/>
    </xf>
    <xf numFmtId="0" fontId="1" fillId="3" borderId="5" xfId="0" applyFont="1" applyFill="1" applyBorder="1" applyAlignment="1">
      <alignment horizontal="centerContinuous" wrapText="1"/>
    </xf>
    <xf numFmtId="8" fontId="1" fillId="3" borderId="5" xfId="0" applyNumberFormat="1" applyFont="1" applyFill="1" applyBorder="1" applyAlignment="1">
      <alignment horizontal="centerContinuous" wrapText="1"/>
    </xf>
    <xf numFmtId="8" fontId="1" fillId="3" borderId="6" xfId="0" applyNumberFormat="1" applyFont="1" applyFill="1" applyBorder="1" applyAlignment="1">
      <alignment horizontal="centerContinuous" wrapText="1"/>
    </xf>
    <xf numFmtId="0" fontId="4" fillId="2" borderId="4" xfId="0" applyFont="1" applyFill="1" applyBorder="1" applyAlignment="1">
      <alignment horizontal="centerContinuous" wrapText="1"/>
    </xf>
    <xf numFmtId="0" fontId="1" fillId="2" borderId="5" xfId="0" applyFont="1" applyFill="1" applyBorder="1" applyAlignment="1">
      <alignment horizontal="centerContinuous" wrapText="1"/>
    </xf>
    <xf numFmtId="8" fontId="1" fillId="2" borderId="5" xfId="0" applyNumberFormat="1" applyFont="1" applyFill="1" applyBorder="1" applyAlignment="1">
      <alignment horizontal="centerContinuous" wrapText="1"/>
    </xf>
    <xf numFmtId="8" fontId="1" fillId="2" borderId="6" xfId="0" applyNumberFormat="1" applyFont="1" applyFill="1" applyBorder="1" applyAlignment="1">
      <alignment horizontal="centerContinuous" wrapText="1"/>
    </xf>
    <xf numFmtId="0" fontId="5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6" borderId="4" xfId="0" applyFont="1" applyFill="1" applyBorder="1" applyAlignment="1">
      <alignment horizontal="centerContinuous" wrapText="1"/>
    </xf>
    <xf numFmtId="0" fontId="1" fillId="6" borderId="5" xfId="0" applyFont="1" applyFill="1" applyBorder="1" applyAlignment="1">
      <alignment horizontal="centerContinuous" wrapText="1"/>
    </xf>
    <xf numFmtId="8" fontId="1" fillId="6" borderId="5" xfId="0" applyNumberFormat="1" applyFont="1" applyFill="1" applyBorder="1" applyAlignment="1">
      <alignment horizontal="centerContinuous" wrapText="1"/>
    </xf>
    <xf numFmtId="8" fontId="1" fillId="6" borderId="6" xfId="0" applyNumberFormat="1" applyFont="1" applyFill="1" applyBorder="1" applyAlignment="1">
      <alignment horizontal="centerContinuous" wrapText="1"/>
    </xf>
    <xf numFmtId="0" fontId="3" fillId="6" borderId="4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center"/>
    </xf>
    <xf numFmtId="8" fontId="3" fillId="6" borderId="6" xfId="0" applyNumberFormat="1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8" fontId="1" fillId="0" borderId="10" xfId="0" applyNumberFormat="1" applyFont="1" applyBorder="1" applyAlignment="1">
      <alignment horizontal="left"/>
    </xf>
    <xf numFmtId="0" fontId="1" fillId="0" borderId="9" xfId="0" applyFont="1" applyBorder="1"/>
    <xf numFmtId="8" fontId="1" fillId="0" borderId="9" xfId="0" applyNumberFormat="1" applyFont="1" applyBorder="1" applyAlignment="1">
      <alignment horizontal="center"/>
    </xf>
    <xf numFmtId="8" fontId="1" fillId="0" borderId="11" xfId="0" applyNumberFormat="1" applyFont="1" applyBorder="1" applyAlignment="1">
      <alignment horizontal="center"/>
    </xf>
    <xf numFmtId="8" fontId="1" fillId="0" borderId="12" xfId="0" applyNumberFormat="1" applyFont="1" applyBorder="1" applyAlignment="1">
      <alignment horizontal="left"/>
    </xf>
    <xf numFmtId="8" fontId="1" fillId="0" borderId="13" xfId="0" applyNumberFormat="1" applyFont="1" applyBorder="1" applyAlignment="1">
      <alignment horizontal="left"/>
    </xf>
    <xf numFmtId="8" fontId="1" fillId="0" borderId="13" xfId="0" applyNumberFormat="1" applyFont="1" applyBorder="1" applyAlignment="1">
      <alignment horizontal="center"/>
    </xf>
    <xf numFmtId="8" fontId="1" fillId="0" borderId="8" xfId="0" applyNumberFormat="1" applyFont="1" applyBorder="1" applyAlignment="1">
      <alignment horizontal="center"/>
    </xf>
    <xf numFmtId="6" fontId="1" fillId="0" borderId="1" xfId="0" applyNumberFormat="1" applyFont="1" applyBorder="1" applyAlignment="1">
      <alignment horizontal="left" wrapText="1"/>
    </xf>
    <xf numFmtId="0" fontId="1" fillId="0" borderId="13" xfId="0" applyFont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8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7" borderId="4" xfId="0" applyFont="1" applyFill="1" applyBorder="1" applyAlignment="1">
      <alignment wrapText="1"/>
    </xf>
    <xf numFmtId="0" fontId="1" fillId="7" borderId="5" xfId="0" applyFont="1" applyFill="1" applyBorder="1"/>
    <xf numFmtId="0" fontId="1" fillId="7" borderId="6" xfId="0" applyFont="1" applyFill="1" applyBorder="1"/>
    <xf numFmtId="0" fontId="1" fillId="0" borderId="1" xfId="0" applyFont="1" applyBorder="1" applyAlignment="1">
      <alignment wrapText="1"/>
    </xf>
    <xf numFmtId="0" fontId="3" fillId="5" borderId="4" xfId="0" applyFont="1" applyFill="1" applyBorder="1" applyAlignment="1">
      <alignment wrapText="1"/>
    </xf>
    <xf numFmtId="8" fontId="1" fillId="5" borderId="14" xfId="0" applyNumberFormat="1" applyFont="1" applyFill="1" applyBorder="1" applyAlignment="1">
      <alignment horizontal="left"/>
    </xf>
    <xf numFmtId="8" fontId="1" fillId="5" borderId="0" xfId="0" applyNumberFormat="1" applyFont="1" applyFill="1" applyAlignment="1">
      <alignment horizontal="left"/>
    </xf>
    <xf numFmtId="8" fontId="1" fillId="5" borderId="0" xfId="0" applyNumberFormat="1" applyFont="1" applyFill="1" applyAlignment="1">
      <alignment horizontal="center"/>
    </xf>
    <xf numFmtId="8" fontId="9" fillId="2" borderId="5" xfId="0" applyNumberFormat="1" applyFont="1" applyFill="1" applyBorder="1" applyAlignment="1">
      <alignment horizontal="centerContinuous" wrapText="1"/>
    </xf>
    <xf numFmtId="6" fontId="11" fillId="0" borderId="1" xfId="0" applyNumberFormat="1" applyFont="1" applyBorder="1" applyAlignment="1">
      <alignment horizontal="left" wrapText="1"/>
    </xf>
    <xf numFmtId="0" fontId="13" fillId="7" borderId="5" xfId="0" applyFont="1" applyFill="1" applyBorder="1"/>
    <xf numFmtId="0" fontId="13" fillId="0" borderId="1" xfId="0" applyFont="1" applyBorder="1"/>
    <xf numFmtId="0" fontId="10" fillId="0" borderId="0" xfId="1" applyBorder="1"/>
    <xf numFmtId="8" fontId="10" fillId="0" borderId="9" xfId="1" applyNumberFormat="1" applyBorder="1" applyAlignment="1">
      <alignment horizontal="center"/>
    </xf>
    <xf numFmtId="0" fontId="10" fillId="0" borderId="13" xfId="1" applyBorder="1"/>
    <xf numFmtId="0" fontId="10" fillId="7" borderId="5" xfId="1" applyFill="1" applyBorder="1"/>
    <xf numFmtId="0" fontId="15" fillId="0" borderId="7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9" fillId="4" borderId="4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4" fillId="8" borderId="4" xfId="0" applyFont="1" applyFill="1" applyBorder="1" applyAlignment="1">
      <alignment horizontal="centerContinuous" wrapText="1"/>
    </xf>
    <xf numFmtId="0" fontId="1" fillId="8" borderId="5" xfId="0" applyFont="1" applyFill="1" applyBorder="1" applyAlignment="1">
      <alignment horizontal="centerContinuous" wrapText="1"/>
    </xf>
    <xf numFmtId="8" fontId="1" fillId="8" borderId="5" xfId="0" applyNumberFormat="1" applyFont="1" applyFill="1" applyBorder="1" applyAlignment="1">
      <alignment horizontal="centerContinuous" wrapText="1"/>
    </xf>
    <xf numFmtId="8" fontId="1" fillId="8" borderId="6" xfId="0" applyNumberFormat="1" applyFont="1" applyFill="1" applyBorder="1" applyAlignment="1">
      <alignment horizontal="centerContinuous" wrapText="1"/>
    </xf>
    <xf numFmtId="0" fontId="3" fillId="8" borderId="4" xfId="0" applyFont="1" applyFill="1" applyBorder="1" applyAlignment="1">
      <alignment horizontal="left"/>
    </xf>
    <xf numFmtId="0" fontId="3" fillId="8" borderId="6" xfId="0" applyFont="1" applyFill="1" applyBorder="1" applyAlignment="1">
      <alignment horizontal="center"/>
    </xf>
    <xf numFmtId="8" fontId="3" fillId="8" borderId="6" xfId="0" applyNumberFormat="1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wrapText="1"/>
    </xf>
    <xf numFmtId="0" fontId="13" fillId="9" borderId="5" xfId="0" applyFont="1" applyFill="1" applyBorder="1"/>
    <xf numFmtId="0" fontId="10" fillId="9" borderId="5" xfId="1" applyFill="1" applyBorder="1"/>
    <xf numFmtId="0" fontId="1" fillId="9" borderId="5" xfId="0" applyFont="1" applyFill="1" applyBorder="1"/>
    <xf numFmtId="0" fontId="1" fillId="9" borderId="6" xfId="0" applyFont="1" applyFill="1" applyBorder="1"/>
    <xf numFmtId="0" fontId="4" fillId="10" borderId="4" xfId="0" applyFont="1" applyFill="1" applyBorder="1" applyAlignment="1">
      <alignment horizontal="centerContinuous" wrapText="1"/>
    </xf>
    <xf numFmtId="0" fontId="1" fillId="10" borderId="5" xfId="0" applyFont="1" applyFill="1" applyBorder="1" applyAlignment="1">
      <alignment horizontal="centerContinuous" wrapText="1"/>
    </xf>
    <xf numFmtId="8" fontId="1" fillId="10" borderId="5" xfId="0" applyNumberFormat="1" applyFont="1" applyFill="1" applyBorder="1" applyAlignment="1">
      <alignment horizontal="centerContinuous" wrapText="1"/>
    </xf>
    <xf numFmtId="8" fontId="1" fillId="10" borderId="6" xfId="0" applyNumberFormat="1" applyFont="1" applyFill="1" applyBorder="1" applyAlignment="1">
      <alignment horizontal="centerContinuous" wrapText="1"/>
    </xf>
    <xf numFmtId="0" fontId="3" fillId="10" borderId="4" xfId="0" applyFont="1" applyFill="1" applyBorder="1" applyAlignment="1">
      <alignment horizontal="left"/>
    </xf>
    <xf numFmtId="0" fontId="3" fillId="10" borderId="6" xfId="0" applyFont="1" applyFill="1" applyBorder="1" applyAlignment="1">
      <alignment horizontal="center"/>
    </xf>
    <xf numFmtId="8" fontId="3" fillId="10" borderId="6" xfId="0" applyNumberFormat="1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8" fontId="1" fillId="3" borderId="0" xfId="0" applyNumberFormat="1" applyFont="1" applyFill="1" applyAlignment="1">
      <alignment horizontal="center"/>
    </xf>
    <xf numFmtId="0" fontId="4" fillId="2" borderId="12" xfId="0" applyFont="1" applyFill="1" applyBorder="1" applyAlignment="1">
      <alignment horizontal="centerContinuous" wrapText="1"/>
    </xf>
    <xf numFmtId="0" fontId="1" fillId="2" borderId="13" xfId="0" applyFont="1" applyFill="1" applyBorder="1" applyAlignment="1">
      <alignment horizontal="centerContinuous" wrapText="1"/>
    </xf>
    <xf numFmtId="8" fontId="1" fillId="2" borderId="13" xfId="0" applyNumberFormat="1" applyFont="1" applyFill="1" applyBorder="1" applyAlignment="1">
      <alignment horizontal="centerContinuous" wrapText="1"/>
    </xf>
    <xf numFmtId="8" fontId="9" fillId="2" borderId="13" xfId="0" applyNumberFormat="1" applyFont="1" applyFill="1" applyBorder="1" applyAlignment="1">
      <alignment horizontal="centerContinuous" wrapText="1"/>
    </xf>
    <xf numFmtId="8" fontId="1" fillId="2" borderId="8" xfId="0" applyNumberFormat="1" applyFont="1" applyFill="1" applyBorder="1" applyAlignment="1">
      <alignment horizontal="centerContinuous" wrapText="1"/>
    </xf>
    <xf numFmtId="8" fontId="26" fillId="0" borderId="8" xfId="0" applyNumberFormat="1" applyFont="1" applyBorder="1" applyAlignment="1">
      <alignment horizontal="center" wrapText="1"/>
    </xf>
    <xf numFmtId="8" fontId="3" fillId="3" borderId="1" xfId="0" applyNumberFormat="1" applyFont="1" applyFill="1" applyBorder="1" applyAlignment="1">
      <alignment horizontal="center" wrapText="1"/>
    </xf>
    <xf numFmtId="0" fontId="1" fillId="0" borderId="14" xfId="0" applyFont="1" applyBorder="1" applyAlignment="1">
      <alignment wrapText="1"/>
    </xf>
    <xf numFmtId="8" fontId="1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wrapText="1"/>
    </xf>
    <xf numFmtId="8" fontId="1" fillId="5" borderId="18" xfId="0" applyNumberFormat="1" applyFont="1" applyFill="1" applyBorder="1" applyAlignment="1">
      <alignment horizontal="center"/>
    </xf>
    <xf numFmtId="8" fontId="30" fillId="3" borderId="0" xfId="0" applyNumberFormat="1" applyFont="1" applyFill="1" applyAlignment="1">
      <alignment horizontal="left" vertical="center"/>
    </xf>
    <xf numFmtId="8" fontId="1" fillId="3" borderId="18" xfId="0" applyNumberFormat="1" applyFont="1" applyFill="1" applyBorder="1" applyAlignment="1">
      <alignment horizontal="center"/>
    </xf>
    <xf numFmtId="8" fontId="31" fillId="0" borderId="13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24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18" xfId="0" applyFont="1" applyBorder="1" applyAlignment="1">
      <alignment horizontal="left" wrapText="1"/>
    </xf>
    <xf numFmtId="0" fontId="33" fillId="0" borderId="3" xfId="0" applyFont="1" applyBorder="1" applyAlignment="1">
      <alignment wrapText="1"/>
    </xf>
    <xf numFmtId="0" fontId="33" fillId="0" borderId="3" xfId="0" applyFont="1" applyBorder="1"/>
    <xf numFmtId="8" fontId="33" fillId="0" borderId="3" xfId="0" applyNumberFormat="1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20" xfId="0" applyFont="1" applyBorder="1"/>
    <xf numFmtId="8" fontId="1" fillId="0" borderId="20" xfId="0" applyNumberFormat="1" applyFont="1" applyBorder="1" applyAlignment="1">
      <alignment horizontal="center"/>
    </xf>
    <xf numFmtId="0" fontId="32" fillId="0" borderId="14" xfId="0" applyFont="1" applyBorder="1" applyAlignment="1">
      <alignment wrapText="1"/>
    </xf>
    <xf numFmtId="0" fontId="33" fillId="0" borderId="0" xfId="0" applyFont="1"/>
    <xf numFmtId="0" fontId="33" fillId="0" borderId="16" xfId="0" applyFont="1" applyBorder="1"/>
    <xf numFmtId="8" fontId="1" fillId="0" borderId="16" xfId="0" applyNumberFormat="1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0" fontId="32" fillId="0" borderId="20" xfId="0" applyFont="1" applyBorder="1" applyAlignment="1">
      <alignment wrapText="1"/>
    </xf>
    <xf numFmtId="0" fontId="1" fillId="0" borderId="17" xfId="0" applyFont="1" applyBorder="1"/>
    <xf numFmtId="0" fontId="1" fillId="0" borderId="12" xfId="0" applyFont="1" applyBorder="1" applyAlignment="1">
      <alignment wrapText="1"/>
    </xf>
    <xf numFmtId="8" fontId="1" fillId="0" borderId="21" xfId="0" applyNumberFormat="1" applyFont="1" applyBorder="1" applyAlignment="1">
      <alignment horizontal="left"/>
    </xf>
    <xf numFmtId="8" fontId="1" fillId="0" borderId="22" xfId="0" applyNumberFormat="1" applyFont="1" applyBorder="1" applyAlignment="1">
      <alignment horizontal="left"/>
    </xf>
    <xf numFmtId="8" fontId="1" fillId="0" borderId="22" xfId="0" applyNumberFormat="1" applyFont="1" applyBorder="1" applyAlignment="1">
      <alignment horizontal="center"/>
    </xf>
    <xf numFmtId="8" fontId="1" fillId="0" borderId="23" xfId="0" applyNumberFormat="1" applyFont="1" applyBorder="1" applyAlignment="1">
      <alignment horizontal="center"/>
    </xf>
    <xf numFmtId="8" fontId="5" fillId="0" borderId="3" xfId="0" applyNumberFormat="1" applyFont="1" applyBorder="1" applyAlignment="1">
      <alignment horizontal="left" wrapText="1"/>
    </xf>
    <xf numFmtId="0" fontId="1" fillId="0" borderId="15" xfId="0" applyFont="1" applyBorder="1"/>
    <xf numFmtId="8" fontId="5" fillId="0" borderId="20" xfId="0" applyNumberFormat="1" applyFont="1" applyBorder="1" applyAlignment="1">
      <alignment horizontal="left"/>
    </xf>
    <xf numFmtId="0" fontId="31" fillId="0" borderId="16" xfId="1" applyFont="1" applyBorder="1"/>
    <xf numFmtId="0" fontId="27" fillId="4" borderId="9" xfId="0" applyFont="1" applyFill="1" applyBorder="1" applyAlignment="1">
      <alignment horizontal="left" wrapText="1"/>
    </xf>
    <xf numFmtId="0" fontId="35" fillId="4" borderId="10" xfId="0" applyFont="1" applyFill="1" applyBorder="1" applyAlignment="1">
      <alignment horizontal="left" vertical="center"/>
    </xf>
    <xf numFmtId="0" fontId="37" fillId="4" borderId="9" xfId="0" applyFont="1" applyFill="1" applyBorder="1" applyAlignment="1">
      <alignment wrapText="1"/>
    </xf>
    <xf numFmtId="0" fontId="37" fillId="4" borderId="11" xfId="0" applyFont="1" applyFill="1" applyBorder="1" applyAlignment="1">
      <alignment wrapText="1"/>
    </xf>
    <xf numFmtId="0" fontId="38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/>
    </xf>
    <xf numFmtId="0" fontId="39" fillId="4" borderId="16" xfId="1" applyFont="1" applyFill="1" applyBorder="1" applyAlignment="1">
      <alignment horizontal="left" vertical="center"/>
    </xf>
    <xf numFmtId="0" fontId="40" fillId="4" borderId="16" xfId="0" applyFont="1" applyFill="1" applyBorder="1" applyAlignment="1">
      <alignment horizontal="left"/>
    </xf>
    <xf numFmtId="0" fontId="41" fillId="4" borderId="17" xfId="0" applyFont="1" applyFill="1" applyBorder="1" applyAlignment="1">
      <alignment horizontal="left" wrapText="1"/>
    </xf>
    <xf numFmtId="8" fontId="3" fillId="10" borderId="6" xfId="0" applyNumberFormat="1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8" fontId="21" fillId="3" borderId="0" xfId="0" applyNumberFormat="1" applyFont="1" applyFill="1" applyAlignment="1">
      <alignment horizontal="left" vertical="center"/>
    </xf>
    <xf numFmtId="0" fontId="61" fillId="0" borderId="1" xfId="0" applyFont="1" applyBorder="1"/>
    <xf numFmtId="0" fontId="21" fillId="9" borderId="5" xfId="0" applyFont="1" applyFill="1" applyBorder="1"/>
    <xf numFmtId="6" fontId="27" fillId="0" borderId="2" xfId="0" applyNumberFormat="1" applyFont="1" applyBorder="1" applyAlignment="1">
      <alignment horizontal="right" wrapText="1"/>
    </xf>
    <xf numFmtId="8" fontId="27" fillId="0" borderId="10" xfId="0" applyNumberFormat="1" applyFont="1" applyBorder="1" applyAlignment="1">
      <alignment horizontal="left"/>
    </xf>
    <xf numFmtId="0" fontId="27" fillId="0" borderId="9" xfId="0" applyFont="1" applyBorder="1"/>
    <xf numFmtId="8" fontId="27" fillId="0" borderId="9" xfId="0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21" xfId="0" applyNumberFormat="1" applyFont="1" applyBorder="1" applyAlignment="1">
      <alignment horizontal="left"/>
    </xf>
    <xf numFmtId="8" fontId="27" fillId="0" borderId="22" xfId="0" applyNumberFormat="1" applyFont="1" applyBorder="1" applyAlignment="1">
      <alignment horizontal="center"/>
    </xf>
    <xf numFmtId="8" fontId="27" fillId="0" borderId="23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left"/>
    </xf>
    <xf numFmtId="0" fontId="20" fillId="0" borderId="13" xfId="0" applyFont="1" applyBorder="1"/>
    <xf numFmtId="8" fontId="20" fillId="0" borderId="10" xfId="0" applyNumberFormat="1" applyFont="1" applyBorder="1" applyAlignment="1">
      <alignment horizontal="left"/>
    </xf>
    <xf numFmtId="0" fontId="52" fillId="9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center"/>
    </xf>
    <xf numFmtId="8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center" vertical="center"/>
    </xf>
    <xf numFmtId="8" fontId="3" fillId="8" borderId="6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8" fontId="12" fillId="3" borderId="0" xfId="0" applyNumberFormat="1" applyFont="1" applyFill="1" applyAlignment="1">
      <alignment horizontal="center" vertical="center"/>
    </xf>
    <xf numFmtId="8" fontId="12" fillId="3" borderId="18" xfId="0" applyNumberFormat="1" applyFont="1" applyFill="1" applyBorder="1" applyAlignment="1">
      <alignment horizontal="center" vertical="center"/>
    </xf>
    <xf numFmtId="0" fontId="10" fillId="0" borderId="0" xfId="1"/>
    <xf numFmtId="6" fontId="22" fillId="0" borderId="7" xfId="0" applyNumberFormat="1" applyFont="1" applyBorder="1" applyAlignment="1">
      <alignment horizontal="right" wrapText="1"/>
    </xf>
    <xf numFmtId="0" fontId="57" fillId="11" borderId="3" xfId="0" applyFont="1" applyFill="1" applyBorder="1" applyAlignment="1">
      <alignment horizontal="right" wrapText="1"/>
    </xf>
    <xf numFmtId="8" fontId="71" fillId="0" borderId="22" xfId="1" applyNumberFormat="1" applyFont="1" applyBorder="1" applyAlignment="1">
      <alignment horizontal="left"/>
    </xf>
    <xf numFmtId="0" fontId="71" fillId="0" borderId="0" xfId="1" applyFont="1" applyBorder="1"/>
    <xf numFmtId="0" fontId="73" fillId="0" borderId="13" xfId="1" applyFont="1" applyBorder="1"/>
    <xf numFmtId="8" fontId="71" fillId="0" borderId="9" xfId="1" applyNumberFormat="1" applyFont="1" applyBorder="1" applyAlignment="1">
      <alignment horizontal="left"/>
    </xf>
    <xf numFmtId="0" fontId="70" fillId="0" borderId="16" xfId="1" applyFont="1" applyBorder="1"/>
    <xf numFmtId="8" fontId="70" fillId="0" borderId="13" xfId="1" applyNumberFormat="1" applyFont="1" applyBorder="1" applyAlignment="1">
      <alignment horizontal="left" vertical="center"/>
    </xf>
    <xf numFmtId="0" fontId="52" fillId="3" borderId="12" xfId="0" applyFont="1" applyFill="1" applyBorder="1" applyAlignment="1">
      <alignment vertical="center" wrapText="1"/>
    </xf>
    <xf numFmtId="16" fontId="1" fillId="0" borderId="0" xfId="0" applyNumberFormat="1" applyFont="1"/>
    <xf numFmtId="8" fontId="42" fillId="3" borderId="3" xfId="0" applyNumberFormat="1" applyFont="1" applyFill="1" applyBorder="1" applyAlignment="1">
      <alignment horizontal="center" vertical="top" wrapText="1"/>
    </xf>
    <xf numFmtId="8" fontId="18" fillId="0" borderId="20" xfId="0" applyNumberFormat="1" applyFont="1" applyBorder="1" applyAlignment="1">
      <alignment horizontal="left"/>
    </xf>
    <xf numFmtId="8" fontId="81" fillId="0" borderId="3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19" fillId="4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7" fillId="11" borderId="4" xfId="0" applyFont="1" applyFill="1" applyBorder="1" applyAlignment="1">
      <alignment horizontal="center" vertical="center" wrapText="1"/>
    </xf>
    <xf numFmtId="0" fontId="51" fillId="11" borderId="5" xfId="0" applyFont="1" applyFill="1" applyBorder="1" applyAlignment="1">
      <alignment horizontal="center" vertical="center" wrapText="1"/>
    </xf>
    <xf numFmtId="0" fontId="51" fillId="11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48" fillId="11" borderId="12" xfId="0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48" fillId="12" borderId="12" xfId="0" applyFont="1" applyFill="1" applyBorder="1" applyAlignment="1">
      <alignment horizontal="left" wrapText="1"/>
    </xf>
    <xf numFmtId="0" fontId="22" fillId="12" borderId="13" xfId="0" applyFont="1" applyFill="1" applyBorder="1" applyAlignment="1">
      <alignment horizontal="left" wrapText="1"/>
    </xf>
    <xf numFmtId="0" fontId="22" fillId="12" borderId="8" xfId="0" applyFont="1" applyFill="1" applyBorder="1" applyAlignment="1">
      <alignment horizontal="left" wrapText="1"/>
    </xf>
    <xf numFmtId="0" fontId="52" fillId="5" borderId="4" xfId="0" applyFont="1" applyFill="1" applyBorder="1" applyAlignment="1">
      <alignment wrapText="1"/>
    </xf>
    <xf numFmtId="0" fontId="54" fillId="0" borderId="5" xfId="0" applyFont="1" applyBorder="1" applyAlignment="1">
      <alignment wrapText="1"/>
    </xf>
    <xf numFmtId="0" fontId="54" fillId="0" borderId="6" xfId="0" applyFont="1" applyBorder="1" applyAlignment="1">
      <alignment wrapText="1"/>
    </xf>
    <xf numFmtId="0" fontId="47" fillId="4" borderId="15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D9E1F2"/>
      <color rgb="FFF9EBFF"/>
      <color rgb="FFFFCCCC"/>
      <color rgb="FFEECAFE"/>
      <color rgb="FFFEC6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hersey@townsendma.gov" TargetMode="External"/><Relationship Id="rId2" Type="http://schemas.openxmlformats.org/officeDocument/2006/relationships/hyperlink" Target="mailto:Chuff@townsendma.gov" TargetMode="External"/><Relationship Id="rId1" Type="http://schemas.openxmlformats.org/officeDocument/2006/relationships/hyperlink" Target="http://www.bostonmutual.com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hersey@townsendma.gov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Chuff@townsendma.gov" TargetMode="External"/><Relationship Id="rId1" Type="http://schemas.openxmlformats.org/officeDocument/2006/relationships/hyperlink" Target="http://www.bostonmutual.com/" TargetMode="External"/><Relationship Id="rId6" Type="http://schemas.openxmlformats.org/officeDocument/2006/relationships/hyperlink" Target="http://townsendma.gov/human-resources" TargetMode="External"/><Relationship Id="rId5" Type="http://schemas.openxmlformats.org/officeDocument/2006/relationships/hyperlink" Target="https://uba.tasconline.com/assets/docs/signin-instructions.pdf" TargetMode="External"/><Relationship Id="rId4" Type="http://schemas.openxmlformats.org/officeDocument/2006/relationships/hyperlink" Target="https://uba.tasconline.com/logi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rhersey@townsendma.gov" TargetMode="External"/><Relationship Id="rId7" Type="http://schemas.openxmlformats.org/officeDocument/2006/relationships/hyperlink" Target="mailto:Kimberly.Cunningham@coloniallifesales.com" TargetMode="External"/><Relationship Id="rId2" Type="http://schemas.openxmlformats.org/officeDocument/2006/relationships/hyperlink" Target="mailto:Chuff@townsendma.gov" TargetMode="External"/><Relationship Id="rId1" Type="http://schemas.openxmlformats.org/officeDocument/2006/relationships/hyperlink" Target="http://www.bostonmutual.com/" TargetMode="External"/><Relationship Id="rId6" Type="http://schemas.openxmlformats.org/officeDocument/2006/relationships/hyperlink" Target="http://townsendma.gov/human-resources" TargetMode="External"/><Relationship Id="rId5" Type="http://schemas.openxmlformats.org/officeDocument/2006/relationships/hyperlink" Target="https://uba.tasconline.com/assets/docs/signin-instructions.pdf" TargetMode="External"/><Relationship Id="rId4" Type="http://schemas.openxmlformats.org/officeDocument/2006/relationships/hyperlink" Target="https://uba.tasconline.com/logi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townsendma.gov/human-resources/pages/summary-benefi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DDE3-781E-4F2C-B788-682329112CFC}">
  <sheetPr>
    <pageSetUpPr fitToPage="1"/>
  </sheetPr>
  <dimension ref="A1:F51"/>
  <sheetViews>
    <sheetView tabSelected="1" topLeftCell="B10" zoomScale="110" zoomScaleNormal="110" workbookViewId="0">
      <selection activeCell="B15" sqref="B15"/>
    </sheetView>
  </sheetViews>
  <sheetFormatPr defaultColWidth="9.140625" defaultRowHeight="15.75" x14ac:dyDescent="0.25"/>
  <cols>
    <col min="1" max="1" width="11" style="2" hidden="1" customWidth="1"/>
    <col min="2" max="2" width="50.5703125" style="3" customWidth="1"/>
    <col min="3" max="3" width="34.85546875" style="1" customWidth="1"/>
    <col min="4" max="6" width="24.5703125" style="8" customWidth="1"/>
    <col min="7" max="16384" width="9.140625" style="1"/>
  </cols>
  <sheetData>
    <row r="1" spans="1:6" s="7" customFormat="1" ht="63" x14ac:dyDescent="0.25">
      <c r="A1" s="20"/>
      <c r="B1" s="20" t="s">
        <v>48</v>
      </c>
      <c r="C1" s="21"/>
      <c r="D1" s="22" t="s">
        <v>9</v>
      </c>
      <c r="E1" s="22" t="s">
        <v>11</v>
      </c>
      <c r="F1" s="22" t="s">
        <v>12</v>
      </c>
    </row>
    <row r="2" spans="1:6" ht="19.5" customHeight="1" x14ac:dyDescent="0.25">
      <c r="A2" s="2" t="s">
        <v>0</v>
      </c>
      <c r="B2" s="41" t="s">
        <v>2</v>
      </c>
      <c r="C2" s="28" t="s">
        <v>5</v>
      </c>
      <c r="D2" s="9">
        <v>1084.32</v>
      </c>
      <c r="E2" s="9">
        <f>+D2*0.25</f>
        <v>271.08</v>
      </c>
      <c r="F2" s="9">
        <f>(+D2*0.25)/2</f>
        <v>135.54</v>
      </c>
    </row>
    <row r="3" spans="1:6" ht="19.5" customHeight="1" x14ac:dyDescent="0.25">
      <c r="B3" s="4" t="s">
        <v>14</v>
      </c>
      <c r="C3" s="5" t="s">
        <v>6</v>
      </c>
      <c r="D3" s="9">
        <v>2819.01</v>
      </c>
      <c r="E3" s="9">
        <f t="shared" ref="E3:E7" si="0">+D3*0.25</f>
        <v>704.75250000000005</v>
      </c>
      <c r="F3" s="9">
        <f t="shared" ref="F3:F7" si="1">(+D3*0.25)/2</f>
        <v>352.37625000000003</v>
      </c>
    </row>
    <row r="4" spans="1:6" ht="19.5" customHeight="1" x14ac:dyDescent="0.25">
      <c r="A4" s="2" t="s">
        <v>1</v>
      </c>
      <c r="B4" s="42" t="s">
        <v>3</v>
      </c>
      <c r="C4" s="5" t="s">
        <v>5</v>
      </c>
      <c r="D4" s="9">
        <v>976.87</v>
      </c>
      <c r="E4" s="9">
        <f t="shared" si="0"/>
        <v>244.2175</v>
      </c>
      <c r="F4" s="9">
        <f t="shared" si="1"/>
        <v>122.10875</v>
      </c>
    </row>
    <row r="5" spans="1:6" ht="19.5" customHeight="1" x14ac:dyDescent="0.25">
      <c r="B5" s="4" t="s">
        <v>14</v>
      </c>
      <c r="C5" s="5" t="s">
        <v>6</v>
      </c>
      <c r="D5" s="9">
        <v>2539.65</v>
      </c>
      <c r="E5" s="9">
        <f t="shared" si="0"/>
        <v>634.91250000000002</v>
      </c>
      <c r="F5" s="9">
        <f t="shared" si="1"/>
        <v>317.45625000000001</v>
      </c>
    </row>
    <row r="6" spans="1:6" ht="19.5" customHeight="1" x14ac:dyDescent="0.25">
      <c r="A6" s="2" t="s">
        <v>7</v>
      </c>
      <c r="B6" s="42" t="s">
        <v>4</v>
      </c>
      <c r="C6" s="5" t="s">
        <v>5</v>
      </c>
      <c r="D6" s="9">
        <v>849.88</v>
      </c>
      <c r="E6" s="9">
        <f t="shared" si="0"/>
        <v>212.47</v>
      </c>
      <c r="F6" s="9">
        <f t="shared" si="1"/>
        <v>106.235</v>
      </c>
    </row>
    <row r="7" spans="1:6" ht="19.5" customHeight="1" x14ac:dyDescent="0.25">
      <c r="B7" s="4" t="s">
        <v>14</v>
      </c>
      <c r="C7" s="5" t="s">
        <v>6</v>
      </c>
      <c r="D7" s="9">
        <v>2209.4899999999998</v>
      </c>
      <c r="E7" s="9">
        <f t="shared" si="0"/>
        <v>552.37249999999995</v>
      </c>
      <c r="F7" s="9">
        <f t="shared" si="1"/>
        <v>276.18624999999997</v>
      </c>
    </row>
    <row r="9" spans="1:6" ht="18" x14ac:dyDescent="0.25">
      <c r="A9" s="37"/>
      <c r="B9" s="37" t="s">
        <v>13</v>
      </c>
      <c r="C9" s="38"/>
      <c r="D9" s="39"/>
      <c r="E9" s="39"/>
      <c r="F9" s="40"/>
    </row>
    <row r="10" spans="1:6" ht="63" x14ac:dyDescent="0.25">
      <c r="A10" s="12"/>
      <c r="B10" s="12" t="s">
        <v>20</v>
      </c>
      <c r="C10" s="13"/>
      <c r="D10" s="14" t="s">
        <v>10</v>
      </c>
      <c r="E10" s="15" t="s">
        <v>11</v>
      </c>
      <c r="F10" s="15" t="s">
        <v>12</v>
      </c>
    </row>
    <row r="11" spans="1:6" ht="21" customHeight="1" x14ac:dyDescent="0.25">
      <c r="A11" s="2" t="s">
        <v>0</v>
      </c>
      <c r="B11" s="41" t="s">
        <v>2</v>
      </c>
      <c r="C11" s="28" t="s">
        <v>5</v>
      </c>
      <c r="D11" s="9">
        <v>1078.9000000000001</v>
      </c>
      <c r="E11" s="9">
        <f>+D11*0.25</f>
        <v>269.72500000000002</v>
      </c>
      <c r="F11" s="9">
        <f>(+D11*0.25)/2</f>
        <v>134.86250000000001</v>
      </c>
    </row>
    <row r="12" spans="1:6" ht="21" customHeight="1" x14ac:dyDescent="0.25">
      <c r="B12" s="4" t="s">
        <v>14</v>
      </c>
      <c r="C12" s="5" t="s">
        <v>6</v>
      </c>
      <c r="D12" s="9">
        <v>2804.91</v>
      </c>
      <c r="E12" s="9">
        <f t="shared" ref="E12:E16" si="2">+D12*0.25</f>
        <v>701.22749999999996</v>
      </c>
      <c r="F12" s="9">
        <f t="shared" ref="F12:F16" si="3">(+D12*0.25)/2</f>
        <v>350.61374999999998</v>
      </c>
    </row>
    <row r="13" spans="1:6" ht="21" customHeight="1" x14ac:dyDescent="0.25">
      <c r="A13" s="2" t="s">
        <v>1</v>
      </c>
      <c r="B13" s="42" t="s">
        <v>3</v>
      </c>
      <c r="C13" s="5" t="s">
        <v>5</v>
      </c>
      <c r="D13" s="9">
        <v>971.99</v>
      </c>
      <c r="E13" s="9">
        <f t="shared" si="2"/>
        <v>242.9975</v>
      </c>
      <c r="F13" s="9">
        <f t="shared" si="3"/>
        <v>121.49875</v>
      </c>
    </row>
    <row r="14" spans="1:6" ht="21" customHeight="1" x14ac:dyDescent="0.25">
      <c r="B14" s="4" t="s">
        <v>14</v>
      </c>
      <c r="C14" s="5" t="s">
        <v>6</v>
      </c>
      <c r="D14" s="9">
        <v>2526.9499999999998</v>
      </c>
      <c r="E14" s="9">
        <f t="shared" si="2"/>
        <v>631.73749999999995</v>
      </c>
      <c r="F14" s="9">
        <f t="shared" si="3"/>
        <v>315.86874999999998</v>
      </c>
    </row>
    <row r="15" spans="1:6" ht="21" customHeight="1" x14ac:dyDescent="0.25">
      <c r="A15" s="2" t="s">
        <v>7</v>
      </c>
      <c r="B15" s="42" t="s">
        <v>4</v>
      </c>
      <c r="C15" s="5" t="s">
        <v>5</v>
      </c>
      <c r="D15" s="9">
        <v>845.63</v>
      </c>
      <c r="E15" s="9">
        <f t="shared" si="2"/>
        <v>211.4075</v>
      </c>
      <c r="F15" s="9">
        <f t="shared" si="3"/>
        <v>105.70375</v>
      </c>
    </row>
    <row r="16" spans="1:6" ht="21" customHeight="1" x14ac:dyDescent="0.25">
      <c r="B16" s="4" t="s">
        <v>14</v>
      </c>
      <c r="C16" s="5" t="s">
        <v>6</v>
      </c>
      <c r="D16" s="9">
        <v>2198.4499999999998</v>
      </c>
      <c r="E16" s="9">
        <f t="shared" si="2"/>
        <v>549.61249999999995</v>
      </c>
      <c r="F16" s="9">
        <f t="shared" si="3"/>
        <v>274.80624999999998</v>
      </c>
    </row>
    <row r="18" spans="1:6" s="7" customFormat="1" x14ac:dyDescent="0.25">
      <c r="A18" s="10" t="s">
        <v>8</v>
      </c>
      <c r="B18" s="7" t="s">
        <v>28</v>
      </c>
      <c r="D18" s="11"/>
      <c r="E18" s="11"/>
      <c r="F18" s="11"/>
    </row>
    <row r="20" spans="1:6" ht="18" x14ac:dyDescent="0.25">
      <c r="A20" s="33"/>
      <c r="B20" s="33" t="s">
        <v>35</v>
      </c>
      <c r="C20" s="34"/>
      <c r="D20" s="35"/>
      <c r="E20" s="35"/>
      <c r="F20" s="36"/>
    </row>
    <row r="21" spans="1:6" ht="63" x14ac:dyDescent="0.25">
      <c r="A21" s="16"/>
      <c r="B21" s="16" t="s">
        <v>21</v>
      </c>
      <c r="C21" s="17"/>
      <c r="D21" s="18" t="s">
        <v>10</v>
      </c>
      <c r="E21" s="19" t="s">
        <v>19</v>
      </c>
      <c r="F21" s="19" t="s">
        <v>12</v>
      </c>
    </row>
    <row r="22" spans="1:6" ht="19.5" customHeight="1" x14ac:dyDescent="0.25">
      <c r="A22" s="2" t="s">
        <v>0</v>
      </c>
      <c r="B22" s="41" t="s">
        <v>29</v>
      </c>
      <c r="C22" s="28" t="s">
        <v>5</v>
      </c>
      <c r="D22" s="9">
        <v>31.74</v>
      </c>
      <c r="E22" s="9">
        <v>31.74</v>
      </c>
      <c r="F22" s="9">
        <f>+E22/2</f>
        <v>15.87</v>
      </c>
    </row>
    <row r="23" spans="1:6" ht="19.5" customHeight="1" x14ac:dyDescent="0.25">
      <c r="B23" s="23" t="s">
        <v>17</v>
      </c>
      <c r="C23" s="5" t="s">
        <v>18</v>
      </c>
      <c r="D23" s="9">
        <v>72.63</v>
      </c>
      <c r="E23" s="9">
        <v>72.63</v>
      </c>
      <c r="F23" s="9">
        <f t="shared" ref="F23:F27" si="4">+E23/2</f>
        <v>36.314999999999998</v>
      </c>
    </row>
    <row r="24" spans="1:6" ht="19.5" customHeight="1" x14ac:dyDescent="0.25">
      <c r="B24" s="4" t="s">
        <v>15</v>
      </c>
      <c r="C24" s="5" t="s">
        <v>6</v>
      </c>
      <c r="D24" s="9">
        <v>99.22</v>
      </c>
      <c r="E24" s="9">
        <v>99.22</v>
      </c>
      <c r="F24" s="9">
        <f t="shared" si="4"/>
        <v>49.61</v>
      </c>
    </row>
    <row r="25" spans="1:6" ht="19.5" customHeight="1" x14ac:dyDescent="0.25">
      <c r="A25" s="2" t="s">
        <v>1</v>
      </c>
      <c r="B25" s="42" t="s">
        <v>30</v>
      </c>
      <c r="C25" s="5" t="s">
        <v>5</v>
      </c>
      <c r="D25" s="9">
        <v>47.41</v>
      </c>
      <c r="E25" s="9">
        <v>47.41</v>
      </c>
      <c r="F25" s="9">
        <f t="shared" si="4"/>
        <v>23.704999999999998</v>
      </c>
    </row>
    <row r="26" spans="1:6" ht="19.5" customHeight="1" x14ac:dyDescent="0.25">
      <c r="B26" s="23" t="s">
        <v>16</v>
      </c>
      <c r="C26" s="5" t="s">
        <v>18</v>
      </c>
      <c r="D26" s="9">
        <v>95.42</v>
      </c>
      <c r="E26" s="9">
        <v>95.42</v>
      </c>
      <c r="F26" s="9">
        <f t="shared" si="4"/>
        <v>47.71</v>
      </c>
    </row>
    <row r="27" spans="1:6" ht="21" customHeight="1" x14ac:dyDescent="0.25">
      <c r="B27" s="4" t="s">
        <v>15</v>
      </c>
      <c r="C27" s="5" t="s">
        <v>6</v>
      </c>
      <c r="D27" s="9">
        <v>126.63</v>
      </c>
      <c r="E27" s="9">
        <v>126.63</v>
      </c>
      <c r="F27" s="9">
        <f t="shared" si="4"/>
        <v>63.314999999999998</v>
      </c>
    </row>
    <row r="28" spans="1:6" ht="21" customHeight="1" x14ac:dyDescent="0.25"/>
    <row r="29" spans="1:6" ht="18" x14ac:dyDescent="0.25">
      <c r="A29" s="29"/>
      <c r="B29" s="29" t="s">
        <v>34</v>
      </c>
      <c r="C29" s="30"/>
      <c r="D29" s="31"/>
      <c r="E29" s="31"/>
      <c r="F29" s="32"/>
    </row>
    <row r="30" spans="1:6" ht="63" x14ac:dyDescent="0.25">
      <c r="A30" s="24"/>
      <c r="B30" s="24" t="s">
        <v>22</v>
      </c>
      <c r="C30" s="25"/>
      <c r="D30" s="26" t="s">
        <v>10</v>
      </c>
      <c r="E30" s="27" t="s">
        <v>19</v>
      </c>
      <c r="F30" s="27" t="s">
        <v>12</v>
      </c>
    </row>
    <row r="31" spans="1:6" ht="19.5" customHeight="1" x14ac:dyDescent="0.25">
      <c r="A31" s="2" t="s">
        <v>0</v>
      </c>
      <c r="B31" s="42" t="s">
        <v>23</v>
      </c>
    </row>
    <row r="32" spans="1:6" ht="19.5" customHeight="1" x14ac:dyDescent="0.25">
      <c r="B32" s="23" t="s">
        <v>24</v>
      </c>
      <c r="C32" s="5" t="s">
        <v>31</v>
      </c>
      <c r="D32" s="9">
        <v>6.77</v>
      </c>
      <c r="E32" s="9">
        <v>6.77</v>
      </c>
      <c r="F32" s="9">
        <f>+E32/2</f>
        <v>3.3849999999999998</v>
      </c>
    </row>
    <row r="33" spans="2:6" ht="19.5" customHeight="1" x14ac:dyDescent="0.25">
      <c r="B33" s="23" t="s">
        <v>25</v>
      </c>
      <c r="C33" s="6" t="s">
        <v>32</v>
      </c>
      <c r="D33" s="9">
        <v>11.51</v>
      </c>
      <c r="E33" s="9">
        <v>11.51</v>
      </c>
      <c r="F33" s="9">
        <f t="shared" ref="F33:F35" si="5">+E33/2</f>
        <v>5.7549999999999999</v>
      </c>
    </row>
    <row r="34" spans="2:6" ht="19.5" customHeight="1" x14ac:dyDescent="0.25">
      <c r="B34" s="23" t="s">
        <v>26</v>
      </c>
      <c r="C34" s="6" t="s">
        <v>33</v>
      </c>
      <c r="D34" s="9">
        <v>11.85</v>
      </c>
      <c r="E34" s="9">
        <v>11.85</v>
      </c>
      <c r="F34" s="9">
        <f t="shared" si="5"/>
        <v>5.9249999999999998</v>
      </c>
    </row>
    <row r="35" spans="2:6" ht="19.5" customHeight="1" x14ac:dyDescent="0.25">
      <c r="B35" s="4" t="s">
        <v>27</v>
      </c>
      <c r="C35" s="6" t="s">
        <v>6</v>
      </c>
      <c r="D35" s="9">
        <v>18.62</v>
      </c>
      <c r="E35" s="9">
        <v>18.62</v>
      </c>
      <c r="F35" s="9">
        <f t="shared" si="5"/>
        <v>9.31</v>
      </c>
    </row>
    <row r="37" spans="2:6" ht="18" x14ac:dyDescent="0.25">
      <c r="B37" s="43" t="s">
        <v>36</v>
      </c>
      <c r="C37" s="44"/>
      <c r="D37" s="45"/>
      <c r="E37" s="45"/>
      <c r="F37" s="46"/>
    </row>
    <row r="38" spans="2:6" ht="63" x14ac:dyDescent="0.25">
      <c r="B38" s="47" t="s">
        <v>22</v>
      </c>
      <c r="C38" s="48"/>
      <c r="D38" s="49" t="s">
        <v>9</v>
      </c>
      <c r="E38" s="50" t="s">
        <v>37</v>
      </c>
      <c r="F38" s="50" t="s">
        <v>38</v>
      </c>
    </row>
    <row r="39" spans="2:6" x14ac:dyDescent="0.25">
      <c r="B39" s="64"/>
      <c r="C39" s="10"/>
      <c r="D39" s="65"/>
      <c r="E39" s="66"/>
      <c r="F39" s="66"/>
    </row>
    <row r="40" spans="2:6" ht="20.25" customHeight="1" x14ac:dyDescent="0.25">
      <c r="B40" s="67" t="s">
        <v>42</v>
      </c>
      <c r="C40" s="68"/>
      <c r="D40" s="68"/>
      <c r="E40" s="68"/>
      <c r="F40" s="69"/>
    </row>
    <row r="41" spans="2:6" x14ac:dyDescent="0.25">
      <c r="B41" s="60">
        <v>2000</v>
      </c>
      <c r="C41" s="5" t="s">
        <v>31</v>
      </c>
      <c r="D41" s="9">
        <v>2</v>
      </c>
      <c r="E41" s="9">
        <v>1</v>
      </c>
      <c r="F41" s="9">
        <v>1</v>
      </c>
    </row>
    <row r="42" spans="2:6" x14ac:dyDescent="0.25">
      <c r="B42" s="60" t="s">
        <v>43</v>
      </c>
      <c r="C42" s="52" t="s">
        <v>45</v>
      </c>
      <c r="D42" s="53"/>
      <c r="E42" s="54"/>
      <c r="F42" s="55"/>
    </row>
    <row r="43" spans="2:6" x14ac:dyDescent="0.25">
      <c r="B43" s="51"/>
      <c r="C43" s="56" t="s">
        <v>46</v>
      </c>
      <c r="D43" s="57" t="s">
        <v>47</v>
      </c>
      <c r="E43" s="61"/>
      <c r="F43" s="59"/>
    </row>
    <row r="44" spans="2:6" x14ac:dyDescent="0.25">
      <c r="B44" s="71" t="s">
        <v>39</v>
      </c>
      <c r="C44" s="72"/>
      <c r="D44" s="73"/>
      <c r="E44" s="74"/>
      <c r="F44" s="74"/>
    </row>
    <row r="45" spans="2:6" x14ac:dyDescent="0.25">
      <c r="B45" s="5"/>
      <c r="C45" s="52" t="s">
        <v>41</v>
      </c>
      <c r="D45" s="53"/>
      <c r="E45" s="54"/>
      <c r="F45" s="55"/>
    </row>
    <row r="46" spans="2:6" x14ac:dyDescent="0.25">
      <c r="B46" s="70"/>
      <c r="C46" s="56" t="s">
        <v>40</v>
      </c>
      <c r="D46" s="57" t="s">
        <v>44</v>
      </c>
      <c r="E46" s="58"/>
      <c r="F46" s="59"/>
    </row>
    <row r="48" spans="2:6" x14ac:dyDescent="0.25">
      <c r="B48" s="63" t="s">
        <v>49</v>
      </c>
    </row>
    <row r="49" spans="2:2" x14ac:dyDescent="0.25">
      <c r="B49" s="62" t="s">
        <v>50</v>
      </c>
    </row>
    <row r="50" spans="2:2" x14ac:dyDescent="0.25">
      <c r="B50" s="62" t="s">
        <v>51</v>
      </c>
    </row>
    <row r="51" spans="2:2" x14ac:dyDescent="0.25">
      <c r="B51" s="62" t="s">
        <v>52</v>
      </c>
    </row>
  </sheetData>
  <phoneticPr fontId="2" type="noConversion"/>
  <pageMargins left="0.45" right="0.45" top="0.75" bottom="0.75" header="0.3" footer="0.3"/>
  <pageSetup scale="60" orientation="portrait" r:id="rId1"/>
  <headerFooter>
    <oddHeader>&amp;C&amp;"Bookman Old Style,Bold"&amp;22FY 2022-2023 INSURANCE COVERAGES AND RATES</oddHeader>
    <oddFooter>&amp;R&amp;"-,Bold"&amp;12&amp;Z&amp;F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7BF8-AD5F-48EC-9CD2-2923426C0646}">
  <sheetPr>
    <pageSetUpPr fitToPage="1"/>
  </sheetPr>
  <dimension ref="A1:F43"/>
  <sheetViews>
    <sheetView topLeftCell="B20" workbookViewId="0">
      <selection activeCell="D8" sqref="D8"/>
    </sheetView>
  </sheetViews>
  <sheetFormatPr defaultColWidth="9.140625" defaultRowHeight="15.75" x14ac:dyDescent="0.25"/>
  <cols>
    <col min="1" max="1" width="11" style="2" hidden="1" customWidth="1"/>
    <col min="2" max="2" width="54.85546875" style="3" customWidth="1"/>
    <col min="3" max="3" width="29.28515625" style="1" customWidth="1"/>
    <col min="4" max="6" width="24.5703125" style="8" customWidth="1"/>
    <col min="7" max="16384" width="9.140625" style="1"/>
  </cols>
  <sheetData>
    <row r="1" spans="1:6" s="7" customFormat="1" ht="28.9" customHeight="1" x14ac:dyDescent="0.25">
      <c r="A1" s="20"/>
      <c r="B1" s="85" t="s">
        <v>53</v>
      </c>
      <c r="C1" s="21"/>
      <c r="D1" s="22"/>
      <c r="E1" s="22"/>
      <c r="F1" s="22"/>
    </row>
    <row r="2" spans="1:6" ht="18" x14ac:dyDescent="0.25">
      <c r="A2" s="37"/>
      <c r="B2" s="37" t="s">
        <v>63</v>
      </c>
      <c r="C2" s="38"/>
      <c r="D2" s="39"/>
      <c r="E2" s="75"/>
      <c r="F2" s="40"/>
    </row>
    <row r="3" spans="1:6" ht="63" x14ac:dyDescent="0.25">
      <c r="A3" s="12"/>
      <c r="B3" s="12" t="s">
        <v>20</v>
      </c>
      <c r="C3" s="13"/>
      <c r="D3" s="14" t="s">
        <v>10</v>
      </c>
      <c r="E3" s="15" t="s">
        <v>11</v>
      </c>
      <c r="F3" s="15" t="s">
        <v>12</v>
      </c>
    </row>
    <row r="4" spans="1:6" ht="21" customHeight="1" x14ac:dyDescent="0.3">
      <c r="A4" s="2" t="s">
        <v>0</v>
      </c>
      <c r="B4" s="41" t="s">
        <v>68</v>
      </c>
      <c r="C4" s="28" t="s">
        <v>5</v>
      </c>
      <c r="D4" s="9">
        <v>1078.9000000000001</v>
      </c>
      <c r="E4" s="9">
        <f>+D4*0.25</f>
        <v>269.72500000000002</v>
      </c>
      <c r="F4" s="9">
        <f>(+D4*0.25)/2</f>
        <v>134.86250000000001</v>
      </c>
    </row>
    <row r="5" spans="1:6" ht="21" customHeight="1" x14ac:dyDescent="0.25">
      <c r="B5" s="4" t="s">
        <v>14</v>
      </c>
      <c r="C5" s="5" t="s">
        <v>6</v>
      </c>
      <c r="D5" s="9">
        <v>2804.91</v>
      </c>
      <c r="E5" s="9">
        <f t="shared" ref="E5:E9" si="0">+D5*0.25</f>
        <v>701.22749999999996</v>
      </c>
      <c r="F5" s="9">
        <f t="shared" ref="F5:F9" si="1">(+D5*0.25)/2</f>
        <v>350.61374999999998</v>
      </c>
    </row>
    <row r="6" spans="1:6" ht="21" customHeight="1" x14ac:dyDescent="0.3">
      <c r="A6" s="2" t="s">
        <v>1</v>
      </c>
      <c r="B6" s="42" t="s">
        <v>67</v>
      </c>
      <c r="C6" s="5" t="s">
        <v>5</v>
      </c>
      <c r="D6" s="9">
        <v>971.99</v>
      </c>
      <c r="E6" s="9">
        <f t="shared" si="0"/>
        <v>242.9975</v>
      </c>
      <c r="F6" s="9">
        <f t="shared" si="1"/>
        <v>121.49875</v>
      </c>
    </row>
    <row r="7" spans="1:6" ht="21" customHeight="1" x14ac:dyDescent="0.25">
      <c r="B7" s="4" t="s">
        <v>14</v>
      </c>
      <c r="C7" s="5" t="s">
        <v>6</v>
      </c>
      <c r="D7" s="9">
        <v>2526.9499999999998</v>
      </c>
      <c r="E7" s="9">
        <f t="shared" si="0"/>
        <v>631.73749999999995</v>
      </c>
      <c r="F7" s="9">
        <f t="shared" si="1"/>
        <v>315.86874999999998</v>
      </c>
    </row>
    <row r="8" spans="1:6" ht="21" customHeight="1" x14ac:dyDescent="0.3">
      <c r="A8" s="2" t="s">
        <v>7</v>
      </c>
      <c r="B8" s="42" t="s">
        <v>69</v>
      </c>
      <c r="C8" s="5" t="s">
        <v>5</v>
      </c>
      <c r="D8" s="9">
        <v>845.63</v>
      </c>
      <c r="E8" s="9">
        <f t="shared" si="0"/>
        <v>211.4075</v>
      </c>
      <c r="F8" s="9">
        <f t="shared" si="1"/>
        <v>105.70375</v>
      </c>
    </row>
    <row r="9" spans="1:6" ht="21" customHeight="1" x14ac:dyDescent="0.25">
      <c r="B9" s="4" t="s">
        <v>14</v>
      </c>
      <c r="C9" s="5" t="s">
        <v>6</v>
      </c>
      <c r="D9" s="9">
        <v>2198.4499999999998</v>
      </c>
      <c r="E9" s="9">
        <f t="shared" si="0"/>
        <v>549.61249999999995</v>
      </c>
      <c r="F9" s="9">
        <f t="shared" si="1"/>
        <v>274.80624999999998</v>
      </c>
    </row>
    <row r="12" spans="1:6" ht="18" x14ac:dyDescent="0.25">
      <c r="A12" s="33"/>
      <c r="B12" s="33" t="s">
        <v>35</v>
      </c>
      <c r="C12" s="34"/>
      <c r="D12" s="35"/>
      <c r="E12" s="35"/>
      <c r="F12" s="36"/>
    </row>
    <row r="13" spans="1:6" ht="63" x14ac:dyDescent="0.25">
      <c r="A13" s="16"/>
      <c r="B13" s="16" t="s">
        <v>21</v>
      </c>
      <c r="C13" s="17"/>
      <c r="D13" s="18" t="s">
        <v>10</v>
      </c>
      <c r="E13" s="19" t="s">
        <v>19</v>
      </c>
      <c r="F13" s="19" t="s">
        <v>12</v>
      </c>
    </row>
    <row r="14" spans="1:6" ht="19.5" customHeight="1" x14ac:dyDescent="0.3">
      <c r="A14" s="2" t="s">
        <v>0</v>
      </c>
      <c r="B14" s="83" t="s">
        <v>65</v>
      </c>
      <c r="C14" s="28" t="s">
        <v>5</v>
      </c>
      <c r="D14" s="9">
        <v>31.74</v>
      </c>
      <c r="E14" s="9">
        <v>31.74</v>
      </c>
      <c r="F14" s="9">
        <f>+E14/2</f>
        <v>15.87</v>
      </c>
    </row>
    <row r="15" spans="1:6" ht="19.5" customHeight="1" x14ac:dyDescent="0.25">
      <c r="B15" s="23" t="s">
        <v>17</v>
      </c>
      <c r="C15" s="5" t="s">
        <v>18</v>
      </c>
      <c r="D15" s="9">
        <v>72.63</v>
      </c>
      <c r="E15" s="9">
        <v>72.63</v>
      </c>
      <c r="F15" s="9">
        <f t="shared" ref="F15:F19" si="2">+E15/2</f>
        <v>36.314999999999998</v>
      </c>
    </row>
    <row r="16" spans="1:6" ht="19.5" customHeight="1" x14ac:dyDescent="0.25">
      <c r="B16" s="4" t="s">
        <v>15</v>
      </c>
      <c r="C16" s="5" t="s">
        <v>6</v>
      </c>
      <c r="D16" s="9">
        <v>99.22</v>
      </c>
      <c r="E16" s="9">
        <v>99.22</v>
      </c>
      <c r="F16" s="9">
        <f t="shared" si="2"/>
        <v>49.61</v>
      </c>
    </row>
    <row r="17" spans="1:6" ht="19.5" customHeight="1" x14ac:dyDescent="0.3">
      <c r="A17" s="2" t="s">
        <v>1</v>
      </c>
      <c r="B17" s="84" t="s">
        <v>66</v>
      </c>
      <c r="C17" s="5" t="s">
        <v>5</v>
      </c>
      <c r="D17" s="9">
        <v>47.41</v>
      </c>
      <c r="E17" s="9">
        <v>47.41</v>
      </c>
      <c r="F17" s="9">
        <f t="shared" si="2"/>
        <v>23.704999999999998</v>
      </c>
    </row>
    <row r="18" spans="1:6" ht="19.5" customHeight="1" x14ac:dyDescent="0.25">
      <c r="B18" s="23" t="s">
        <v>16</v>
      </c>
      <c r="C18" s="5" t="s">
        <v>18</v>
      </c>
      <c r="D18" s="9">
        <v>95.42</v>
      </c>
      <c r="E18" s="9">
        <v>95.42</v>
      </c>
      <c r="F18" s="9">
        <f t="shared" si="2"/>
        <v>47.71</v>
      </c>
    </row>
    <row r="19" spans="1:6" ht="21" customHeight="1" x14ac:dyDescent="0.25">
      <c r="B19" s="4" t="s">
        <v>15</v>
      </c>
      <c r="C19" s="5" t="s">
        <v>6</v>
      </c>
      <c r="D19" s="9">
        <v>126.63</v>
      </c>
      <c r="E19" s="9">
        <v>126.63</v>
      </c>
      <c r="F19" s="9">
        <f t="shared" si="2"/>
        <v>63.314999999999998</v>
      </c>
    </row>
    <row r="20" spans="1:6" ht="21" customHeight="1" x14ac:dyDescent="0.25"/>
    <row r="21" spans="1:6" ht="18" x14ac:dyDescent="0.25">
      <c r="A21" s="29"/>
      <c r="B21" s="29" t="s">
        <v>34</v>
      </c>
      <c r="C21" s="30"/>
      <c r="D21" s="31"/>
      <c r="E21" s="31"/>
      <c r="F21" s="32"/>
    </row>
    <row r="22" spans="1:6" ht="63" x14ac:dyDescent="0.25">
      <c r="A22" s="24"/>
      <c r="B22" s="24" t="s">
        <v>22</v>
      </c>
      <c r="C22" s="25"/>
      <c r="D22" s="26" t="s">
        <v>10</v>
      </c>
      <c r="E22" s="27" t="s">
        <v>19</v>
      </c>
      <c r="F22" s="27" t="s">
        <v>12</v>
      </c>
    </row>
    <row r="23" spans="1:6" ht="19.5" customHeight="1" x14ac:dyDescent="0.3">
      <c r="A23" s="2" t="s">
        <v>0</v>
      </c>
      <c r="B23" s="42" t="s">
        <v>64</v>
      </c>
    </row>
    <row r="24" spans="1:6" ht="19.5" customHeight="1" x14ac:dyDescent="0.25">
      <c r="B24" s="23" t="s">
        <v>24</v>
      </c>
      <c r="C24" s="5" t="s">
        <v>31</v>
      </c>
      <c r="D24" s="9">
        <v>6.77</v>
      </c>
      <c r="E24" s="9">
        <v>6.77</v>
      </c>
      <c r="F24" s="9">
        <f>+E24/2</f>
        <v>3.3849999999999998</v>
      </c>
    </row>
    <row r="25" spans="1:6" ht="19.5" customHeight="1" x14ac:dyDescent="0.25">
      <c r="B25" s="23" t="s">
        <v>25</v>
      </c>
      <c r="C25" s="6" t="s">
        <v>32</v>
      </c>
      <c r="D25" s="9">
        <v>11.51</v>
      </c>
      <c r="E25" s="9">
        <v>11.51</v>
      </c>
      <c r="F25" s="9">
        <f t="shared" ref="F25:F27" si="3">+E25/2</f>
        <v>5.7549999999999999</v>
      </c>
    </row>
    <row r="26" spans="1:6" ht="19.5" customHeight="1" x14ac:dyDescent="0.25">
      <c r="B26" s="23" t="s">
        <v>26</v>
      </c>
      <c r="C26" s="6" t="s">
        <v>33</v>
      </c>
      <c r="D26" s="9">
        <v>11.85</v>
      </c>
      <c r="E26" s="9">
        <v>11.85</v>
      </c>
      <c r="F26" s="9">
        <f t="shared" si="3"/>
        <v>5.9249999999999998</v>
      </c>
    </row>
    <row r="27" spans="1:6" ht="19.5" customHeight="1" x14ac:dyDescent="0.25">
      <c r="B27" s="4" t="s">
        <v>27</v>
      </c>
      <c r="C27" s="6" t="s">
        <v>6</v>
      </c>
      <c r="D27" s="9">
        <v>18.62</v>
      </c>
      <c r="E27" s="9">
        <v>18.62</v>
      </c>
      <c r="F27" s="9">
        <f t="shared" si="3"/>
        <v>9.31</v>
      </c>
    </row>
    <row r="29" spans="1:6" ht="18" x14ac:dyDescent="0.25">
      <c r="B29" s="43" t="s">
        <v>36</v>
      </c>
      <c r="C29" s="44"/>
      <c r="D29" s="45"/>
      <c r="E29" s="45"/>
      <c r="F29" s="46"/>
    </row>
    <row r="30" spans="1:6" ht="63" x14ac:dyDescent="0.25">
      <c r="B30" s="47" t="s">
        <v>22</v>
      </c>
      <c r="C30" s="48"/>
      <c r="D30" s="49" t="s">
        <v>9</v>
      </c>
      <c r="E30" s="50" t="s">
        <v>37</v>
      </c>
      <c r="F30" s="50" t="s">
        <v>38</v>
      </c>
    </row>
    <row r="31" spans="1:6" x14ac:dyDescent="0.25">
      <c r="B31" s="64"/>
      <c r="C31" s="10"/>
      <c r="D31" s="65"/>
      <c r="E31" s="66"/>
      <c r="F31" s="66"/>
    </row>
    <row r="32" spans="1:6" ht="20.25" customHeight="1" x14ac:dyDescent="0.25">
      <c r="B32" s="67" t="s">
        <v>42</v>
      </c>
      <c r="C32" s="77" t="s">
        <v>62</v>
      </c>
      <c r="D32" s="82"/>
      <c r="E32" s="68"/>
      <c r="F32" s="69"/>
    </row>
    <row r="33" spans="2:6" x14ac:dyDescent="0.25">
      <c r="B33" s="76" t="s">
        <v>56</v>
      </c>
      <c r="C33" s="78" t="s">
        <v>58</v>
      </c>
      <c r="D33" s="9">
        <v>2</v>
      </c>
      <c r="E33" s="9">
        <v>1</v>
      </c>
      <c r="F33" s="9">
        <v>1</v>
      </c>
    </row>
    <row r="34" spans="2:6" x14ac:dyDescent="0.25">
      <c r="B34" s="60" t="s">
        <v>59</v>
      </c>
      <c r="C34" s="52" t="s">
        <v>54</v>
      </c>
      <c r="D34" s="79" t="s">
        <v>60</v>
      </c>
      <c r="E34" s="80" t="s">
        <v>61</v>
      </c>
      <c r="F34" s="55"/>
    </row>
    <row r="35" spans="2:6" x14ac:dyDescent="0.25">
      <c r="B35" s="51"/>
      <c r="C35" s="56" t="s">
        <v>55</v>
      </c>
      <c r="D35" s="81" t="s">
        <v>57</v>
      </c>
      <c r="E35" s="61"/>
      <c r="F35" s="59"/>
    </row>
    <row r="36" spans="2:6" x14ac:dyDescent="0.25">
      <c r="B36" s="71" t="s">
        <v>39</v>
      </c>
      <c r="C36" s="72"/>
      <c r="D36" s="73"/>
      <c r="E36" s="74"/>
      <c r="F36" s="74"/>
    </row>
    <row r="37" spans="2:6" x14ac:dyDescent="0.25">
      <c r="B37" s="5"/>
      <c r="C37" s="52" t="s">
        <v>41</v>
      </c>
      <c r="D37" s="53"/>
      <c r="E37" s="54"/>
      <c r="F37" s="55"/>
    </row>
    <row r="38" spans="2:6" x14ac:dyDescent="0.25">
      <c r="B38" s="70"/>
      <c r="C38" s="56" t="s">
        <v>40</v>
      </c>
      <c r="D38" s="57" t="s">
        <v>44</v>
      </c>
      <c r="E38" s="58"/>
      <c r="F38" s="59"/>
    </row>
    <row r="40" spans="2:6" x14ac:dyDescent="0.25">
      <c r="B40" s="63"/>
    </row>
    <row r="41" spans="2:6" x14ac:dyDescent="0.25">
      <c r="B41" s="62"/>
    </row>
    <row r="42" spans="2:6" x14ac:dyDescent="0.25">
      <c r="B42" s="62"/>
    </row>
    <row r="43" spans="2:6" x14ac:dyDescent="0.25">
      <c r="B43" s="62"/>
    </row>
  </sheetData>
  <hyperlinks>
    <hyperlink ref="D35" r:id="rId1" xr:uid="{B78CF308-B1C1-4C31-9FD0-467281426206}"/>
    <hyperlink ref="D34" r:id="rId2" xr:uid="{3D65126D-5B4A-4EE9-8DAC-3B98127D568E}"/>
    <hyperlink ref="E34" r:id="rId3" xr:uid="{4061C69F-B41C-4648-88C8-03DE0C9F33A4}"/>
  </hyperlinks>
  <pageMargins left="0.5" right="0.5" top="0.75" bottom="0.75" header="0.3" footer="0.3"/>
  <pageSetup scale="60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D3C9-ABA7-45C1-A513-9DA2AD244D0A}">
  <sheetPr>
    <pageSetUpPr fitToPage="1"/>
  </sheetPr>
  <dimension ref="A1:F48"/>
  <sheetViews>
    <sheetView view="pageLayout" topLeftCell="B1" zoomScaleNormal="100" workbookViewId="0">
      <selection activeCell="B1" sqref="A1:XFD1048576"/>
    </sheetView>
  </sheetViews>
  <sheetFormatPr defaultColWidth="9.140625" defaultRowHeight="15.75" x14ac:dyDescent="0.25"/>
  <cols>
    <col min="1" max="1" width="11" style="2" hidden="1" customWidth="1"/>
    <col min="2" max="2" width="55.42578125" style="3" customWidth="1"/>
    <col min="3" max="3" width="26.5703125" style="1" customWidth="1"/>
    <col min="4" max="6" width="24.5703125" style="8" customWidth="1"/>
    <col min="7" max="16384" width="9.140625" style="1"/>
  </cols>
  <sheetData>
    <row r="1" spans="1:6" ht="32.25" customHeight="1" x14ac:dyDescent="0.25">
      <c r="B1" s="206" t="s">
        <v>88</v>
      </c>
      <c r="C1" s="207"/>
      <c r="D1" s="207"/>
      <c r="E1" s="207"/>
      <c r="F1" s="208"/>
    </row>
    <row r="2" spans="1:6" ht="18.75" customHeight="1" x14ac:dyDescent="0.25">
      <c r="B2" s="153" t="s">
        <v>87</v>
      </c>
      <c r="C2" s="152"/>
      <c r="D2" s="154"/>
      <c r="E2" s="154"/>
      <c r="F2" s="155"/>
    </row>
    <row r="3" spans="1:6" s="7" customFormat="1" ht="33" customHeight="1" thickBot="1" x14ac:dyDescent="0.3">
      <c r="A3" s="20"/>
      <c r="B3" s="156" t="s">
        <v>74</v>
      </c>
      <c r="C3" s="157"/>
      <c r="D3" s="158" t="s">
        <v>76</v>
      </c>
      <c r="E3" s="159"/>
      <c r="F3" s="160" t="s">
        <v>75</v>
      </c>
    </row>
    <row r="4" spans="1:6" s="7" customFormat="1" ht="15" customHeight="1" thickTop="1" x14ac:dyDescent="0.25">
      <c r="A4" s="124"/>
      <c r="B4" s="125"/>
      <c r="C4" s="126"/>
      <c r="D4" s="127"/>
      <c r="E4" s="128"/>
      <c r="F4" s="129"/>
    </row>
    <row r="5" spans="1:6" ht="18" x14ac:dyDescent="0.25">
      <c r="A5" s="37"/>
      <c r="B5" s="110" t="s">
        <v>63</v>
      </c>
      <c r="C5" s="111"/>
      <c r="D5" s="112"/>
      <c r="E5" s="113"/>
      <c r="F5" s="114"/>
    </row>
    <row r="6" spans="1:6" ht="63" x14ac:dyDescent="0.25">
      <c r="A6" s="12"/>
      <c r="B6" s="12" t="s">
        <v>48</v>
      </c>
      <c r="C6" s="86" t="s">
        <v>70</v>
      </c>
      <c r="D6" s="14" t="s">
        <v>9</v>
      </c>
      <c r="E6" s="15" t="s">
        <v>11</v>
      </c>
      <c r="F6" s="15" t="s">
        <v>12</v>
      </c>
    </row>
    <row r="7" spans="1:6" ht="21" customHeight="1" x14ac:dyDescent="0.3">
      <c r="A7" s="2" t="s">
        <v>0</v>
      </c>
      <c r="B7" s="41" t="s">
        <v>68</v>
      </c>
      <c r="C7" s="28" t="s">
        <v>5</v>
      </c>
      <c r="D7" s="9">
        <v>1148.3800000000001</v>
      </c>
      <c r="E7" s="9">
        <f>+D7*0.25</f>
        <v>287.09500000000003</v>
      </c>
      <c r="F7" s="9">
        <f>(+D7*0.25)/2</f>
        <v>143.54750000000001</v>
      </c>
    </row>
    <row r="8" spans="1:6" ht="21" customHeight="1" x14ac:dyDescent="0.25">
      <c r="B8" s="4" t="s">
        <v>14</v>
      </c>
      <c r="C8" s="5" t="s">
        <v>6</v>
      </c>
      <c r="D8" s="9">
        <v>2985.55</v>
      </c>
      <c r="E8" s="9">
        <f t="shared" ref="E8:E13" si="0">+D8*0.25</f>
        <v>746.38750000000005</v>
      </c>
      <c r="F8" s="9">
        <f t="shared" ref="F8:F13" si="1">(+D8*0.25)/2</f>
        <v>373.19375000000002</v>
      </c>
    </row>
    <row r="9" spans="1:6" ht="21" customHeight="1" x14ac:dyDescent="0.3">
      <c r="A9" s="2" t="s">
        <v>1</v>
      </c>
      <c r="B9" s="42" t="s">
        <v>67</v>
      </c>
      <c r="C9" s="5" t="s">
        <v>5</v>
      </c>
      <c r="D9" s="9">
        <v>1034.5899999999999</v>
      </c>
      <c r="E9" s="9">
        <f t="shared" si="0"/>
        <v>258.64749999999998</v>
      </c>
      <c r="F9" s="9">
        <f t="shared" si="1"/>
        <v>129.32374999999999</v>
      </c>
    </row>
    <row r="10" spans="1:6" ht="21" customHeight="1" x14ac:dyDescent="0.25">
      <c r="B10" s="4" t="s">
        <v>14</v>
      </c>
      <c r="C10" s="5" t="s">
        <v>6</v>
      </c>
      <c r="D10" s="9">
        <v>2689.69</v>
      </c>
      <c r="E10" s="9">
        <f t="shared" si="0"/>
        <v>672.42250000000001</v>
      </c>
      <c r="F10" s="9">
        <f t="shared" si="1"/>
        <v>336.21125000000001</v>
      </c>
    </row>
    <row r="11" spans="1:6" ht="21" customHeight="1" x14ac:dyDescent="0.3">
      <c r="A11" s="2" t="s">
        <v>7</v>
      </c>
      <c r="B11" s="42" t="s">
        <v>69</v>
      </c>
      <c r="C11" s="5" t="s">
        <v>5</v>
      </c>
      <c r="D11" s="9">
        <v>900.09</v>
      </c>
      <c r="E11" s="9">
        <f t="shared" si="0"/>
        <v>225.02250000000001</v>
      </c>
      <c r="F11" s="9">
        <f t="shared" si="1"/>
        <v>112.51125</v>
      </c>
    </row>
    <row r="12" spans="1:6" ht="21" customHeight="1" thickBot="1" x14ac:dyDescent="0.3">
      <c r="B12" s="133" t="s">
        <v>14</v>
      </c>
      <c r="C12" s="134" t="s">
        <v>6</v>
      </c>
      <c r="D12" s="135">
        <v>2340.0300000000002</v>
      </c>
      <c r="E12" s="135">
        <f t="shared" si="0"/>
        <v>585.00750000000005</v>
      </c>
      <c r="F12" s="135">
        <f t="shared" si="1"/>
        <v>292.50375000000003</v>
      </c>
    </row>
    <row r="13" spans="1:6" ht="33" thickTop="1" x14ac:dyDescent="0.3">
      <c r="B13" s="130" t="s">
        <v>84</v>
      </c>
      <c r="C13" s="131" t="s">
        <v>5</v>
      </c>
      <c r="D13" s="132">
        <v>355.44</v>
      </c>
      <c r="E13" s="132">
        <f t="shared" si="0"/>
        <v>88.86</v>
      </c>
      <c r="F13" s="132">
        <f t="shared" si="1"/>
        <v>44.43</v>
      </c>
    </row>
    <row r="14" spans="1:6" ht="32.25" thickBot="1" x14ac:dyDescent="0.3">
      <c r="B14" s="141" t="s">
        <v>83</v>
      </c>
      <c r="C14" s="138" t="s">
        <v>85</v>
      </c>
      <c r="D14" s="139"/>
      <c r="E14" s="139"/>
      <c r="F14" s="140"/>
    </row>
    <row r="15" spans="1:6" ht="16.5" thickTop="1" x14ac:dyDescent="0.25">
      <c r="B15" s="136"/>
      <c r="C15" s="137"/>
      <c r="F15" s="118"/>
    </row>
    <row r="16" spans="1:6" ht="18" x14ac:dyDescent="0.25">
      <c r="A16" s="33"/>
      <c r="B16" s="88" t="s">
        <v>35</v>
      </c>
      <c r="C16" s="89"/>
      <c r="D16" s="90"/>
      <c r="E16" s="90"/>
      <c r="F16" s="91"/>
    </row>
    <row r="17" spans="1:6" ht="63" x14ac:dyDescent="0.25">
      <c r="A17" s="16"/>
      <c r="B17" s="92" t="s">
        <v>21</v>
      </c>
      <c r="C17" s="93"/>
      <c r="D17" s="94" t="s">
        <v>9</v>
      </c>
      <c r="E17" s="95" t="s">
        <v>19</v>
      </c>
      <c r="F17" s="95" t="s">
        <v>12</v>
      </c>
    </row>
    <row r="18" spans="1:6" ht="19.5" customHeight="1" x14ac:dyDescent="0.3">
      <c r="A18" s="2" t="s">
        <v>0</v>
      </c>
      <c r="B18" s="83" t="s">
        <v>65</v>
      </c>
      <c r="C18" s="28" t="s">
        <v>5</v>
      </c>
      <c r="D18" s="9">
        <v>30.72</v>
      </c>
      <c r="E18" s="9">
        <f>D18</f>
        <v>30.72</v>
      </c>
      <c r="F18" s="9">
        <f>+E18/2</f>
        <v>15.36</v>
      </c>
    </row>
    <row r="19" spans="1:6" ht="19.5" customHeight="1" x14ac:dyDescent="0.25">
      <c r="B19" s="23" t="s">
        <v>17</v>
      </c>
      <c r="C19" s="5" t="s">
        <v>18</v>
      </c>
      <c r="D19" s="9">
        <v>70.31</v>
      </c>
      <c r="E19" s="9">
        <f t="shared" ref="E19:E22" si="2">D19</f>
        <v>70.31</v>
      </c>
      <c r="F19" s="9">
        <f t="shared" ref="F19:F21" si="3">+E19/2</f>
        <v>35.155000000000001</v>
      </c>
    </row>
    <row r="20" spans="1:6" ht="19.5" customHeight="1" x14ac:dyDescent="0.25">
      <c r="B20" s="4" t="s">
        <v>15</v>
      </c>
      <c r="C20" s="5" t="s">
        <v>6</v>
      </c>
      <c r="D20" s="9">
        <v>96.04</v>
      </c>
      <c r="E20" s="9">
        <f t="shared" si="2"/>
        <v>96.04</v>
      </c>
      <c r="F20" s="9">
        <f t="shared" si="3"/>
        <v>48.02</v>
      </c>
    </row>
    <row r="21" spans="1:6" ht="19.5" customHeight="1" x14ac:dyDescent="0.3">
      <c r="A21" s="2" t="s">
        <v>1</v>
      </c>
      <c r="B21" s="84" t="s">
        <v>66</v>
      </c>
      <c r="C21" s="5" t="s">
        <v>5</v>
      </c>
      <c r="D21" s="9">
        <v>45.89</v>
      </c>
      <c r="E21" s="9">
        <f t="shared" si="2"/>
        <v>45.89</v>
      </c>
      <c r="F21" s="9">
        <f t="shared" si="3"/>
        <v>22.945</v>
      </c>
    </row>
    <row r="22" spans="1:6" ht="19.5" customHeight="1" x14ac:dyDescent="0.25">
      <c r="B22" s="23" t="s">
        <v>16</v>
      </c>
      <c r="C22" s="5" t="s">
        <v>18</v>
      </c>
      <c r="D22" s="9">
        <v>92.37</v>
      </c>
      <c r="E22" s="9">
        <f t="shared" si="2"/>
        <v>92.37</v>
      </c>
      <c r="F22" s="9">
        <f>+E22/2</f>
        <v>46.185000000000002</v>
      </c>
    </row>
    <row r="23" spans="1:6" ht="21" customHeight="1" thickBot="1" x14ac:dyDescent="0.3">
      <c r="B23" s="133" t="s">
        <v>15</v>
      </c>
      <c r="C23" s="134" t="s">
        <v>6</v>
      </c>
      <c r="D23" s="135">
        <v>122.58</v>
      </c>
      <c r="E23" s="135">
        <f>D23</f>
        <v>122.58</v>
      </c>
      <c r="F23" s="135">
        <f>+E23/2</f>
        <v>61.29</v>
      </c>
    </row>
    <row r="24" spans="1:6" ht="21" customHeight="1" thickTop="1" x14ac:dyDescent="0.25">
      <c r="B24" s="117"/>
      <c r="F24" s="118"/>
    </row>
    <row r="25" spans="1:6" ht="18" x14ac:dyDescent="0.25">
      <c r="A25" s="29"/>
      <c r="B25" s="101" t="s">
        <v>34</v>
      </c>
      <c r="C25" s="102"/>
      <c r="D25" s="103"/>
      <c r="E25" s="103"/>
      <c r="F25" s="104"/>
    </row>
    <row r="26" spans="1:6" ht="63" x14ac:dyDescent="0.25">
      <c r="A26" s="24"/>
      <c r="B26" s="105" t="s">
        <v>22</v>
      </c>
      <c r="C26" s="106"/>
      <c r="D26" s="107" t="s">
        <v>9</v>
      </c>
      <c r="E26" s="108" t="s">
        <v>19</v>
      </c>
      <c r="F26" s="108" t="s">
        <v>12</v>
      </c>
    </row>
    <row r="27" spans="1:6" ht="19.5" customHeight="1" x14ac:dyDescent="0.3">
      <c r="A27" s="2" t="s">
        <v>0</v>
      </c>
      <c r="B27" s="42" t="s">
        <v>64</v>
      </c>
      <c r="F27" s="118"/>
    </row>
    <row r="28" spans="1:6" ht="19.5" customHeight="1" x14ac:dyDescent="0.25">
      <c r="B28" s="23" t="s">
        <v>24</v>
      </c>
      <c r="C28" s="5" t="s">
        <v>31</v>
      </c>
      <c r="D28" s="9">
        <v>6.77</v>
      </c>
      <c r="E28" s="9">
        <v>6.77</v>
      </c>
      <c r="F28" s="9">
        <f>+E28/2</f>
        <v>3.3849999999999998</v>
      </c>
    </row>
    <row r="29" spans="1:6" ht="19.5" customHeight="1" x14ac:dyDescent="0.25">
      <c r="B29" s="23" t="s">
        <v>25</v>
      </c>
      <c r="C29" s="6" t="s">
        <v>32</v>
      </c>
      <c r="D29" s="9">
        <v>11.51</v>
      </c>
      <c r="E29" s="9">
        <v>11.51</v>
      </c>
      <c r="F29" s="9">
        <f t="shared" ref="F29:F31" si="4">+E29/2</f>
        <v>5.7549999999999999</v>
      </c>
    </row>
    <row r="30" spans="1:6" ht="19.5" customHeight="1" x14ac:dyDescent="0.25">
      <c r="B30" s="23" t="s">
        <v>26</v>
      </c>
      <c r="C30" s="6" t="s">
        <v>33</v>
      </c>
      <c r="D30" s="9">
        <v>11.85</v>
      </c>
      <c r="E30" s="9">
        <v>11.85</v>
      </c>
      <c r="F30" s="9">
        <f t="shared" si="4"/>
        <v>5.9249999999999998</v>
      </c>
    </row>
    <row r="31" spans="1:6" ht="19.5" customHeight="1" thickBot="1" x14ac:dyDescent="0.3">
      <c r="B31" s="133" t="s">
        <v>27</v>
      </c>
      <c r="C31" s="142" t="s">
        <v>6</v>
      </c>
      <c r="D31" s="135">
        <v>18.62</v>
      </c>
      <c r="E31" s="135">
        <v>18.62</v>
      </c>
      <c r="F31" s="135">
        <f t="shared" si="4"/>
        <v>9.31</v>
      </c>
    </row>
    <row r="32" spans="1:6" ht="16.5" thickTop="1" x14ac:dyDescent="0.25">
      <c r="B32" s="117"/>
      <c r="F32" s="118"/>
    </row>
    <row r="33" spans="2:6" ht="18" x14ac:dyDescent="0.25">
      <c r="B33" s="37" t="s">
        <v>36</v>
      </c>
      <c r="C33" s="38"/>
      <c r="D33" s="39"/>
      <c r="E33" s="39"/>
      <c r="F33" s="40"/>
    </row>
    <row r="34" spans="2:6" ht="63" x14ac:dyDescent="0.25">
      <c r="B34" s="12" t="s">
        <v>86</v>
      </c>
      <c r="C34" s="13"/>
      <c r="D34" s="14" t="s">
        <v>9</v>
      </c>
      <c r="E34" s="15" t="s">
        <v>37</v>
      </c>
      <c r="F34" s="15" t="s">
        <v>38</v>
      </c>
    </row>
    <row r="35" spans="2:6" x14ac:dyDescent="0.25">
      <c r="B35" s="96" t="s">
        <v>42</v>
      </c>
      <c r="C35" s="97" t="s">
        <v>62</v>
      </c>
      <c r="D35" s="98"/>
      <c r="E35" s="99"/>
      <c r="F35" s="100"/>
    </row>
    <row r="36" spans="2:6" ht="20.25" customHeight="1" x14ac:dyDescent="0.25">
      <c r="B36" s="76" t="s">
        <v>56</v>
      </c>
      <c r="C36" s="78" t="s">
        <v>58</v>
      </c>
      <c r="D36" s="9">
        <v>2</v>
      </c>
      <c r="E36" s="9">
        <v>1</v>
      </c>
      <c r="F36" s="9">
        <v>1</v>
      </c>
    </row>
    <row r="37" spans="2:6" x14ac:dyDescent="0.25">
      <c r="B37" s="60" t="s">
        <v>59</v>
      </c>
      <c r="C37" s="52" t="s">
        <v>54</v>
      </c>
      <c r="D37" s="79" t="s">
        <v>60</v>
      </c>
      <c r="E37" s="80" t="s">
        <v>61</v>
      </c>
      <c r="F37" s="55"/>
    </row>
    <row r="38" spans="2:6" x14ac:dyDescent="0.25">
      <c r="B38" s="119"/>
      <c r="C38" s="56" t="s">
        <v>55</v>
      </c>
      <c r="D38" s="81" t="s">
        <v>57</v>
      </c>
      <c r="E38" s="61"/>
      <c r="F38" s="59"/>
    </row>
    <row r="39" spans="2:6" x14ac:dyDescent="0.25">
      <c r="B39" s="71" t="s">
        <v>39</v>
      </c>
      <c r="C39" s="72"/>
      <c r="D39" s="73"/>
      <c r="E39" s="74"/>
      <c r="F39" s="120"/>
    </row>
    <row r="40" spans="2:6" x14ac:dyDescent="0.25">
      <c r="B40" s="5"/>
      <c r="C40" s="52" t="s">
        <v>41</v>
      </c>
      <c r="D40" s="53"/>
      <c r="E40" s="54"/>
      <c r="F40" s="55"/>
    </row>
    <row r="41" spans="2:6" ht="16.5" thickBot="1" x14ac:dyDescent="0.3">
      <c r="B41" s="134"/>
      <c r="C41" s="144" t="s">
        <v>40</v>
      </c>
      <c r="D41" s="145" t="s">
        <v>44</v>
      </c>
      <c r="E41" s="146"/>
      <c r="F41" s="147"/>
    </row>
    <row r="42" spans="2:6" ht="16.5" thickTop="1" x14ac:dyDescent="0.25">
      <c r="B42" s="143"/>
      <c r="C42" s="61"/>
      <c r="D42" s="61"/>
      <c r="E42" s="58"/>
      <c r="F42" s="59"/>
    </row>
    <row r="43" spans="2:6" ht="70.5" customHeight="1" x14ac:dyDescent="0.25">
      <c r="B43" s="203" t="s">
        <v>82</v>
      </c>
      <c r="C43" s="204"/>
      <c r="D43" s="204"/>
      <c r="E43" s="204"/>
      <c r="F43" s="205"/>
    </row>
    <row r="44" spans="2:6" ht="32.25" customHeight="1" x14ac:dyDescent="0.25">
      <c r="B44" s="87" t="s">
        <v>80</v>
      </c>
      <c r="C44" s="116" t="s">
        <v>77</v>
      </c>
      <c r="D44" s="121"/>
      <c r="E44" s="109" t="s">
        <v>81</v>
      </c>
      <c r="F44" s="122"/>
    </row>
    <row r="45" spans="2:6" ht="17.25" thickBot="1" x14ac:dyDescent="0.35">
      <c r="B45" s="149" t="s">
        <v>79</v>
      </c>
      <c r="C45" s="150">
        <v>3050</v>
      </c>
      <c r="D45" s="151" t="s">
        <v>72</v>
      </c>
      <c r="E45" s="139"/>
      <c r="F45" s="140"/>
    </row>
    <row r="46" spans="2:6" ht="46.5" thickTop="1" x14ac:dyDescent="0.3">
      <c r="B46" s="143" t="s">
        <v>78</v>
      </c>
      <c r="C46" s="148">
        <v>5000</v>
      </c>
      <c r="D46" s="123" t="s">
        <v>71</v>
      </c>
      <c r="E46" s="58"/>
      <c r="F46" s="115" t="s">
        <v>73</v>
      </c>
    </row>
    <row r="47" spans="2:6" x14ac:dyDescent="0.25">
      <c r="B47" s="62"/>
    </row>
    <row r="48" spans="2:6" x14ac:dyDescent="0.25">
      <c r="B48" s="62"/>
    </row>
  </sheetData>
  <mergeCells count="2">
    <mergeCell ref="B43:F43"/>
    <mergeCell ref="B1:F1"/>
  </mergeCells>
  <hyperlinks>
    <hyperlink ref="D38" r:id="rId1" xr:uid="{30B9A2F4-9F44-4E7F-AAB4-A10E657BFC4F}"/>
    <hyperlink ref="D37" r:id="rId2" xr:uid="{E020724C-6D94-4652-BF13-61006B0CC11B}"/>
    <hyperlink ref="E37" r:id="rId3" xr:uid="{E3D6FAE7-6D26-4276-99F1-8099AE4E8916}"/>
    <hyperlink ref="D46" r:id="rId4" xr:uid="{EE566788-87E2-432B-AA48-0F2E4F09EC11}"/>
    <hyperlink ref="D45" r:id="rId5" xr:uid="{B6625028-5011-45F6-81FB-E239EAA23C1B}"/>
    <hyperlink ref="D3" r:id="rId6" xr:uid="{293BD850-B0AA-4977-B60A-C41D5EB90B75}"/>
  </hyperlinks>
  <pageMargins left="0.5" right="0.4" top="0.37458333333333332" bottom="0.75" header="0.3" footer="0.3"/>
  <pageSetup scale="62" fitToHeight="0" orientation="portrait" r:id="rId7"/>
  <headerFooter>
    <oddFooter>&amp;L&amp;Z&amp;F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CBB7-7E07-4E1E-9B49-9FDBBE53F69D}">
  <sheetPr>
    <pageSetUpPr fitToPage="1"/>
  </sheetPr>
  <dimension ref="A1:J50"/>
  <sheetViews>
    <sheetView topLeftCell="B18" zoomScaleNormal="100" workbookViewId="0">
      <selection activeCell="B52" sqref="B52"/>
    </sheetView>
  </sheetViews>
  <sheetFormatPr defaultColWidth="9.140625" defaultRowHeight="15.75" x14ac:dyDescent="0.25"/>
  <cols>
    <col min="1" max="1" width="11" style="2" hidden="1" customWidth="1"/>
    <col min="2" max="2" width="57" style="3" customWidth="1"/>
    <col min="3" max="3" width="26.5703125" style="1" customWidth="1"/>
    <col min="4" max="4" width="25" style="8" hidden="1" customWidth="1"/>
    <col min="5" max="5" width="25" style="8" customWidth="1"/>
    <col min="6" max="6" width="24.5703125" style="8" customWidth="1"/>
    <col min="7" max="7" width="25.42578125" style="8" customWidth="1"/>
    <col min="8" max="16384" width="9.140625" style="1"/>
  </cols>
  <sheetData>
    <row r="1" spans="1:10" ht="32.25" customHeight="1" x14ac:dyDescent="0.25">
      <c r="B1" s="206" t="s">
        <v>88</v>
      </c>
      <c r="C1" s="207"/>
      <c r="D1" s="207"/>
      <c r="E1" s="207"/>
      <c r="F1" s="207"/>
      <c r="G1" s="208"/>
    </row>
    <row r="2" spans="1:10" ht="18.75" customHeight="1" x14ac:dyDescent="0.25">
      <c r="B2" s="153" t="s">
        <v>87</v>
      </c>
      <c r="C2" s="152"/>
      <c r="D2" s="154"/>
      <c r="E2" s="154"/>
      <c r="F2" s="154"/>
      <c r="G2" s="155"/>
    </row>
    <row r="3" spans="1:10" s="7" customFormat="1" ht="33" customHeight="1" thickBot="1" x14ac:dyDescent="0.3">
      <c r="A3" s="20"/>
      <c r="B3" s="226" t="s">
        <v>108</v>
      </c>
      <c r="C3" s="227"/>
      <c r="D3" s="158" t="s">
        <v>76</v>
      </c>
      <c r="E3" s="158"/>
      <c r="F3" s="159"/>
      <c r="G3" s="160" t="s">
        <v>75</v>
      </c>
      <c r="J3" s="189"/>
    </row>
    <row r="4" spans="1:10" s="7" customFormat="1" ht="15" customHeight="1" thickTop="1" x14ac:dyDescent="0.25">
      <c r="A4" s="124"/>
      <c r="B4" s="125"/>
      <c r="C4" s="126"/>
      <c r="D4" s="127"/>
      <c r="E4" s="127"/>
      <c r="F4" s="128"/>
      <c r="G4" s="129"/>
    </row>
    <row r="5" spans="1:10" ht="18" x14ac:dyDescent="0.25">
      <c r="A5" s="37"/>
      <c r="B5" s="110" t="s">
        <v>112</v>
      </c>
      <c r="C5" s="111"/>
      <c r="D5" s="112"/>
      <c r="E5" s="112"/>
      <c r="F5" s="113"/>
      <c r="G5" s="114"/>
    </row>
    <row r="6" spans="1:10" ht="63" x14ac:dyDescent="0.25">
      <c r="A6" s="12"/>
      <c r="B6" s="185" t="s">
        <v>48</v>
      </c>
      <c r="C6" s="186" t="s">
        <v>70</v>
      </c>
      <c r="D6" s="179" t="s">
        <v>132</v>
      </c>
      <c r="E6" s="180" t="s">
        <v>131</v>
      </c>
      <c r="F6" s="180" t="s">
        <v>125</v>
      </c>
      <c r="G6" s="180" t="s">
        <v>113</v>
      </c>
    </row>
    <row r="7" spans="1:10" ht="21" customHeight="1" x14ac:dyDescent="0.3">
      <c r="A7" s="2" t="s">
        <v>0</v>
      </c>
      <c r="B7" s="41" t="s">
        <v>68</v>
      </c>
      <c r="C7" s="28" t="s">
        <v>5</v>
      </c>
      <c r="D7" s="9">
        <v>1212.57</v>
      </c>
      <c r="E7" s="9">
        <f t="shared" ref="E7:E13" si="0">+D7-F7</f>
        <v>909.42750000000001</v>
      </c>
      <c r="F7" s="9">
        <f>+D7*0.25</f>
        <v>303.14249999999998</v>
      </c>
      <c r="G7" s="9">
        <f>(+D7*0.25)/2</f>
        <v>151.57124999999999</v>
      </c>
    </row>
    <row r="8" spans="1:10" ht="21" customHeight="1" x14ac:dyDescent="0.25">
      <c r="B8" s="4" t="s">
        <v>14</v>
      </c>
      <c r="C8" s="5" t="s">
        <v>6</v>
      </c>
      <c r="D8" s="9">
        <v>3152.44</v>
      </c>
      <c r="E8" s="9">
        <f t="shared" si="0"/>
        <v>2364.33</v>
      </c>
      <c r="F8" s="9">
        <f t="shared" ref="F8:F13" si="1">+D8*0.25</f>
        <v>788.11</v>
      </c>
      <c r="G8" s="9">
        <f t="shared" ref="G8:G13" si="2">(+D8*0.25)/2</f>
        <v>394.05500000000001</v>
      </c>
    </row>
    <row r="9" spans="1:10" ht="21" customHeight="1" x14ac:dyDescent="0.3">
      <c r="A9" s="2" t="s">
        <v>1</v>
      </c>
      <c r="B9" s="42" t="s">
        <v>67</v>
      </c>
      <c r="C9" s="5" t="s">
        <v>5</v>
      </c>
      <c r="D9" s="9">
        <v>1092.42</v>
      </c>
      <c r="E9" s="9">
        <f t="shared" si="0"/>
        <v>819.31500000000005</v>
      </c>
      <c r="F9" s="9">
        <f t="shared" si="1"/>
        <v>273.10500000000002</v>
      </c>
      <c r="G9" s="9">
        <f t="shared" si="2"/>
        <v>136.55250000000001</v>
      </c>
    </row>
    <row r="10" spans="1:10" ht="21" customHeight="1" x14ac:dyDescent="0.25">
      <c r="B10" s="4" t="s">
        <v>14</v>
      </c>
      <c r="C10" s="5" t="s">
        <v>6</v>
      </c>
      <c r="D10" s="9">
        <v>2840.04</v>
      </c>
      <c r="E10" s="9">
        <f>+D10-F10</f>
        <v>2130.0299999999997</v>
      </c>
      <c r="F10" s="9">
        <f t="shared" si="1"/>
        <v>710.01</v>
      </c>
      <c r="G10" s="9">
        <f t="shared" si="2"/>
        <v>355.005</v>
      </c>
    </row>
    <row r="11" spans="1:10" ht="21" customHeight="1" x14ac:dyDescent="0.3">
      <c r="A11" s="2" t="s">
        <v>7</v>
      </c>
      <c r="B11" s="42" t="s">
        <v>69</v>
      </c>
      <c r="C11" s="5" t="s">
        <v>5</v>
      </c>
      <c r="D11" s="9">
        <v>950.41</v>
      </c>
      <c r="E11" s="9">
        <f t="shared" si="0"/>
        <v>712.8075</v>
      </c>
      <c r="F11" s="9">
        <f t="shared" si="1"/>
        <v>237.60249999999999</v>
      </c>
      <c r="G11" s="9">
        <f t="shared" si="2"/>
        <v>118.80125</v>
      </c>
    </row>
    <row r="12" spans="1:10" ht="21" customHeight="1" thickBot="1" x14ac:dyDescent="0.3">
      <c r="B12" s="133" t="s">
        <v>14</v>
      </c>
      <c r="C12" s="134" t="s">
        <v>6</v>
      </c>
      <c r="D12" s="135">
        <v>2470.84</v>
      </c>
      <c r="E12" s="135">
        <f t="shared" si="0"/>
        <v>1853.13</v>
      </c>
      <c r="F12" s="135">
        <f t="shared" si="1"/>
        <v>617.71</v>
      </c>
      <c r="G12" s="135">
        <f t="shared" si="2"/>
        <v>308.85500000000002</v>
      </c>
    </row>
    <row r="13" spans="1:10" ht="33" thickTop="1" x14ac:dyDescent="0.3">
      <c r="B13" s="130" t="s">
        <v>89</v>
      </c>
      <c r="C13" s="131" t="s">
        <v>5</v>
      </c>
      <c r="D13" s="132">
        <v>376.77</v>
      </c>
      <c r="E13" s="202">
        <f t="shared" si="0"/>
        <v>282.57749999999999</v>
      </c>
      <c r="F13" s="132">
        <f t="shared" si="1"/>
        <v>94.192499999999995</v>
      </c>
      <c r="G13" s="132">
        <f t="shared" si="2"/>
        <v>47.096249999999998</v>
      </c>
    </row>
    <row r="14" spans="1:10" ht="32.25" thickBot="1" x14ac:dyDescent="0.3">
      <c r="B14" s="141" t="s">
        <v>83</v>
      </c>
      <c r="C14" s="138" t="s">
        <v>85</v>
      </c>
      <c r="D14" s="139"/>
      <c r="E14" s="139"/>
      <c r="F14" s="139"/>
      <c r="G14" s="140"/>
    </row>
    <row r="15" spans="1:10" ht="16.5" thickTop="1" x14ac:dyDescent="0.25">
      <c r="B15" s="136"/>
      <c r="C15" s="137"/>
      <c r="G15" s="118"/>
    </row>
    <row r="16" spans="1:10" ht="18" x14ac:dyDescent="0.25">
      <c r="A16" s="33"/>
      <c r="B16" s="88" t="s">
        <v>94</v>
      </c>
      <c r="C16" s="89"/>
      <c r="D16" s="90"/>
      <c r="E16" s="90"/>
      <c r="F16" s="90"/>
      <c r="G16" s="91"/>
    </row>
    <row r="17" spans="1:7" ht="63" x14ac:dyDescent="0.25">
      <c r="A17" s="16"/>
      <c r="B17" s="181" t="s">
        <v>21</v>
      </c>
      <c r="C17" s="182"/>
      <c r="D17" s="183" t="s">
        <v>9</v>
      </c>
      <c r="E17" s="183"/>
      <c r="F17" s="184" t="s">
        <v>126</v>
      </c>
      <c r="G17" s="184" t="s">
        <v>114</v>
      </c>
    </row>
    <row r="18" spans="1:7" ht="19.5" customHeight="1" x14ac:dyDescent="0.3">
      <c r="A18" s="2" t="s">
        <v>0</v>
      </c>
      <c r="B18" s="83" t="s">
        <v>65</v>
      </c>
      <c r="C18" s="28" t="s">
        <v>5</v>
      </c>
      <c r="D18" s="9">
        <v>31.03</v>
      </c>
      <c r="E18" s="9"/>
      <c r="F18" s="9">
        <f>D18</f>
        <v>31.03</v>
      </c>
      <c r="G18" s="9">
        <f>+F18/2</f>
        <v>15.515000000000001</v>
      </c>
    </row>
    <row r="19" spans="1:7" ht="19.5" customHeight="1" x14ac:dyDescent="0.25">
      <c r="B19" s="23" t="s">
        <v>17</v>
      </c>
      <c r="C19" s="5" t="s">
        <v>18</v>
      </c>
      <c r="D19" s="9">
        <v>71.02</v>
      </c>
      <c r="E19" s="9"/>
      <c r="F19" s="9">
        <f t="shared" ref="F19:F22" si="3">D19</f>
        <v>71.02</v>
      </c>
      <c r="G19" s="9">
        <f t="shared" ref="G19:G21" si="4">+F19/2</f>
        <v>35.51</v>
      </c>
    </row>
    <row r="20" spans="1:7" ht="19.5" customHeight="1" x14ac:dyDescent="0.25">
      <c r="B20" s="4" t="s">
        <v>15</v>
      </c>
      <c r="C20" s="5" t="s">
        <v>6</v>
      </c>
      <c r="D20" s="9">
        <v>97.01</v>
      </c>
      <c r="E20" s="9"/>
      <c r="F20" s="9">
        <f t="shared" si="3"/>
        <v>97.01</v>
      </c>
      <c r="G20" s="9">
        <f t="shared" si="4"/>
        <v>48.505000000000003</v>
      </c>
    </row>
    <row r="21" spans="1:7" ht="19.5" customHeight="1" x14ac:dyDescent="0.3">
      <c r="A21" s="2" t="s">
        <v>1</v>
      </c>
      <c r="B21" s="84" t="s">
        <v>66</v>
      </c>
      <c r="C21" s="5" t="s">
        <v>5</v>
      </c>
      <c r="D21" s="9">
        <v>46.35</v>
      </c>
      <c r="E21" s="9"/>
      <c r="F21" s="9">
        <f t="shared" si="3"/>
        <v>46.35</v>
      </c>
      <c r="G21" s="9">
        <f t="shared" si="4"/>
        <v>23.175000000000001</v>
      </c>
    </row>
    <row r="22" spans="1:7" ht="19.5" customHeight="1" x14ac:dyDescent="0.25">
      <c r="B22" s="23" t="s">
        <v>16</v>
      </c>
      <c r="C22" s="5" t="s">
        <v>18</v>
      </c>
      <c r="D22" s="9">
        <v>93.3</v>
      </c>
      <c r="E22" s="9"/>
      <c r="F22" s="9">
        <f t="shared" si="3"/>
        <v>93.3</v>
      </c>
      <c r="G22" s="9">
        <f>+F22/2</f>
        <v>46.65</v>
      </c>
    </row>
    <row r="23" spans="1:7" ht="21" customHeight="1" thickBot="1" x14ac:dyDescent="0.3">
      <c r="B23" s="133" t="s">
        <v>15</v>
      </c>
      <c r="C23" s="134" t="s">
        <v>6</v>
      </c>
      <c r="D23" s="135">
        <v>123.82</v>
      </c>
      <c r="E23" s="135"/>
      <c r="F23" s="135">
        <f>D23</f>
        <v>123.82</v>
      </c>
      <c r="G23" s="135">
        <f>+F23/2</f>
        <v>61.91</v>
      </c>
    </row>
    <row r="24" spans="1:7" ht="21" customHeight="1" thickTop="1" x14ac:dyDescent="0.25">
      <c r="B24" s="117"/>
      <c r="G24" s="118"/>
    </row>
    <row r="25" spans="1:7" ht="18" x14ac:dyDescent="0.25">
      <c r="A25" s="29"/>
      <c r="B25" s="101" t="s">
        <v>93</v>
      </c>
      <c r="C25" s="102"/>
      <c r="D25" s="103"/>
      <c r="E25" s="103"/>
      <c r="F25" s="103"/>
      <c r="G25" s="104"/>
    </row>
    <row r="26" spans="1:7" ht="63" x14ac:dyDescent="0.25">
      <c r="A26" s="24"/>
      <c r="B26" s="215" t="s">
        <v>111</v>
      </c>
      <c r="C26" s="216"/>
      <c r="D26" s="161" t="s">
        <v>9</v>
      </c>
      <c r="E26" s="161"/>
      <c r="F26" s="162" t="s">
        <v>126</v>
      </c>
      <c r="G26" s="162" t="s">
        <v>104</v>
      </c>
    </row>
    <row r="27" spans="1:7" ht="19.5" customHeight="1" x14ac:dyDescent="0.3">
      <c r="A27" s="2" t="s">
        <v>0</v>
      </c>
      <c r="B27" s="42" t="s">
        <v>64</v>
      </c>
      <c r="G27" s="118"/>
    </row>
    <row r="28" spans="1:7" ht="19.5" customHeight="1" x14ac:dyDescent="0.25">
      <c r="B28" s="23" t="s">
        <v>24</v>
      </c>
      <c r="C28" s="5" t="s">
        <v>31</v>
      </c>
      <c r="D28" s="9">
        <v>6.77</v>
      </c>
      <c r="E28" s="9"/>
      <c r="F28" s="9">
        <v>6.77</v>
      </c>
      <c r="G28" s="9">
        <f>+F28/2</f>
        <v>3.3849999999999998</v>
      </c>
    </row>
    <row r="29" spans="1:7" ht="19.5" customHeight="1" x14ac:dyDescent="0.25">
      <c r="B29" s="23" t="s">
        <v>25</v>
      </c>
      <c r="C29" s="6" t="s">
        <v>32</v>
      </c>
      <c r="D29" s="9">
        <v>11.51</v>
      </c>
      <c r="E29" s="9"/>
      <c r="F29" s="9">
        <v>11.51</v>
      </c>
      <c r="G29" s="9">
        <f t="shared" ref="G29:G31" si="5">+F29/2</f>
        <v>5.7549999999999999</v>
      </c>
    </row>
    <row r="30" spans="1:7" ht="19.5" customHeight="1" x14ac:dyDescent="0.25">
      <c r="B30" s="23" t="s">
        <v>26</v>
      </c>
      <c r="C30" s="6" t="s">
        <v>33</v>
      </c>
      <c r="D30" s="9">
        <v>11.85</v>
      </c>
      <c r="E30" s="9"/>
      <c r="F30" s="9">
        <v>11.85</v>
      </c>
      <c r="G30" s="9">
        <f t="shared" si="5"/>
        <v>5.9249999999999998</v>
      </c>
    </row>
    <row r="31" spans="1:7" ht="19.5" customHeight="1" thickBot="1" x14ac:dyDescent="0.3">
      <c r="B31" s="133" t="s">
        <v>27</v>
      </c>
      <c r="C31" s="142" t="s">
        <v>6</v>
      </c>
      <c r="D31" s="135">
        <v>18.62</v>
      </c>
      <c r="E31" s="135"/>
      <c r="F31" s="135">
        <v>18.62</v>
      </c>
      <c r="G31" s="135">
        <f t="shared" si="5"/>
        <v>9.31</v>
      </c>
    </row>
    <row r="32" spans="1:7" ht="16.5" thickTop="1" x14ac:dyDescent="0.25">
      <c r="B32" s="117"/>
      <c r="G32" s="118"/>
    </row>
    <row r="33" spans="2:7" ht="18" x14ac:dyDescent="0.25">
      <c r="B33" s="37" t="s">
        <v>92</v>
      </c>
      <c r="C33" s="38"/>
      <c r="D33" s="39"/>
      <c r="E33" s="39"/>
      <c r="F33" s="39"/>
      <c r="G33" s="40"/>
    </row>
    <row r="34" spans="2:7" ht="63" x14ac:dyDescent="0.25">
      <c r="B34" s="178" t="s">
        <v>86</v>
      </c>
      <c r="C34" s="13"/>
      <c r="D34" s="179" t="s">
        <v>9</v>
      </c>
      <c r="E34" s="179"/>
      <c r="F34" s="180" t="s">
        <v>124</v>
      </c>
      <c r="G34" s="180" t="s">
        <v>106</v>
      </c>
    </row>
    <row r="35" spans="2:7" ht="16.5" x14ac:dyDescent="0.25">
      <c r="B35" s="177" t="s">
        <v>42</v>
      </c>
      <c r="C35" s="165" t="s">
        <v>101</v>
      </c>
      <c r="D35" s="98"/>
      <c r="E35" s="98"/>
      <c r="F35" s="99"/>
      <c r="G35" s="100"/>
    </row>
    <row r="36" spans="2:7" ht="20.25" customHeight="1" x14ac:dyDescent="0.25">
      <c r="B36" s="166" t="s">
        <v>99</v>
      </c>
      <c r="C36" s="164" t="s">
        <v>58</v>
      </c>
      <c r="D36" s="9">
        <v>2</v>
      </c>
      <c r="E36" s="9"/>
      <c r="F36" s="9">
        <v>1</v>
      </c>
      <c r="G36" s="9">
        <v>1</v>
      </c>
    </row>
    <row r="37" spans="2:7" ht="36" x14ac:dyDescent="0.25">
      <c r="B37" s="190" t="s">
        <v>105</v>
      </c>
      <c r="C37" s="176" t="s">
        <v>97</v>
      </c>
      <c r="D37" s="193" t="s">
        <v>96</v>
      </c>
      <c r="E37" s="193"/>
      <c r="F37" s="195" t="s">
        <v>110</v>
      </c>
      <c r="G37" s="55"/>
    </row>
    <row r="38" spans="2:7" x14ac:dyDescent="0.25">
      <c r="B38" s="191" t="s">
        <v>102</v>
      </c>
      <c r="C38" s="174" t="s">
        <v>100</v>
      </c>
      <c r="D38" s="194" t="s">
        <v>57</v>
      </c>
      <c r="E38" s="194"/>
      <c r="F38" s="175"/>
      <c r="G38" s="59"/>
    </row>
    <row r="39" spans="2:7" ht="17.25" x14ac:dyDescent="0.3">
      <c r="B39" s="223" t="s">
        <v>103</v>
      </c>
      <c r="C39" s="224"/>
      <c r="D39" s="224"/>
      <c r="E39" s="224"/>
      <c r="F39" s="224"/>
      <c r="G39" s="225"/>
    </row>
    <row r="40" spans="2:7" x14ac:dyDescent="0.25">
      <c r="B40" s="5"/>
      <c r="C40" s="167" t="s">
        <v>95</v>
      </c>
      <c r="D40" s="168"/>
      <c r="E40" s="168"/>
      <c r="F40" s="169"/>
      <c r="G40" s="170"/>
    </row>
    <row r="41" spans="2:7" ht="16.5" thickBot="1" x14ac:dyDescent="0.3">
      <c r="B41" s="134"/>
      <c r="C41" s="171" t="s">
        <v>98</v>
      </c>
      <c r="D41" s="192" t="s">
        <v>109</v>
      </c>
      <c r="E41" s="192"/>
      <c r="F41" s="172"/>
      <c r="G41" s="173"/>
    </row>
    <row r="42" spans="2:7" ht="16.5" thickTop="1" x14ac:dyDescent="0.25">
      <c r="B42" s="143"/>
      <c r="C42" s="61"/>
      <c r="D42" s="61"/>
      <c r="E42" s="61"/>
      <c r="F42" s="58"/>
      <c r="G42" s="59"/>
    </row>
    <row r="43" spans="2:7" ht="42" customHeight="1" x14ac:dyDescent="0.25">
      <c r="B43" s="212" t="s">
        <v>117</v>
      </c>
      <c r="C43" s="213"/>
      <c r="D43" s="213"/>
      <c r="E43" s="213"/>
      <c r="F43" s="213"/>
      <c r="G43" s="214"/>
    </row>
    <row r="44" spans="2:7" ht="15" customHeight="1" x14ac:dyDescent="0.25">
      <c r="B44" s="220" t="s">
        <v>115</v>
      </c>
      <c r="C44" s="221"/>
      <c r="D44" s="221"/>
      <c r="E44" s="221"/>
      <c r="F44" s="221"/>
      <c r="G44" s="222"/>
    </row>
    <row r="45" spans="2:7" ht="18" customHeight="1" x14ac:dyDescent="0.25">
      <c r="B45" s="217" t="s">
        <v>130</v>
      </c>
      <c r="C45" s="218"/>
      <c r="D45" s="218"/>
      <c r="E45" s="218"/>
      <c r="F45" s="218"/>
      <c r="G45" s="219"/>
    </row>
    <row r="46" spans="2:7" ht="25.5" customHeight="1" x14ac:dyDescent="0.25">
      <c r="B46" s="209" t="s">
        <v>129</v>
      </c>
      <c r="C46" s="210"/>
      <c r="D46" s="210"/>
      <c r="E46" s="210"/>
      <c r="F46" s="210"/>
      <c r="G46" s="211"/>
    </row>
    <row r="47" spans="2:7" ht="43.5" customHeight="1" x14ac:dyDescent="0.25">
      <c r="B47" s="198" t="s">
        <v>123</v>
      </c>
      <c r="C47" s="200" t="s">
        <v>127</v>
      </c>
      <c r="D47" s="163"/>
      <c r="E47" s="163"/>
      <c r="F47" s="187" t="s">
        <v>81</v>
      </c>
      <c r="G47" s="188"/>
    </row>
    <row r="48" spans="2:7" ht="17.25" thickBot="1" x14ac:dyDescent="0.35">
      <c r="B48" s="149" t="s">
        <v>91</v>
      </c>
      <c r="C48" s="201">
        <v>3200</v>
      </c>
      <c r="D48" s="196" t="s">
        <v>72</v>
      </c>
      <c r="E48" s="196"/>
      <c r="F48" s="139"/>
      <c r="G48" s="140"/>
    </row>
    <row r="49" spans="2:7" ht="46.5" thickTop="1" x14ac:dyDescent="0.3">
      <c r="B49" s="143" t="s">
        <v>90</v>
      </c>
      <c r="C49" s="148">
        <v>5000</v>
      </c>
      <c r="D49" s="197" t="s">
        <v>71</v>
      </c>
      <c r="E49" s="197"/>
      <c r="F49" s="58"/>
      <c r="G49" s="115" t="s">
        <v>128</v>
      </c>
    </row>
    <row r="50" spans="2:7" x14ac:dyDescent="0.25">
      <c r="B50" s="62"/>
    </row>
  </sheetData>
  <mergeCells count="8">
    <mergeCell ref="B46:G46"/>
    <mergeCell ref="B1:G1"/>
    <mergeCell ref="B43:G43"/>
    <mergeCell ref="B26:C26"/>
    <mergeCell ref="B45:G45"/>
    <mergeCell ref="B44:G44"/>
    <mergeCell ref="B39:G39"/>
    <mergeCell ref="B3:C3"/>
  </mergeCells>
  <hyperlinks>
    <hyperlink ref="D38" r:id="rId1" xr:uid="{C5EE8932-0782-4C56-9CB8-E58C6409E80F}"/>
    <hyperlink ref="D37" r:id="rId2" xr:uid="{D5044805-1AD5-4254-A1CE-8EE49BD46F60}"/>
    <hyperlink ref="F37" r:id="rId3" display="rhersey@townsendma.gov " xr:uid="{A545BB34-8C38-47A4-BF60-366982303FFB}"/>
    <hyperlink ref="D49" r:id="rId4" xr:uid="{67A73221-F578-43DD-97DB-C52A799A3B17}"/>
    <hyperlink ref="D48" r:id="rId5" xr:uid="{F10B5A8C-76E4-4D67-B694-9853975497B5}"/>
    <hyperlink ref="D3" r:id="rId6" xr:uid="{F11A45E4-D0EA-4B12-916B-FE0C85630E4A}"/>
    <hyperlink ref="D41" r:id="rId7" display="Kimberly.Cunningham@coloniallifesales.com" xr:uid="{F68362D0-8641-424D-AA94-1BF0C9BFF02F}"/>
  </hyperlinks>
  <pageMargins left="0.45" right="0.45" top="0.45" bottom="0.75" header="0.3" footer="0.3"/>
  <pageSetup scale="58" orientation="portrait" r:id="rId8"/>
  <headerFooter>
    <oddFooter>&amp;L&amp;Z&amp;F&amp;A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033D-DD90-4EB2-9C0F-B35A1AE2AD9B}">
  <dimension ref="B6:J23"/>
  <sheetViews>
    <sheetView topLeftCell="A6" workbookViewId="0">
      <selection activeCell="E24" sqref="E24"/>
    </sheetView>
  </sheetViews>
  <sheetFormatPr defaultRowHeight="15" x14ac:dyDescent="0.25"/>
  <cols>
    <col min="9" max="9" width="62.42578125" customWidth="1"/>
    <col min="10" max="10" width="9.5703125" bestFit="1" customWidth="1"/>
  </cols>
  <sheetData>
    <row r="6" spans="4:10" x14ac:dyDescent="0.25">
      <c r="D6" s="189" t="s">
        <v>107</v>
      </c>
    </row>
    <row r="11" spans="4:10" x14ac:dyDescent="0.25">
      <c r="D11" t="s">
        <v>116</v>
      </c>
    </row>
    <row r="16" spans="4:10" ht="15.75" x14ac:dyDescent="0.25">
      <c r="D16" s="1" t="s">
        <v>119</v>
      </c>
      <c r="E16" s="1"/>
      <c r="F16" s="1"/>
      <c r="G16" s="1"/>
      <c r="H16" s="1"/>
      <c r="I16" s="1" t="s">
        <v>120</v>
      </c>
      <c r="J16" s="199">
        <v>45473</v>
      </c>
    </row>
    <row r="17" spans="2:10" ht="15.75" x14ac:dyDescent="0.25">
      <c r="B17" s="1" t="s">
        <v>118</v>
      </c>
      <c r="F17" s="1"/>
      <c r="G17" s="1" t="s">
        <v>121</v>
      </c>
      <c r="H17" s="1"/>
      <c r="I17" s="1"/>
      <c r="J17" s="1"/>
    </row>
    <row r="18" spans="2:10" ht="15.75" x14ac:dyDescent="0.25">
      <c r="D18" s="1"/>
      <c r="E18" s="1"/>
      <c r="G18" s="1"/>
      <c r="H18" s="1"/>
      <c r="I18" s="1"/>
      <c r="J18" s="1"/>
    </row>
    <row r="19" spans="2:10" ht="15.75" x14ac:dyDescent="0.25">
      <c r="D19" s="1"/>
      <c r="E19" s="1"/>
      <c r="F19" s="1"/>
      <c r="G19" s="1"/>
      <c r="H19" s="1"/>
      <c r="I19" s="1"/>
      <c r="J19" s="1"/>
    </row>
    <row r="20" spans="2:10" ht="15.75" x14ac:dyDescent="0.25">
      <c r="D20" s="1"/>
      <c r="E20" s="1"/>
      <c r="F20" s="1"/>
      <c r="G20" s="1"/>
      <c r="H20" s="1"/>
      <c r="I20" s="1"/>
      <c r="J20" s="1"/>
    </row>
    <row r="23" spans="2:10" ht="15.75" x14ac:dyDescent="0.25">
      <c r="E23" s="1" t="s">
        <v>122</v>
      </c>
    </row>
  </sheetData>
  <hyperlinks>
    <hyperlink ref="D6" r:id="rId1" display="http://townsendma.gov/human-resources/pages/summary-benefits" xr:uid="{CDF17437-6F67-4CDB-AB2A-19BEC01731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FY23 Updated Dec.2022</vt:lpstr>
      <vt:lpstr>FY24 Benefits Rates</vt:lpstr>
      <vt:lpstr>FY25 Benefit Rates</vt:lpstr>
      <vt:lpstr>Summary of Benefits page 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Dunnet</dc:creator>
  <cp:lastModifiedBy>Dawn Priest</cp:lastModifiedBy>
  <cp:lastPrinted>2025-03-23T03:24:26Z</cp:lastPrinted>
  <dcterms:created xsi:type="dcterms:W3CDTF">2022-05-03T12:56:19Z</dcterms:created>
  <dcterms:modified xsi:type="dcterms:W3CDTF">2025-03-23T03:25:17Z</dcterms:modified>
</cp:coreProperties>
</file>