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INEVIEW RUN MASTER FILES\Pineview OPERATIONAL files\Challenge Cup\"/>
    </mc:Choice>
  </mc:AlternateContent>
  <xr:revisionPtr revIDLastSave="0" documentId="13_ncr:1_{65AC4031-6561-46F1-A434-7FB0C40206D4}" xr6:coauthVersionLast="47" xr6:coauthVersionMax="47" xr10:uidLastSave="{00000000-0000-0000-0000-000000000000}"/>
  <bookViews>
    <workbookView xWindow="2955" yWindow="210" windowWidth="19845" windowHeight="12540" xr2:uid="{E04B3AB4-5423-47F5-9EF5-759828EA13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31" i="1" s="1"/>
  <c r="F32" i="1" s="1"/>
  <c r="I14" i="1" s="1"/>
  <c r="J38" i="1"/>
</calcChain>
</file>

<file path=xl/sharedStrings.xml><?xml version="1.0" encoding="utf-8"?>
<sst xmlns="http://schemas.openxmlformats.org/spreadsheetml/2006/main" count="79" uniqueCount="76">
  <si>
    <t xml:space="preserve">Classing and Sign Up </t>
  </si>
  <si>
    <r>
      <t>Car #:</t>
    </r>
    <r>
      <rPr>
        <sz val="12"/>
        <color theme="1"/>
        <rFont val="Arial"/>
        <family val="2"/>
      </rPr>
      <t xml:space="preserve"> </t>
    </r>
  </si>
  <si>
    <t>Class:</t>
  </si>
  <si>
    <t>Driver Name:</t>
  </si>
  <si>
    <t>Phone Number:</t>
  </si>
  <si>
    <t>Emergency Contact:</t>
  </si>
  <si>
    <t>Car year:</t>
  </si>
  <si>
    <t>Car Make:</t>
  </si>
  <si>
    <t>Car Model:</t>
  </si>
  <si>
    <t>Tire size (Front):</t>
  </si>
  <si>
    <t>Tire Size (Rear):</t>
  </si>
  <si>
    <t>Transponder #:</t>
  </si>
  <si>
    <r>
      <rPr>
        <b/>
        <sz val="18"/>
        <color theme="1"/>
        <rFont val="Arial"/>
        <family val="2"/>
      </rPr>
      <t xml:space="preserve">Class Calculator: </t>
    </r>
    <r>
      <rPr>
        <sz val="18"/>
        <color theme="1"/>
        <rFont val="Arial"/>
        <family val="2"/>
      </rPr>
      <t>Enter data in shaded boxes</t>
    </r>
  </si>
  <si>
    <t>Car Weight:</t>
  </si>
  <si>
    <t>(C)</t>
  </si>
  <si>
    <t>Driver Weight:</t>
  </si>
  <si>
    <t>(D)</t>
  </si>
  <si>
    <t>Dynojet Peak Wheel Horsepower:</t>
  </si>
  <si>
    <t>(HP)</t>
  </si>
  <si>
    <t>Power to Weight:</t>
  </si>
  <si>
    <t>(LBS/HP)</t>
  </si>
  <si>
    <t>Automatically Calculated</t>
  </si>
  <si>
    <t>Tire Modifier (See chart below):</t>
  </si>
  <si>
    <t>(TM)</t>
  </si>
  <si>
    <t>((C+D)/HP)/TM = Raw</t>
  </si>
  <si>
    <t>Round raw down to whole number</t>
  </si>
  <si>
    <t>Number = Class</t>
  </si>
  <si>
    <t>Raw Data</t>
  </si>
  <si>
    <t>Your Class</t>
  </si>
  <si>
    <t>Example:</t>
  </si>
  <si>
    <t>DOB:</t>
  </si>
  <si>
    <t>Pineview Run Challenge Cup 2022</t>
  </si>
  <si>
    <t>Rev 1</t>
  </si>
  <si>
    <t>Honda S2000 - Weighs 2850 lbs with driver, dynoed at 200 hp, 14.25 lbs/hp.</t>
  </si>
  <si>
    <t>● Hoosier A7: 14.25 / 7.5 = 1.9 pts, rounded down = 1 C1</t>
  </si>
  <si>
    <t>● Hoosier R7: 14.25 / 7 = 2.04 pts, rounded down = 2 C2</t>
  </si>
  <si>
    <t>● Continental ECS: 14.25 / 4 = 3.56 pts, rounded down = 3 C3</t>
  </si>
  <si>
    <t>● Dunlop DZ012: 14.25 / 3.3 = 4.32 pts, rounded down = 4 C4</t>
  </si>
  <si>
    <r>
      <rPr>
        <b/>
        <sz val="10"/>
        <rFont val="Arial"/>
        <family val="2"/>
      </rPr>
      <t>UTQG</t>
    </r>
  </si>
  <si>
    <r>
      <rPr>
        <b/>
        <sz val="10"/>
        <rFont val="Arial"/>
        <family val="2"/>
      </rPr>
      <t>Type</t>
    </r>
  </si>
  <si>
    <r>
      <rPr>
        <b/>
        <sz val="10"/>
        <rFont val="Arial"/>
        <family val="2"/>
      </rPr>
      <t>Examples</t>
    </r>
  </si>
  <si>
    <r>
      <rPr>
        <sz val="11"/>
        <rFont val="Arial"/>
        <family val="2"/>
      </rPr>
      <t>500+</t>
    </r>
  </si>
  <si>
    <r>
      <rPr>
        <sz val="11"/>
        <rFont val="Arial"/>
        <family val="2"/>
      </rPr>
      <t>All–season</t>
    </r>
  </si>
  <si>
    <r>
      <rPr>
        <sz val="11"/>
        <rFont val="Arial"/>
        <family val="2"/>
      </rPr>
      <t>400-480</t>
    </r>
  </si>
  <si>
    <r>
      <rPr>
        <sz val="11"/>
        <rFont val="Arial"/>
        <family val="2"/>
      </rPr>
      <t xml:space="preserve">Accelera Phi, Achilles Sport, Dunlop DZ102, </t>
    </r>
    <r>
      <rPr>
        <b/>
        <sz val="11"/>
        <rFont val="Arial"/>
        <family val="2"/>
      </rPr>
      <t>any UTQG 400+</t>
    </r>
  </si>
  <si>
    <r>
      <rPr>
        <sz val="11"/>
        <rFont val="Arial"/>
        <family val="2"/>
      </rPr>
      <t>300-380</t>
    </r>
  </si>
  <si>
    <r>
      <rPr>
        <sz val="11"/>
        <rFont val="Arial"/>
        <family val="2"/>
      </rPr>
      <t>Premium 300TW</t>
    </r>
  </si>
  <si>
    <r>
      <rPr>
        <sz val="11"/>
        <rFont val="Arial"/>
        <family val="2"/>
      </rPr>
      <t xml:space="preserve">Accelera 651 Sport (200), BFG SC2, Continental ExtremeContact Sport, Federal SS595 (260), Firestone Firehawk Indy 500, Michelin Pilot Sport 4S, Pilot Super Sport, </t>
    </r>
    <r>
      <rPr>
        <b/>
        <sz val="11"/>
        <rFont val="Arial"/>
        <family val="2"/>
      </rPr>
      <t>any 300+ TW not listed</t>
    </r>
  </si>
  <si>
    <r>
      <rPr>
        <sz val="11"/>
        <rFont val="Arial"/>
        <family val="2"/>
      </rPr>
      <t>200-280</t>
    </r>
  </si>
  <si>
    <r>
      <rPr>
        <sz val="11"/>
        <rFont val="Arial"/>
        <family val="2"/>
      </rPr>
      <t xml:space="preserve">Budget/ older 200;
</t>
    </r>
    <r>
      <rPr>
        <sz val="11"/>
        <rFont val="Arial"/>
        <family val="2"/>
      </rPr>
      <t>220+ TW</t>
    </r>
  </si>
  <si>
    <r>
      <rPr>
        <sz val="11"/>
        <rFont val="Arial"/>
        <family val="2"/>
      </rPr>
      <t xml:space="preserve">Avon ZZS, Bridgestone Potenza S001, Champiro SX2 (260), Conti SC6, Dunlop Z2, Falken 615K+, Federal RS-R (220), Maxxis VR1 (S1), Nitto NT05, Pirelli PZero PZ4, </t>
    </r>
    <r>
      <rPr>
        <b/>
        <sz val="11"/>
        <rFont val="Arial"/>
        <family val="2"/>
      </rPr>
      <t>any 220-280 TW not listed</t>
    </r>
  </si>
  <si>
    <r>
      <rPr>
        <sz val="11"/>
        <rFont val="Arial"/>
        <family val="2"/>
      </rPr>
      <t>Enduro 200</t>
    </r>
  </si>
  <si>
    <r>
      <rPr>
        <sz val="11"/>
        <rFont val="Arial"/>
        <family val="2"/>
      </rPr>
      <t>BFG Rival, Champiro SX2 RS (200), Hankook RS4, Maxxis VR1 (S2), Nankang NS-2R, Toyo R1R, Yokohama AD08R</t>
    </r>
  </si>
  <si>
    <r>
      <rPr>
        <sz val="11"/>
        <rFont val="Arial"/>
        <family val="2"/>
      </rPr>
      <t>100-200</t>
    </r>
  </si>
  <si>
    <r>
      <rPr>
        <sz val="11"/>
        <rFont val="Arial"/>
        <family val="2"/>
      </rPr>
      <t xml:space="preserve">Faster 200; Older
</t>
    </r>
    <r>
      <rPr>
        <sz val="11"/>
        <rFont val="Arial"/>
        <family val="2"/>
      </rPr>
      <t>R-comp</t>
    </r>
  </si>
  <si>
    <r>
      <rPr>
        <sz val="11"/>
        <rFont val="Arial"/>
        <family val="2"/>
      </rPr>
      <t>Accelera 651 (100), Continental ECF, Cooper RS3-R, Dunlop Z3, Federal RS-RR and RS-Pro, Kumho V730, Maxxis RC1 (R1), Michelin Pilot Sport Cup 2, Nexen Sur 4G, Nitto NT01, Toyo R888R, RA1</t>
    </r>
  </si>
  <si>
    <r>
      <rPr>
        <sz val="11"/>
        <rFont val="Arial"/>
        <family val="2"/>
      </rPr>
      <t xml:space="preserve">Super 200; Newer
</t>
    </r>
    <r>
      <rPr>
        <sz val="11"/>
        <rFont val="Arial"/>
        <family val="2"/>
      </rPr>
      <t>R-comp</t>
    </r>
  </si>
  <si>
    <r>
      <rPr>
        <sz val="11"/>
        <rFont val="Arial"/>
        <family val="2"/>
      </rPr>
      <t xml:space="preserve">Bridgestone RE71R, BFG Rival 1.5 S, Falken RT660, Federal FZ201 (100), Goodyear Eagle F1 SC3, Maxxis RC1 (R2), Michelin Pilot Sport Cup 2 Connect (240), Nankang AR1, CR1 </t>
    </r>
    <r>
      <rPr>
        <b/>
        <sz val="11"/>
        <rFont val="Arial"/>
        <family val="2"/>
      </rPr>
      <t>any 120-200 TW not listed</t>
    </r>
  </si>
  <si>
    <r>
      <rPr>
        <sz val="11"/>
        <rFont val="Arial"/>
        <family val="2"/>
      </rPr>
      <t>40-200</t>
    </r>
  </si>
  <si>
    <r>
      <rPr>
        <sz val="11"/>
        <rFont val="Arial"/>
        <family val="2"/>
      </rPr>
      <t>Hard slick; AX</t>
    </r>
  </si>
  <si>
    <r>
      <rPr>
        <sz val="11"/>
        <rFont val="Arial"/>
        <family val="2"/>
      </rPr>
      <t>Federal FZ201 (40),  Hankook Z214 C5/C51</t>
    </r>
    <r>
      <rPr>
        <b/>
        <sz val="11"/>
        <rFont val="Arial"/>
        <family val="2"/>
      </rPr>
      <t xml:space="preserve">, </t>
    </r>
    <r>
      <rPr>
        <sz val="11"/>
        <rFont val="Arial"/>
        <family val="2"/>
      </rPr>
      <t xml:space="preserve">Toyo RR, Yokohama A052, </t>
    </r>
    <r>
      <rPr>
        <b/>
        <sz val="11"/>
        <rFont val="Arial"/>
        <family val="2"/>
      </rPr>
      <t>any 100 TW not listed</t>
    </r>
  </si>
  <si>
    <r>
      <rPr>
        <sz val="11"/>
        <rFont val="Arial"/>
        <family val="2"/>
      </rPr>
      <t>40-60</t>
    </r>
  </si>
  <si>
    <r>
      <rPr>
        <sz val="11"/>
        <rFont val="Arial"/>
        <family val="2"/>
      </rPr>
      <t>Med slick; DOT max</t>
    </r>
  </si>
  <si>
    <r>
      <rPr>
        <sz val="11"/>
        <rFont val="Arial"/>
        <family val="2"/>
      </rPr>
      <t xml:space="preserve">BFG R1, Goodyear Eagle RS, F1 SC3R,  Hankook Z214 C7/C71, Hoosier R7, SM7/7.5, SM Wet, Kumho V710, Michelin PSC 2R, Pirelli Trofeo R, </t>
    </r>
    <r>
      <rPr>
        <b/>
        <sz val="11"/>
        <rFont val="Arial"/>
        <family val="2"/>
      </rPr>
      <t>any 60-80 TW not listed.</t>
    </r>
  </si>
  <si>
    <r>
      <rPr>
        <sz val="11"/>
        <rFont val="Arial"/>
        <family val="2"/>
      </rPr>
      <t>0-40</t>
    </r>
  </si>
  <si>
    <r>
      <rPr>
        <sz val="11"/>
        <rFont val="Arial"/>
        <family val="2"/>
      </rPr>
      <t>Soft slick</t>
    </r>
  </si>
  <si>
    <r>
      <rPr>
        <sz val="11"/>
        <rFont val="Arial"/>
        <family val="2"/>
      </rPr>
      <t xml:space="preserve">BFG R1S, Goodyear RSA, Hankook  Z214 C9/91, Hoosier A7, H20 Wet, </t>
    </r>
    <r>
      <rPr>
        <b/>
        <sz val="11"/>
        <rFont val="Arial"/>
        <family val="2"/>
      </rPr>
      <t>any non-DOT racing slick or 40 TW not listed.</t>
    </r>
  </si>
  <si>
    <r>
      <rPr>
        <sz val="11"/>
        <rFont val="Arial"/>
        <family val="2"/>
      </rPr>
      <t>* Race direction reserves the right to change tire points at any time to balance competition.</t>
    </r>
  </si>
  <si>
    <r>
      <rPr>
        <sz val="11"/>
        <rFont val="Arial"/>
        <family val="2"/>
      </rPr>
      <t xml:space="preserve">●    </t>
    </r>
    <r>
      <rPr>
        <b/>
        <sz val="11"/>
        <rFont val="Arial"/>
        <family val="2"/>
      </rPr>
      <t xml:space="preserve">FWD handicap: </t>
    </r>
    <r>
      <rPr>
        <sz val="11"/>
        <rFont val="Arial"/>
        <family val="2"/>
      </rPr>
      <t xml:space="preserve">Subtract 1 point if your car is front-wheel drive. For example, if you’re
</t>
    </r>
    <r>
      <rPr>
        <sz val="11"/>
        <rFont val="Arial"/>
        <family val="2"/>
      </rPr>
      <t>using a Falken RT660 on a FWD car, it counts as a 5-point tire in the classing formula.</t>
    </r>
  </si>
  <si>
    <t>Tire Pts*</t>
  </si>
  <si>
    <t>Factory *.9; Mustang *1.2  subtract (-1) for FWD</t>
  </si>
  <si>
    <r>
      <t>Any tire with UTQG 500+</t>
    </r>
    <r>
      <rPr>
        <sz val="11"/>
        <rFont val="Arial"/>
      </rPr>
      <t xml:space="preserve"> ( choose 500 club)</t>
    </r>
  </si>
  <si>
    <t>check</t>
  </si>
  <si>
    <t>*Enter green fields only!</t>
  </si>
  <si>
    <t>x</t>
  </si>
  <si>
    <r>
      <rPr>
        <b/>
        <sz val="11"/>
        <color rgb="FF000000"/>
        <rFont val="Arial"/>
        <family val="2"/>
      </rPr>
      <t xml:space="preserve">tire applicable </t>
    </r>
    <r>
      <rPr>
        <sz val="11"/>
        <color rgb="FF000000"/>
        <rFont val="Arial"/>
        <family val="2"/>
      </rPr>
      <t xml:space="preserve">      Note: 500 UTQG (tread wear) - automatically "500 Club"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</si>
</sst>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lt;=9999999]###\-####;\(###\)\ ###\-####"/>
  </numFmts>
  <fonts count="3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rgb="FF222222"/>
      <name val="&quot;Helvetica Neue&quot;"/>
    </font>
    <font>
      <sz val="10"/>
      <color rgb="FFFFFFFF"/>
      <name val="Arial"/>
      <family val="2"/>
    </font>
    <font>
      <sz val="14"/>
      <color rgb="FFFFFFFF"/>
      <name val="Arial"/>
      <family val="2"/>
    </font>
    <font>
      <b/>
      <sz val="14"/>
      <color rgb="FF000000"/>
      <name val="Arial"/>
      <family val="2"/>
    </font>
    <font>
      <sz val="20"/>
      <color rgb="FF000000"/>
      <name val="Arial"/>
      <family val="2"/>
    </font>
    <font>
      <i/>
      <sz val="10"/>
      <color rgb="FF000000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</font>
    <font>
      <b/>
      <sz val="10"/>
      <name val="Arial"/>
      <family val="2"/>
    </font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rgb="FFEA9999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EEEE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8" xfId="0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2" fontId="15" fillId="3" borderId="0" xfId="0" applyNumberFormat="1" applyFont="1" applyFill="1" applyAlignment="1">
      <alignment vertical="center"/>
    </xf>
    <xf numFmtId="0" fontId="2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15" fillId="3" borderId="20" xfId="0" applyFont="1" applyFill="1" applyBorder="1" applyAlignment="1">
      <alignment vertical="center"/>
    </xf>
    <xf numFmtId="2" fontId="2" fillId="3" borderId="20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2" fontId="2" fillId="5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12" fillId="8" borderId="0" xfId="0" applyFont="1" applyFill="1" applyBorder="1" applyAlignment="1">
      <alignment vertical="center"/>
    </xf>
    <xf numFmtId="0" fontId="9" fillId="8" borderId="5" xfId="0" applyFont="1" applyFill="1" applyBorder="1" applyAlignment="1">
      <alignment vertical="center"/>
    </xf>
    <xf numFmtId="2" fontId="5" fillId="7" borderId="6" xfId="0" applyNumberFormat="1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25" fillId="0" borderId="0" xfId="0" applyFont="1" applyAlignment="1">
      <alignment horizontal="left" vertical="top" wrapText="1" inden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64" fontId="21" fillId="0" borderId="6" xfId="0" applyNumberFormat="1" applyFont="1" applyBorder="1" applyAlignment="1">
      <alignment horizontal="center" vertical="top" shrinkToFit="1"/>
    </xf>
    <xf numFmtId="0" fontId="25" fillId="0" borderId="6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" fontId="21" fillId="0" borderId="6" xfId="0" applyNumberFormat="1" applyFont="1" applyBorder="1" applyAlignment="1">
      <alignment horizontal="center" shrinkToFit="1"/>
    </xf>
    <xf numFmtId="0" fontId="25" fillId="0" borderId="6" xfId="0" applyFont="1" applyBorder="1" applyAlignment="1">
      <alignment horizontal="center" vertical="center" wrapText="1"/>
    </xf>
    <xf numFmtId="164" fontId="21" fillId="0" borderId="6" xfId="0" applyNumberFormat="1" applyFont="1" applyBorder="1" applyAlignment="1">
      <alignment horizontal="center" shrinkToFit="1"/>
    </xf>
    <xf numFmtId="0" fontId="0" fillId="0" borderId="6" xfId="0" applyBorder="1" applyAlignment="1">
      <alignment horizontal="center" vertical="top" wrapText="1"/>
    </xf>
    <xf numFmtId="1" fontId="21" fillId="0" borderId="6" xfId="0" applyNumberFormat="1" applyFont="1" applyBorder="1" applyAlignment="1">
      <alignment horizontal="center" vertical="center" shrinkToFit="1"/>
    </xf>
    <xf numFmtId="164" fontId="21" fillId="0" borderId="6" xfId="0" applyNumberFormat="1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wrapText="1"/>
    </xf>
    <xf numFmtId="1" fontId="20" fillId="0" borderId="6" xfId="0" applyNumberFormat="1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5" fillId="4" borderId="6" xfId="0" applyNumberFormat="1" applyFont="1" applyFill="1" applyBorder="1" applyAlignment="1" applyProtection="1">
      <alignment horizontal="center" vertical="center"/>
      <protection locked="0"/>
    </xf>
    <xf numFmtId="2" fontId="11" fillId="0" borderId="6" xfId="0" applyNumberFormat="1" applyFont="1" applyBorder="1" applyAlignment="1" applyProtection="1">
      <alignment vertical="center"/>
      <protection locked="0"/>
    </xf>
    <xf numFmtId="0" fontId="26" fillId="0" borderId="6" xfId="0" applyFont="1" applyBorder="1" applyAlignment="1">
      <alignment horizontal="left" vertical="top" wrapText="1"/>
    </xf>
    <xf numFmtId="0" fontId="22" fillId="10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9" fillId="6" borderId="5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20" fillId="10" borderId="22" xfId="0" applyFont="1" applyFill="1" applyBorder="1" applyAlignment="1">
      <alignment horizontal="left" wrapText="1"/>
    </xf>
    <xf numFmtId="0" fontId="20" fillId="10" borderId="23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5" fillId="10" borderId="6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165" fontId="9" fillId="3" borderId="6" xfId="0" applyNumberFormat="1" applyFont="1" applyFill="1" applyBorder="1" applyAlignment="1" applyProtection="1">
      <alignment vertical="center"/>
      <protection locked="0"/>
    </xf>
    <xf numFmtId="165" fontId="0" fillId="3" borderId="6" xfId="0" applyNumberFormat="1" applyFill="1" applyBorder="1" applyAlignment="1" applyProtection="1">
      <alignment vertical="center"/>
      <protection locked="0"/>
    </xf>
    <xf numFmtId="165" fontId="0" fillId="3" borderId="7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0" fillId="10" borderId="24" xfId="0" applyFont="1" applyFill="1" applyBorder="1" applyAlignment="1">
      <alignment wrapText="1"/>
    </xf>
    <xf numFmtId="0" fontId="28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266700</xdr:colOff>
      <xdr:row>2</xdr:row>
      <xdr:rowOff>19050</xdr:rowOff>
    </xdr:from>
    <xdr:ext cx="3276600" cy="20859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7FD91C80-C105-44E3-9B6D-B1BC29FCD4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0" y="352425"/>
          <a:ext cx="3276600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54428</xdr:colOff>
      <xdr:row>48</xdr:row>
      <xdr:rowOff>299357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A0F1B9-B9A7-44E4-A642-58952C9D7A65}"/>
            </a:ext>
          </a:extLst>
        </xdr:cNvPr>
        <xdr:cNvSpPr txBox="1"/>
      </xdr:nvSpPr>
      <xdr:spPr>
        <a:xfrm>
          <a:off x="3265714" y="12885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E1070-E002-4102-93AA-42C826AF3985}">
  <dimension ref="B1:P57"/>
  <sheetViews>
    <sheetView tabSelected="1" zoomScale="70" zoomScaleNormal="70" workbookViewId="0">
      <selection activeCell="L22" sqref="L21:L22"/>
    </sheetView>
  </sheetViews>
  <sheetFormatPr defaultRowHeight="15"/>
  <cols>
    <col min="1" max="1" width="7.5703125" customWidth="1"/>
    <col min="2" max="2" width="7.7109375" customWidth="1"/>
    <col min="3" max="3" width="20.5703125" customWidth="1"/>
    <col min="4" max="4" width="12.28515625" customWidth="1"/>
    <col min="6" max="6" width="15.28515625" customWidth="1"/>
    <col min="8" max="8" width="14.28515625" customWidth="1"/>
    <col min="9" max="9" width="13.85546875" customWidth="1"/>
    <col min="11" max="11" width="16" customWidth="1"/>
  </cols>
  <sheetData>
    <row r="1" spans="3:11" ht="15.75" thickBot="1"/>
    <row r="2" spans="3:11">
      <c r="C2" s="1"/>
      <c r="D2" s="2"/>
      <c r="E2" s="2"/>
      <c r="F2" s="2"/>
      <c r="G2" s="3"/>
      <c r="H2" s="3"/>
      <c r="I2" s="3"/>
      <c r="J2" s="3"/>
      <c r="K2" s="4"/>
    </row>
    <row r="3" spans="3:11">
      <c r="C3" s="5"/>
      <c r="D3" s="6"/>
      <c r="E3" s="6"/>
      <c r="F3" s="6"/>
      <c r="G3" s="7"/>
      <c r="H3" s="7"/>
      <c r="I3" s="7"/>
      <c r="J3" s="7"/>
      <c r="K3" s="8"/>
    </row>
    <row r="4" spans="3:11">
      <c r="C4" s="5"/>
      <c r="D4" s="6"/>
      <c r="E4" s="6"/>
      <c r="F4" s="6"/>
      <c r="G4" s="7"/>
      <c r="H4" s="7"/>
      <c r="I4" s="7"/>
      <c r="J4" s="7"/>
      <c r="K4" s="8"/>
    </row>
    <row r="5" spans="3:11">
      <c r="C5" s="5"/>
      <c r="D5" s="6"/>
      <c r="E5" s="6"/>
      <c r="F5" s="6"/>
      <c r="G5" s="7"/>
      <c r="H5" s="7"/>
      <c r="I5" s="7"/>
      <c r="J5" s="7"/>
      <c r="K5" s="8"/>
    </row>
    <row r="6" spans="3:11" ht="25.5">
      <c r="C6" s="5"/>
      <c r="D6" s="6"/>
      <c r="E6" s="6"/>
      <c r="F6" s="6"/>
      <c r="G6" s="68" t="s">
        <v>31</v>
      </c>
      <c r="H6" s="68"/>
      <c r="I6" s="68"/>
      <c r="J6" s="68"/>
      <c r="K6" s="69"/>
    </row>
    <row r="7" spans="3:11" ht="18">
      <c r="C7" s="5"/>
      <c r="D7" s="6"/>
      <c r="E7" s="6"/>
      <c r="F7" s="6"/>
      <c r="G7" s="9" t="s">
        <v>0</v>
      </c>
      <c r="H7" s="7"/>
      <c r="I7" s="7"/>
      <c r="J7" s="7"/>
      <c r="K7" s="51" t="s">
        <v>32</v>
      </c>
    </row>
    <row r="8" spans="3:11">
      <c r="C8" s="5"/>
      <c r="D8" s="6"/>
      <c r="E8" s="6"/>
      <c r="F8" s="6"/>
      <c r="G8" s="7"/>
      <c r="H8" s="7"/>
      <c r="I8" s="7"/>
      <c r="J8" s="7"/>
      <c r="K8" s="10"/>
    </row>
    <row r="9" spans="3:11">
      <c r="C9" s="5"/>
      <c r="D9" s="6"/>
      <c r="E9" s="6"/>
      <c r="F9" s="6"/>
      <c r="G9" s="7"/>
      <c r="H9" s="7"/>
      <c r="I9" s="7"/>
      <c r="J9" s="7"/>
      <c r="K9" s="10"/>
    </row>
    <row r="10" spans="3:11">
      <c r="C10" s="5"/>
      <c r="D10" s="6"/>
      <c r="E10" s="6"/>
      <c r="F10" s="6"/>
      <c r="G10" s="7"/>
      <c r="H10" s="7"/>
      <c r="I10" s="7"/>
      <c r="J10" s="7"/>
      <c r="K10" s="10"/>
    </row>
    <row r="11" spans="3:11">
      <c r="C11" s="5"/>
      <c r="D11" s="6"/>
      <c r="E11" s="6"/>
      <c r="F11" s="6"/>
      <c r="G11" s="7"/>
      <c r="H11" s="7"/>
      <c r="I11" s="7"/>
      <c r="J11" s="7"/>
      <c r="K11" s="10"/>
    </row>
    <row r="12" spans="3:11">
      <c r="C12" s="5"/>
      <c r="D12" s="6"/>
      <c r="E12" s="6"/>
      <c r="F12" s="6"/>
      <c r="G12" s="7"/>
      <c r="H12" s="7"/>
      <c r="I12" s="7"/>
      <c r="J12" s="7"/>
      <c r="K12" s="10"/>
    </row>
    <row r="13" spans="3:11">
      <c r="C13" s="5"/>
      <c r="D13" s="6"/>
      <c r="E13" s="6"/>
      <c r="F13" s="6"/>
      <c r="G13" s="7"/>
      <c r="H13" s="7"/>
      <c r="I13" s="7"/>
      <c r="J13" s="7"/>
      <c r="K13" s="10"/>
    </row>
    <row r="14" spans="3:11" ht="23.25">
      <c r="C14" s="5"/>
      <c r="D14" s="11" t="s">
        <v>1</v>
      </c>
      <c r="E14" s="115"/>
      <c r="F14" s="12"/>
      <c r="G14" s="7"/>
      <c r="H14" s="13" t="s">
        <v>2</v>
      </c>
      <c r="I14" s="14" t="e">
        <f>F32</f>
        <v>#DIV/0!</v>
      </c>
      <c r="J14" s="7"/>
      <c r="K14" s="10"/>
    </row>
    <row r="15" spans="3:11" ht="23.25">
      <c r="C15" s="5"/>
      <c r="D15" s="11" t="s">
        <v>3</v>
      </c>
      <c r="E15" s="116"/>
      <c r="F15" s="116"/>
      <c r="G15" s="66" t="s">
        <v>4</v>
      </c>
      <c r="H15" s="67"/>
      <c r="I15" s="122"/>
      <c r="J15" s="123"/>
      <c r="K15" s="124"/>
    </row>
    <row r="16" spans="3:11" ht="18">
      <c r="C16" s="5"/>
      <c r="D16" s="15" t="s">
        <v>5</v>
      </c>
      <c r="E16" s="116"/>
      <c r="F16" s="116"/>
      <c r="G16" s="66" t="s">
        <v>4</v>
      </c>
      <c r="H16" s="67"/>
      <c r="I16" s="122"/>
      <c r="J16" s="123"/>
      <c r="K16" s="124"/>
    </row>
    <row r="17" spans="3:11" ht="18">
      <c r="C17" s="5"/>
      <c r="D17" s="52" t="s">
        <v>30</v>
      </c>
      <c r="E17" s="116"/>
      <c r="F17" s="116"/>
      <c r="G17" s="6"/>
      <c r="H17" s="6"/>
      <c r="I17" s="6"/>
      <c r="J17" s="6"/>
      <c r="K17" s="8"/>
    </row>
    <row r="18" spans="3:11" ht="18">
      <c r="C18" s="59" t="s">
        <v>6</v>
      </c>
      <c r="D18" s="65"/>
      <c r="E18" s="117"/>
      <c r="F18" s="16" t="s">
        <v>7</v>
      </c>
      <c r="G18" s="120"/>
      <c r="H18" s="121"/>
      <c r="I18" s="16" t="s">
        <v>8</v>
      </c>
      <c r="J18" s="120"/>
      <c r="K18" s="125"/>
    </row>
    <row r="19" spans="3:11" ht="18">
      <c r="C19" s="59" t="s">
        <v>9</v>
      </c>
      <c r="D19" s="66"/>
      <c r="E19" s="118"/>
      <c r="F19" s="118"/>
      <c r="G19" s="6"/>
      <c r="H19" s="66" t="s">
        <v>10</v>
      </c>
      <c r="I19" s="67"/>
      <c r="J19" s="120"/>
      <c r="K19" s="125"/>
    </row>
    <row r="20" spans="3:11" ht="18.75" thickBot="1">
      <c r="C20" s="63" t="s">
        <v>11</v>
      </c>
      <c r="D20" s="64"/>
      <c r="E20" s="119"/>
      <c r="F20" s="119"/>
      <c r="G20" s="17"/>
      <c r="H20" s="64"/>
      <c r="I20" s="64"/>
      <c r="J20" s="113"/>
      <c r="K20" s="114"/>
    </row>
    <row r="21" spans="3:11" ht="18.75" thickBot="1">
      <c r="C21" s="16"/>
      <c r="D21" s="16"/>
      <c r="E21" s="16"/>
      <c r="F21" s="16"/>
      <c r="G21" s="16"/>
      <c r="H21" s="16"/>
      <c r="I21" s="16"/>
      <c r="J21" s="6"/>
      <c r="K21" s="6"/>
    </row>
    <row r="22" spans="3:11" ht="23.25">
      <c r="C22" s="41" t="s">
        <v>12</v>
      </c>
      <c r="D22" s="2"/>
      <c r="E22" s="42"/>
      <c r="F22" s="43"/>
      <c r="G22" s="43"/>
      <c r="H22" s="43"/>
      <c r="I22" s="43"/>
      <c r="J22" s="43"/>
      <c r="K22" s="44"/>
    </row>
    <row r="23" spans="3:11" ht="18">
      <c r="C23" s="19"/>
      <c r="D23" s="57" t="s">
        <v>13</v>
      </c>
      <c r="E23" s="62"/>
      <c r="F23" s="107"/>
      <c r="G23" s="108"/>
      <c r="H23" s="45" t="s">
        <v>14</v>
      </c>
      <c r="I23" s="110" t="s">
        <v>73</v>
      </c>
      <c r="J23" s="46"/>
      <c r="K23" s="109"/>
    </row>
    <row r="24" spans="3:11" ht="18">
      <c r="C24" s="19"/>
      <c r="D24" s="57" t="s">
        <v>15</v>
      </c>
      <c r="E24" s="58"/>
      <c r="F24" s="107"/>
      <c r="G24" s="108"/>
      <c r="H24" s="45" t="s">
        <v>16</v>
      </c>
      <c r="I24" s="45"/>
      <c r="J24" s="45"/>
      <c r="K24" s="18"/>
    </row>
    <row r="25" spans="3:11" ht="44.25" customHeight="1">
      <c r="C25" s="59" t="s">
        <v>17</v>
      </c>
      <c r="D25" s="58"/>
      <c r="E25" s="58"/>
      <c r="F25" s="107"/>
      <c r="G25" s="108"/>
      <c r="H25" s="45" t="s">
        <v>18</v>
      </c>
      <c r="I25" s="100" t="s">
        <v>70</v>
      </c>
      <c r="J25" s="101"/>
      <c r="K25" s="102"/>
    </row>
    <row r="26" spans="3:11" ht="18">
      <c r="C26" s="20"/>
      <c r="D26" s="57" t="s">
        <v>19</v>
      </c>
      <c r="E26" s="58"/>
      <c r="F26" s="73" t="e">
        <f>(F23+F24)/F25</f>
        <v>#DIV/0!</v>
      </c>
      <c r="G26" s="74"/>
      <c r="H26" s="45" t="s">
        <v>20</v>
      </c>
      <c r="I26" s="70" t="s">
        <v>21</v>
      </c>
      <c r="J26" s="71"/>
      <c r="K26" s="72"/>
    </row>
    <row r="27" spans="3:11" ht="18">
      <c r="C27" s="59" t="s">
        <v>22</v>
      </c>
      <c r="D27" s="58"/>
      <c r="E27" s="58"/>
      <c r="F27" s="103"/>
      <c r="G27" s="104"/>
      <c r="H27" s="45" t="s">
        <v>23</v>
      </c>
      <c r="I27" s="45"/>
      <c r="J27" s="45"/>
      <c r="K27" s="18"/>
    </row>
    <row r="28" spans="3:11" ht="18">
      <c r="C28" s="19"/>
      <c r="D28" s="60" t="s">
        <v>24</v>
      </c>
      <c r="E28" s="58"/>
      <c r="F28" s="58"/>
      <c r="G28" s="58"/>
      <c r="H28" s="58"/>
      <c r="I28" s="47"/>
      <c r="J28" s="47"/>
      <c r="K28" s="18"/>
    </row>
    <row r="29" spans="3:11" ht="18">
      <c r="C29" s="19"/>
      <c r="D29" s="48"/>
      <c r="E29" s="48"/>
      <c r="F29" s="49" t="s">
        <v>25</v>
      </c>
      <c r="G29" s="45"/>
      <c r="H29" s="45"/>
      <c r="I29" s="45"/>
      <c r="J29" s="45"/>
      <c r="K29" s="18"/>
    </row>
    <row r="30" spans="3:11" ht="18">
      <c r="C30" s="19"/>
      <c r="D30" s="48"/>
      <c r="E30" s="48"/>
      <c r="F30" s="50" t="s">
        <v>26</v>
      </c>
      <c r="G30" s="45"/>
      <c r="H30" s="45"/>
      <c r="I30" s="45"/>
      <c r="J30" s="45"/>
      <c r="K30" s="18"/>
    </row>
    <row r="31" spans="3:11" ht="18">
      <c r="C31" s="19"/>
      <c r="D31" s="57" t="s">
        <v>27</v>
      </c>
      <c r="E31" s="58"/>
      <c r="F31" s="61" t="e">
        <f>F26/F27</f>
        <v>#DIV/0!</v>
      </c>
      <c r="G31" s="62"/>
      <c r="H31" s="45"/>
      <c r="I31" s="45"/>
      <c r="J31" s="45"/>
      <c r="K31" s="18"/>
    </row>
    <row r="32" spans="3:11" ht="18.75" thickBot="1">
      <c r="C32" s="21"/>
      <c r="D32" s="54" t="s">
        <v>28</v>
      </c>
      <c r="E32" s="55"/>
      <c r="F32" s="56" t="e">
        <f>IF(F31&lt;1.99,"Class C1",IF(F31&lt;=2.99,"Class C2",IF(F31&lt;=3.99,"Class C3", IF(F31&gt;=4,"Class C4"))))</f>
        <v>#DIV/0!</v>
      </c>
      <c r="G32" s="55"/>
      <c r="H32" s="22"/>
      <c r="I32" s="22"/>
      <c r="J32" s="22"/>
      <c r="K32" s="23"/>
    </row>
    <row r="33" spans="2:15" ht="18">
      <c r="C33" s="16"/>
      <c r="D33" s="16"/>
      <c r="E33" s="16"/>
      <c r="F33" s="16"/>
      <c r="G33" s="16"/>
      <c r="H33" s="16"/>
      <c r="I33" s="16"/>
      <c r="J33" s="6"/>
      <c r="K33" s="6"/>
    </row>
    <row r="34" spans="2:15" ht="18">
      <c r="C34" s="24" t="s">
        <v>29</v>
      </c>
      <c r="D34" s="25"/>
      <c r="E34" s="25"/>
      <c r="F34" s="25"/>
      <c r="G34" s="25"/>
      <c r="H34" s="25"/>
      <c r="I34" s="25"/>
      <c r="J34" s="26"/>
      <c r="K34" s="27"/>
    </row>
    <row r="35" spans="2:15" ht="18">
      <c r="C35" s="28" t="s">
        <v>33</v>
      </c>
      <c r="D35" s="29"/>
      <c r="E35" s="29"/>
      <c r="F35" s="29"/>
      <c r="G35" s="29"/>
      <c r="H35" s="29"/>
      <c r="I35" s="29"/>
      <c r="J35" s="30"/>
      <c r="K35" s="31"/>
    </row>
    <row r="36" spans="2:15" ht="18">
      <c r="C36" s="28" t="s">
        <v>34</v>
      </c>
      <c r="D36" s="29"/>
      <c r="E36" s="29"/>
      <c r="F36" s="29"/>
      <c r="G36" s="29"/>
      <c r="H36" s="29"/>
      <c r="I36" s="29"/>
      <c r="J36" s="30"/>
      <c r="K36" s="32"/>
    </row>
    <row r="37" spans="2:15" ht="18">
      <c r="C37" s="28" t="s">
        <v>35</v>
      </c>
      <c r="D37" s="29"/>
      <c r="E37" s="29"/>
      <c r="F37" s="29"/>
      <c r="G37" s="29"/>
      <c r="H37" s="29"/>
      <c r="I37" s="33"/>
      <c r="J37" s="34"/>
      <c r="K37" s="32"/>
    </row>
    <row r="38" spans="2:15" ht="18">
      <c r="C38" s="28" t="s">
        <v>36</v>
      </c>
      <c r="D38" s="29"/>
      <c r="E38" s="29"/>
      <c r="F38" s="29"/>
      <c r="G38" s="29"/>
      <c r="H38" s="29"/>
      <c r="I38" s="33"/>
      <c r="J38" s="35" t="e">
        <f>(F23+F24)/F25</f>
        <v>#DIV/0!</v>
      </c>
      <c r="K38" s="31"/>
    </row>
    <row r="39" spans="2:15" ht="18">
      <c r="C39" s="36" t="s">
        <v>37</v>
      </c>
      <c r="D39" s="37"/>
      <c r="E39" s="37"/>
      <c r="F39" s="37"/>
      <c r="G39" s="37"/>
      <c r="H39" s="37"/>
      <c r="I39" s="38"/>
      <c r="J39" s="39"/>
      <c r="K39" s="40"/>
    </row>
    <row r="40" spans="2:15" ht="18">
      <c r="C40" s="93"/>
      <c r="D40" s="94"/>
      <c r="E40" s="94"/>
      <c r="F40" s="94"/>
      <c r="G40" s="94"/>
      <c r="H40" s="94"/>
      <c r="I40" s="95"/>
      <c r="J40" s="96"/>
      <c r="K40" s="96"/>
    </row>
    <row r="41" spans="2:15" ht="20.25">
      <c r="C41" s="53"/>
    </row>
    <row r="42" spans="2:15" ht="13.5" customHeight="1">
      <c r="B42" s="128" t="s">
        <v>74</v>
      </c>
      <c r="C42" s="111" t="s">
        <v>75</v>
      </c>
      <c r="D42" s="112"/>
      <c r="E42" s="112"/>
      <c r="F42" s="112"/>
      <c r="G42" s="112"/>
      <c r="H42" s="112"/>
      <c r="I42" s="112"/>
      <c r="J42" s="112"/>
      <c r="K42" s="112"/>
      <c r="L42" s="127"/>
    </row>
    <row r="43" spans="2:15" ht="26.25" customHeight="1">
      <c r="B43" s="106" t="s">
        <v>72</v>
      </c>
      <c r="C43" s="97" t="s">
        <v>69</v>
      </c>
      <c r="D43" s="98" t="s">
        <v>38</v>
      </c>
      <c r="E43" s="99" t="s">
        <v>39</v>
      </c>
      <c r="F43" s="99"/>
      <c r="G43" s="99" t="s">
        <v>40</v>
      </c>
      <c r="H43" s="99"/>
      <c r="I43" s="99"/>
      <c r="J43" s="99"/>
      <c r="K43" s="99"/>
      <c r="L43" s="99"/>
      <c r="M43" s="75"/>
      <c r="N43" s="75"/>
      <c r="O43" s="75"/>
    </row>
    <row r="44" spans="2:15" ht="20.25" customHeight="1">
      <c r="B44" s="126"/>
      <c r="C44" s="79">
        <v>2.5</v>
      </c>
      <c r="D44" s="89" t="s">
        <v>41</v>
      </c>
      <c r="E44" s="80" t="s">
        <v>42</v>
      </c>
      <c r="F44" s="80"/>
      <c r="G44" s="105" t="s">
        <v>71</v>
      </c>
      <c r="H44" s="81"/>
      <c r="I44" s="81"/>
      <c r="J44" s="81"/>
      <c r="K44" s="81"/>
      <c r="L44" s="81"/>
      <c r="M44" s="75"/>
      <c r="N44" s="75"/>
      <c r="O44" s="75"/>
    </row>
    <row r="45" spans="2:15" ht="27.75" customHeight="1">
      <c r="B45" s="126"/>
      <c r="C45" s="79">
        <v>3.3</v>
      </c>
      <c r="D45" s="89" t="s">
        <v>43</v>
      </c>
      <c r="E45" s="80" t="s">
        <v>42</v>
      </c>
      <c r="F45" s="80"/>
      <c r="G45" s="82" t="s">
        <v>44</v>
      </c>
      <c r="H45" s="82"/>
      <c r="I45" s="82"/>
      <c r="J45" s="82"/>
      <c r="K45" s="82"/>
      <c r="L45" s="82"/>
      <c r="M45" s="75"/>
      <c r="N45" s="75"/>
      <c r="O45" s="75"/>
    </row>
    <row r="46" spans="2:15" ht="30" customHeight="1">
      <c r="B46" s="126"/>
      <c r="C46" s="83">
        <v>4</v>
      </c>
      <c r="D46" s="90" t="s">
        <v>45</v>
      </c>
      <c r="E46" s="84" t="s">
        <v>46</v>
      </c>
      <c r="F46" s="84"/>
      <c r="G46" s="82" t="s">
        <v>47</v>
      </c>
      <c r="H46" s="82"/>
      <c r="I46" s="82"/>
      <c r="J46" s="82"/>
      <c r="K46" s="82"/>
      <c r="L46" s="82"/>
      <c r="M46" s="75"/>
      <c r="N46" s="75"/>
      <c r="O46" s="75"/>
    </row>
    <row r="47" spans="2:15" ht="54.75" customHeight="1">
      <c r="B47" s="126"/>
      <c r="C47" s="85">
        <v>4.5</v>
      </c>
      <c r="D47" s="90" t="s">
        <v>48</v>
      </c>
      <c r="E47" s="86" t="s">
        <v>49</v>
      </c>
      <c r="F47" s="86"/>
      <c r="G47" s="82" t="s">
        <v>50</v>
      </c>
      <c r="H47" s="82"/>
      <c r="I47" s="82"/>
      <c r="J47" s="82"/>
      <c r="K47" s="82"/>
      <c r="L47" s="82"/>
      <c r="M47" s="75"/>
      <c r="N47" s="75"/>
      <c r="O47" s="75"/>
    </row>
    <row r="48" spans="2:15" ht="45.75" customHeight="1">
      <c r="B48" s="126"/>
      <c r="C48" s="87">
        <v>5</v>
      </c>
      <c r="D48" s="91">
        <v>200</v>
      </c>
      <c r="E48" s="84" t="s">
        <v>51</v>
      </c>
      <c r="F48" s="84"/>
      <c r="G48" s="81" t="s">
        <v>52</v>
      </c>
      <c r="H48" s="81"/>
      <c r="I48" s="81"/>
      <c r="J48" s="81"/>
      <c r="K48" s="81"/>
      <c r="L48" s="81"/>
      <c r="M48" s="75"/>
      <c r="N48" s="75"/>
      <c r="O48" s="75"/>
    </row>
    <row r="49" spans="2:16" ht="52.5" customHeight="1">
      <c r="B49" s="126"/>
      <c r="C49" s="85">
        <v>5.5</v>
      </c>
      <c r="D49" s="90" t="s">
        <v>53</v>
      </c>
      <c r="E49" s="86" t="s">
        <v>54</v>
      </c>
      <c r="F49" s="86"/>
      <c r="G49" s="81" t="s">
        <v>55</v>
      </c>
      <c r="H49" s="81"/>
      <c r="I49" s="81"/>
      <c r="J49" s="81"/>
      <c r="K49" s="81"/>
      <c r="L49" s="81"/>
      <c r="M49" s="75"/>
      <c r="N49" s="75"/>
      <c r="O49" s="75"/>
    </row>
    <row r="50" spans="2:16" ht="58.5" customHeight="1">
      <c r="B50" s="126"/>
      <c r="C50" s="83">
        <v>6</v>
      </c>
      <c r="D50" s="90" t="s">
        <v>53</v>
      </c>
      <c r="E50" s="86" t="s">
        <v>56</v>
      </c>
      <c r="F50" s="86"/>
      <c r="G50" s="82" t="s">
        <v>57</v>
      </c>
      <c r="H50" s="82"/>
      <c r="I50" s="82"/>
      <c r="J50" s="82"/>
      <c r="K50" s="82"/>
      <c r="L50" s="82"/>
      <c r="M50" s="75"/>
      <c r="N50" s="75"/>
      <c r="O50" s="75"/>
    </row>
    <row r="51" spans="2:16" ht="43.5" customHeight="1">
      <c r="B51" s="126"/>
      <c r="C51" s="88">
        <v>6.5</v>
      </c>
      <c r="D51" s="92" t="s">
        <v>58</v>
      </c>
      <c r="E51" s="80" t="s">
        <v>59</v>
      </c>
      <c r="F51" s="80"/>
      <c r="G51" s="82" t="s">
        <v>60</v>
      </c>
      <c r="H51" s="82"/>
      <c r="I51" s="82"/>
      <c r="J51" s="82"/>
      <c r="K51" s="82"/>
      <c r="L51" s="82"/>
      <c r="M51" s="75"/>
      <c r="N51" s="75"/>
      <c r="O51" s="75"/>
    </row>
    <row r="52" spans="2:16" ht="48" customHeight="1">
      <c r="B52" s="126"/>
      <c r="C52" s="83">
        <v>7</v>
      </c>
      <c r="D52" s="90" t="s">
        <v>61</v>
      </c>
      <c r="E52" s="84" t="s">
        <v>62</v>
      </c>
      <c r="F52" s="84"/>
      <c r="G52" s="82" t="s">
        <v>63</v>
      </c>
      <c r="H52" s="82"/>
      <c r="I52" s="82"/>
      <c r="J52" s="82"/>
      <c r="K52" s="82"/>
      <c r="L52" s="82"/>
      <c r="M52" s="75"/>
      <c r="N52" s="75"/>
      <c r="O52" s="75"/>
    </row>
    <row r="53" spans="2:16" ht="37.5" customHeight="1">
      <c r="B53" s="126"/>
      <c r="C53" s="88">
        <v>7.5</v>
      </c>
      <c r="D53" s="92" t="s">
        <v>64</v>
      </c>
      <c r="E53" s="84" t="s">
        <v>65</v>
      </c>
      <c r="F53" s="84"/>
      <c r="G53" s="82" t="s">
        <v>66</v>
      </c>
      <c r="H53" s="82"/>
      <c r="I53" s="82"/>
      <c r="J53" s="82"/>
      <c r="K53" s="82"/>
      <c r="L53" s="82"/>
      <c r="M53" s="75"/>
      <c r="N53" s="75"/>
      <c r="O53" s="75"/>
    </row>
    <row r="54" spans="2:16" ht="22.5" customHeight="1">
      <c r="C54" s="76" t="s">
        <v>67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</row>
    <row r="55" spans="2:16" ht="39.75" customHeight="1">
      <c r="C55" s="78" t="s">
        <v>68</v>
      </c>
      <c r="D55" s="78"/>
      <c r="E55" s="78"/>
      <c r="F55" s="78"/>
      <c r="G55" s="78"/>
      <c r="H55" s="78"/>
      <c r="I55" s="78"/>
      <c r="J55" s="78"/>
      <c r="K55" s="78"/>
      <c r="L55" s="77"/>
      <c r="M55" s="77"/>
      <c r="N55" s="77"/>
      <c r="O55" s="77"/>
      <c r="P55" s="77"/>
    </row>
    <row r="56" spans="2:16" ht="54.75" customHeight="1">
      <c r="C56" s="78"/>
      <c r="D56" s="78"/>
      <c r="E56" s="78"/>
      <c r="F56" s="78"/>
      <c r="G56" s="78"/>
      <c r="H56" s="78"/>
      <c r="I56" s="78"/>
      <c r="J56" s="78"/>
      <c r="K56" s="78"/>
      <c r="L56" s="77"/>
      <c r="M56" s="77"/>
      <c r="N56" s="77"/>
      <c r="O56" s="77"/>
      <c r="P56" s="77"/>
    </row>
    <row r="57" spans="2:16" ht="68.25" customHeight="1">
      <c r="C57" s="78"/>
      <c r="D57" s="78"/>
      <c r="E57" s="78"/>
      <c r="F57" s="78"/>
      <c r="G57" s="78"/>
      <c r="H57" s="78"/>
      <c r="I57" s="78"/>
      <c r="J57" s="78"/>
      <c r="K57" s="78"/>
      <c r="L57" s="77"/>
      <c r="M57" s="77"/>
      <c r="N57" s="77"/>
      <c r="O57" s="77"/>
      <c r="P57" s="77"/>
    </row>
  </sheetData>
  <sheetProtection algorithmName="SHA-512" hashValue="1BT4UQro0MNowe2NZCoky8cjyKuF366eAFwlFnu5+OacGpANL7lIKKHuugzS0KoBr2x0kyKTDkC1tNbrxiniwg==" saltValue="sa9I10SIkGFDpD74HqT5Yw==" spinCount="100000" sheet="1" objects="1" scenarios="1"/>
  <mergeCells count="62">
    <mergeCell ref="C54:P54"/>
    <mergeCell ref="C55:K55"/>
    <mergeCell ref="C56:K56"/>
    <mergeCell ref="C57:K57"/>
    <mergeCell ref="G53:L53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G50:L50"/>
    <mergeCell ref="G51:L51"/>
    <mergeCell ref="G52:L52"/>
    <mergeCell ref="E17:F17"/>
    <mergeCell ref="G43:L43"/>
    <mergeCell ref="G44:L44"/>
    <mergeCell ref="G45:L45"/>
    <mergeCell ref="G46:L46"/>
    <mergeCell ref="G47:L47"/>
    <mergeCell ref="G48:L48"/>
    <mergeCell ref="C42:K42"/>
    <mergeCell ref="G49:L49"/>
    <mergeCell ref="G6:K6"/>
    <mergeCell ref="E15:F15"/>
    <mergeCell ref="G15:H15"/>
    <mergeCell ref="I15:K15"/>
    <mergeCell ref="E16:F16"/>
    <mergeCell ref="G16:H16"/>
    <mergeCell ref="I16:K16"/>
    <mergeCell ref="C18:D18"/>
    <mergeCell ref="G18:H18"/>
    <mergeCell ref="J18:K18"/>
    <mergeCell ref="C19:D19"/>
    <mergeCell ref="E19:F19"/>
    <mergeCell ref="H19:I19"/>
    <mergeCell ref="J19:K19"/>
    <mergeCell ref="C20:D20"/>
    <mergeCell ref="E20:F20"/>
    <mergeCell ref="H20:I20"/>
    <mergeCell ref="J20:K20"/>
    <mergeCell ref="D23:E23"/>
    <mergeCell ref="F23:G23"/>
    <mergeCell ref="D32:E32"/>
    <mergeCell ref="F32:G32"/>
    <mergeCell ref="D24:E24"/>
    <mergeCell ref="F24:G24"/>
    <mergeCell ref="C25:E25"/>
    <mergeCell ref="F25:G25"/>
    <mergeCell ref="C27:E27"/>
    <mergeCell ref="F27:G27"/>
    <mergeCell ref="D28:H28"/>
    <mergeCell ref="D31:E31"/>
    <mergeCell ref="F31:G31"/>
    <mergeCell ref="I25:K25"/>
    <mergeCell ref="D26:E26"/>
    <mergeCell ref="F26:G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Todd</cp:lastModifiedBy>
  <dcterms:created xsi:type="dcterms:W3CDTF">2021-04-28T02:44:42Z</dcterms:created>
  <dcterms:modified xsi:type="dcterms:W3CDTF">2022-04-03T14:09:14Z</dcterms:modified>
</cp:coreProperties>
</file>