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mhexc\Documents\Collateral - Assessments\Security Assessments\"/>
    </mc:Choice>
  </mc:AlternateContent>
  <xr:revisionPtr revIDLastSave="0" documentId="13_ncr:1_{A95A8A7B-771F-4512-8191-BEF930A95DD0}" xr6:coauthVersionLast="46" xr6:coauthVersionMax="46" xr10:uidLastSave="{00000000-0000-0000-0000-000000000000}"/>
  <bookViews>
    <workbookView xWindow="-110" yWindow="-110" windowWidth="25820" windowHeight="15620" tabRatio="928" activeTab="14" xr2:uid="{00000000-000D-0000-FFFF-FFFF00000000}"/>
  </bookViews>
  <sheets>
    <sheet name="Title Page" sheetId="30" r:id="rId1"/>
    <sheet name="Instructions" sheetId="2" r:id="rId2"/>
    <sheet name="GAP Summary" sheetId="27" r:id="rId3"/>
    <sheet name="Chart" sheetId="31" r:id="rId4"/>
    <sheet name="Lead" sheetId="33" r:id="rId5"/>
    <sheet name="CC" sheetId="21" r:id="rId6"/>
    <sheet name="DFD" sheetId="26" r:id="rId7"/>
    <sheet name="CI" sheetId="25" r:id="rId8"/>
    <sheet name="CT" sheetId="24" r:id="rId9"/>
    <sheet name="CM" sheetId="23" r:id="rId10"/>
    <sheet name="Infra" sheetId="22" r:id="rId11"/>
    <sheet name="CD" sheetId="18" r:id="rId12"/>
    <sheet name="Sec" sheetId="32" r:id="rId13"/>
    <sheet name="Notes" sheetId="29" r:id="rId14"/>
    <sheet name="Gap Analysis" sheetId="40" r:id="rId15"/>
    <sheet name="Gap Survey" sheetId="45"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40" l="1"/>
  <c r="J3" i="40"/>
  <c r="I3" i="40"/>
  <c r="D12" i="40"/>
  <c r="D29" i="40"/>
  <c r="D11" i="40"/>
  <c r="D10" i="40"/>
  <c r="D19" i="40"/>
  <c r="D9" i="40"/>
  <c r="D17" i="40"/>
  <c r="D23" i="40"/>
  <c r="D22" i="40"/>
  <c r="D21" i="40"/>
  <c r="D20" i="40"/>
  <c r="D28" i="40"/>
  <c r="D5" i="40"/>
  <c r="D27" i="40"/>
  <c r="D18" i="40"/>
  <c r="D6" i="40"/>
  <c r="D26" i="40"/>
  <c r="D7" i="40"/>
  <c r="D25" i="40"/>
  <c r="D8" i="40"/>
  <c r="D16" i="40"/>
  <c r="D15" i="40"/>
  <c r="D24" i="40"/>
  <c r="D14" i="40"/>
  <c r="D13" i="40"/>
  <c r="D11" i="32"/>
  <c r="D9" i="22"/>
  <c r="D8" i="22"/>
  <c r="D7" i="23"/>
  <c r="D6" i="23"/>
  <c r="D8" i="24"/>
  <c r="D12" i="24"/>
  <c r="D11" i="24"/>
  <c r="D10" i="24"/>
  <c r="D9" i="24"/>
  <c r="L3" i="40"/>
  <c r="M3" i="40"/>
  <c r="N3" i="40"/>
  <c r="H3" i="40"/>
  <c r="G3" i="40"/>
  <c r="F3" i="40"/>
  <c r="D5" i="22"/>
  <c r="D6" i="22"/>
  <c r="D7" i="22"/>
  <c r="D5" i="25"/>
  <c r="D6" i="25"/>
  <c r="D7" i="25"/>
  <c r="D5" i="26"/>
  <c r="D6" i="26"/>
  <c r="D7" i="26"/>
  <c r="D8" i="26"/>
  <c r="D5" i="21"/>
  <c r="D6" i="21"/>
  <c r="D7" i="21"/>
  <c r="D8" i="21"/>
  <c r="D5" i="33"/>
  <c r="D6" i="33"/>
  <c r="D4" i="26" l="1"/>
  <c r="D4" i="33" l="1"/>
  <c r="C10" i="26"/>
  <c r="B10" i="26"/>
  <c r="D8" i="33" l="1"/>
  <c r="F4" i="27" l="1"/>
  <c r="F5" i="27"/>
  <c r="B6" i="27"/>
  <c r="C6" i="27"/>
  <c r="F6" i="27"/>
  <c r="F7" i="27"/>
  <c r="F8" i="27"/>
  <c r="F9" i="27"/>
  <c r="F10" i="27"/>
  <c r="F11" i="27"/>
  <c r="F12" i="27"/>
  <c r="F14" i="27" l="1"/>
  <c r="D5" i="23" l="1"/>
  <c r="C8" i="33" l="1"/>
  <c r="C4" i="27" s="1"/>
  <c r="B8" i="33"/>
  <c r="B4" i="27" s="1"/>
  <c r="D4" i="27" l="1"/>
  <c r="C6" i="31" s="1"/>
  <c r="C13" i="32"/>
  <c r="C12" i="27" s="1"/>
  <c r="B13" i="32"/>
  <c r="B12" i="27" s="1"/>
  <c r="D10" i="32"/>
  <c r="D9" i="32"/>
  <c r="D8" i="32"/>
  <c r="D7" i="32"/>
  <c r="D6" i="32"/>
  <c r="D5" i="32"/>
  <c r="D4" i="32"/>
  <c r="D13" i="32" l="1"/>
  <c r="D4" i="22"/>
  <c r="B11" i="22"/>
  <c r="B10" i="27" s="1"/>
  <c r="C11" i="22"/>
  <c r="C10" i="27" s="1"/>
  <c r="D12" i="27" l="1"/>
  <c r="C14" i="31" s="1"/>
  <c r="D11" i="22"/>
  <c r="D10" i="27" s="1"/>
  <c r="C12" i="31" s="1"/>
  <c r="D4" i="25" l="1"/>
  <c r="D4" i="18"/>
  <c r="D6" i="18"/>
  <c r="D7" i="18"/>
  <c r="D6" i="24" l="1"/>
  <c r="D4" i="21"/>
  <c r="D5" i="24"/>
  <c r="D4" i="24"/>
  <c r="B10" i="21" l="1"/>
  <c r="B5" i="27" s="1"/>
  <c r="C10" i="21"/>
  <c r="C5" i="27" s="1"/>
  <c r="B9" i="23"/>
  <c r="B9" i="27" s="1"/>
  <c r="C9" i="23"/>
  <c r="C9" i="27" s="1"/>
  <c r="B9" i="18"/>
  <c r="B11" i="27" s="1"/>
  <c r="C9" i="18"/>
  <c r="C11" i="27" s="1"/>
  <c r="B14" i="24"/>
  <c r="B8" i="27" s="1"/>
  <c r="C14" i="24"/>
  <c r="C8" i="27" s="1"/>
  <c r="B9" i="25"/>
  <c r="B7" i="27" s="1"/>
  <c r="C9" i="25"/>
  <c r="C7" i="27" s="1"/>
  <c r="D7" i="24"/>
  <c r="D4" i="23"/>
  <c r="D5" i="18"/>
  <c r="B14" i="27" l="1"/>
  <c r="C14" i="27"/>
  <c r="D10" i="21"/>
  <c r="D5" i="27" s="1"/>
  <c r="C7" i="31" s="1"/>
  <c r="D9" i="23"/>
  <c r="D9" i="18"/>
  <c r="D14" i="24"/>
  <c r="D9" i="25"/>
  <c r="D10" i="26"/>
  <c r="D11" i="27" l="1"/>
  <c r="C13" i="31" s="1"/>
  <c r="D9" i="27"/>
  <c r="C11" i="31" s="1"/>
  <c r="D8" i="27"/>
  <c r="C10" i="31" s="1"/>
  <c r="D7" i="27"/>
  <c r="C9" i="31" s="1"/>
  <c r="D6" i="27"/>
  <c r="C8" i="31" s="1"/>
  <c r="E4" i="27" l="1"/>
  <c r="E12" i="27"/>
  <c r="E10" i="27"/>
  <c r="E11" i="27"/>
  <c r="E7" i="27"/>
  <c r="E5" i="27"/>
  <c r="E8" i="27"/>
  <c r="D14" i="27"/>
  <c r="E9" i="27"/>
  <c r="E6" i="27"/>
</calcChain>
</file>

<file path=xl/sharedStrings.xml><?xml version="1.0" encoding="utf-8"?>
<sst xmlns="http://schemas.openxmlformats.org/spreadsheetml/2006/main" count="352" uniqueCount="162">
  <si>
    <t>Best Practice Description</t>
  </si>
  <si>
    <t>Practice Level Average</t>
  </si>
  <si>
    <t>Average GAP</t>
  </si>
  <si>
    <r>
      <rPr>
        <b/>
        <sz val="11"/>
        <color theme="1"/>
        <rFont val="Calibri"/>
        <family val="2"/>
        <scheme val="minor"/>
      </rPr>
      <t>Practice Level Average</t>
    </r>
    <r>
      <rPr>
        <sz val="11"/>
        <color theme="1"/>
        <rFont val="Calibri"/>
        <family val="2"/>
        <scheme val="minor"/>
      </rPr>
      <t xml:space="preserve"> is the average practice level. </t>
    </r>
    <r>
      <rPr>
        <b/>
        <sz val="11"/>
        <color theme="1"/>
        <rFont val="Calibri"/>
        <family val="2"/>
        <scheme val="minor"/>
      </rPr>
      <t>** THIS IS COMPUTED ** DO NOT ENTER DATA **</t>
    </r>
    <r>
      <rPr>
        <sz val="11"/>
        <color theme="1"/>
        <rFont val="Calibri"/>
        <family val="2"/>
        <scheme val="minor"/>
      </rPr>
      <t xml:space="preserve"> Computed across all practices. Any "0" scores are not counted. INPUT ? indicates user did not enter data or  invalid data entry.</t>
    </r>
  </si>
  <si>
    <r>
      <rPr>
        <b/>
        <sz val="11"/>
        <color theme="1"/>
        <rFont val="Calibri"/>
        <family val="2"/>
        <scheme val="minor"/>
      </rPr>
      <t>Importance Level Average</t>
    </r>
    <r>
      <rPr>
        <sz val="11"/>
        <color theme="1"/>
        <rFont val="Calibri"/>
        <family val="2"/>
        <scheme val="minor"/>
      </rPr>
      <t xml:space="preserve"> is the average importance level. </t>
    </r>
    <r>
      <rPr>
        <b/>
        <sz val="11"/>
        <color theme="1"/>
        <rFont val="Calibri"/>
        <family val="2"/>
        <scheme val="minor"/>
      </rPr>
      <t>** THIS IS COMPUTED ** DO NOT ENTER DATA **</t>
    </r>
    <r>
      <rPr>
        <sz val="11"/>
        <color theme="1"/>
        <rFont val="Calibri"/>
        <family val="2"/>
        <scheme val="minor"/>
      </rPr>
      <t xml:space="preserve"> Computed across all practices. Any "0" scores are not counted. INPUT ? indicates user did not enter data or  invalid data entry.</t>
    </r>
  </si>
  <si>
    <r>
      <rPr>
        <b/>
        <sz val="11"/>
        <color theme="1"/>
        <rFont val="Calibri"/>
        <family val="2"/>
        <scheme val="minor"/>
      </rPr>
      <t xml:space="preserve">Average GAP Level </t>
    </r>
    <r>
      <rPr>
        <sz val="11"/>
        <color theme="1"/>
        <rFont val="Calibri"/>
        <family val="2"/>
        <scheme val="minor"/>
      </rPr>
      <t xml:space="preserve"> of the GAPs for this practice. *</t>
    </r>
    <r>
      <rPr>
        <b/>
        <sz val="11"/>
        <color theme="1"/>
        <rFont val="Calibri"/>
        <family val="2"/>
        <scheme val="minor"/>
      </rPr>
      <t>* THIS IS COMPUTED ** DO NOT ENTER DATA **</t>
    </r>
    <r>
      <rPr>
        <sz val="11"/>
        <color theme="1"/>
        <rFont val="Calibri"/>
        <family val="2"/>
        <scheme val="minor"/>
      </rPr>
      <t xml:space="preserve"> Computed across all practices. Any "NA" scores are not counted. NA indicates GAP not important.</t>
    </r>
  </si>
  <si>
    <t>Comments</t>
  </si>
  <si>
    <t>NA Not applivable or not available</t>
  </si>
  <si>
    <t>Other abbreviations and acronyms used in this document.</t>
  </si>
  <si>
    <t>Continuous Integration practices (CI)</t>
  </si>
  <si>
    <t>Continuous Delivery practices (CD)</t>
  </si>
  <si>
    <t>Continuous Testing practices (CT)</t>
  </si>
  <si>
    <t>Importance Average</t>
  </si>
  <si>
    <t>Importance  Average</t>
  </si>
  <si>
    <t>Continuous Monitoring practices (CM)</t>
  </si>
  <si>
    <t>To what extent does the organization practice this? 0=not sure, 1=Rarely, if ever;  2= Sometimes; 3=Most of the time;  4=Always; 5=We are really good at this.   Unsure  enter NA.</t>
  </si>
  <si>
    <t>How important is this practice to the organization?  0=not relevant, 1=not important, 2=nice to have, 3=important,     4=very important, 5=critical</t>
  </si>
  <si>
    <t>(G)                                             GAP</t>
  </si>
  <si>
    <t>Date:</t>
  </si>
  <si>
    <t>Assessment:</t>
  </si>
  <si>
    <t># Practices</t>
  </si>
  <si>
    <t>Total</t>
  </si>
  <si>
    <t>Collaborative Culture practices (CC)</t>
  </si>
  <si>
    <r>
      <t>Computed result is 1-15. =</t>
    </r>
    <r>
      <rPr>
        <b/>
        <sz val="8"/>
        <color theme="1"/>
        <rFont val="Calibri"/>
        <family val="2"/>
      </rPr>
      <t>ʄ([(</t>
    </r>
    <r>
      <rPr>
        <b/>
        <sz val="8"/>
        <color theme="1"/>
        <rFont val="Times New Roman"/>
        <family val="1"/>
      </rPr>
      <t>I</t>
    </r>
    <r>
      <rPr>
        <b/>
        <sz val="8"/>
        <color theme="1"/>
        <rFont val="Calibri"/>
        <family val="2"/>
        <scheme val="minor"/>
      </rPr>
      <t>),(P)]   A score 7.5 or higher indicates an important GAP.</t>
    </r>
  </si>
  <si>
    <t>Fields are write-protected so users don’t change cells they are not supposed to. PSWD "Best"</t>
  </si>
  <si>
    <t>To learn how to use this GAP Assessment tool refer to the Instructions worksheet.</t>
  </si>
  <si>
    <t>The tool takes input in the form of a survey. The user enters an importance level and practice level score for each practice.</t>
  </si>
  <si>
    <t>GAP scores are automatically calculated and  indicate  differences are between each current practice and the Best Practice.</t>
  </si>
  <si>
    <t>The results are automatically summarized on the GAP Summary sheet.</t>
  </si>
  <si>
    <t>Note that the practices scroll under the title block.  Scroll is necessary to get all of the practices.</t>
  </si>
  <si>
    <t>Only enter data in the YELLOW colored cells in the practices worksheets. Everything else is calculated  except Comments fields.</t>
  </si>
  <si>
    <r>
      <rPr>
        <b/>
        <sz val="11"/>
        <color theme="1"/>
        <rFont val="Calibri"/>
        <family val="2"/>
        <scheme val="minor"/>
      </rPr>
      <t xml:space="preserve">(P) Practice Level </t>
    </r>
    <r>
      <rPr>
        <sz val="11"/>
        <color theme="1"/>
        <rFont val="Calibri"/>
        <family val="2"/>
        <scheme val="minor"/>
      </rPr>
      <t xml:space="preserve">  </t>
    </r>
    <r>
      <rPr>
        <b/>
        <sz val="11"/>
        <color theme="1"/>
        <rFont val="Calibri"/>
        <family val="2"/>
        <scheme val="minor"/>
      </rPr>
      <t>**  ENTER DATA FOR THIS FIELD **</t>
    </r>
    <r>
      <rPr>
        <sz val="11"/>
        <color theme="1"/>
        <rFont val="Calibri"/>
        <family val="2"/>
        <scheme val="minor"/>
      </rPr>
      <t xml:space="preserve">  To what extent does the organization practice this? 0=not sure, 1=Rarely, if ever;  2= Sometimes; 3=Most of the time;  4=Always; 5=We are really good at this.   Unsure  enter NA. </t>
    </r>
  </si>
  <si>
    <r>
      <t xml:space="preserve">There are multiple practices worksheets following this one.  Each worksheet lists practices for different practice categories. For each practice enter the </t>
    </r>
    <r>
      <rPr>
        <b/>
        <sz val="11"/>
        <color theme="1"/>
        <rFont val="Calibri"/>
        <family val="2"/>
        <scheme val="minor"/>
      </rPr>
      <t>Importance</t>
    </r>
    <r>
      <rPr>
        <sz val="11"/>
        <color theme="1"/>
        <rFont val="Calibri"/>
        <family val="2"/>
        <scheme val="minor"/>
      </rPr>
      <t xml:space="preserve"> and Practice Level that most closely matches the DevOps environment being assessed.</t>
    </r>
  </si>
  <si>
    <t>NOTE ! the tool does not detect if the user enters an  Importance or Practice Level value out of range or fractions!</t>
  </si>
  <si>
    <t>Explaination of fields and data:</t>
  </si>
  <si>
    <r>
      <rPr>
        <b/>
        <sz val="11"/>
        <color theme="1"/>
        <rFont val="Calibri"/>
        <family val="2"/>
        <scheme val="minor"/>
      </rPr>
      <t>(I) Importance</t>
    </r>
    <r>
      <rPr>
        <sz val="11"/>
        <color theme="1"/>
        <rFont val="Calibri"/>
        <family val="2"/>
        <scheme val="minor"/>
      </rPr>
      <t xml:space="preserve">      </t>
    </r>
    <r>
      <rPr>
        <b/>
        <sz val="11"/>
        <color theme="1"/>
        <rFont val="Calibri"/>
        <family val="2"/>
        <scheme val="minor"/>
      </rPr>
      <t>**  ENTER DATA FOR THIS FIELD **</t>
    </r>
    <r>
      <rPr>
        <sz val="11"/>
        <color theme="1"/>
        <rFont val="Calibri"/>
        <family val="2"/>
        <scheme val="minor"/>
      </rPr>
      <t xml:space="preserve">  How important is this practice to the organization?  0=not relevant, 1=not important, 2=nice to have, 3=important,     4=very important, 5=critical</t>
    </r>
  </si>
  <si>
    <r>
      <t xml:space="preserve">(G) GAP  </t>
    </r>
    <r>
      <rPr>
        <sz val="11"/>
        <color theme="1"/>
        <rFont val="Calibri"/>
        <family val="2"/>
        <scheme val="minor"/>
      </rPr>
      <t xml:space="preserve">=f[(P),(I)] </t>
    </r>
    <r>
      <rPr>
        <b/>
        <sz val="11"/>
        <color theme="1"/>
        <rFont val="Calibri"/>
        <family val="2"/>
        <scheme val="minor"/>
      </rPr>
      <t>** THIS IS COMPUTED ** DO NOT ENTER DATA **</t>
    </r>
    <r>
      <rPr>
        <sz val="11"/>
        <color theme="1"/>
        <rFont val="Calibri"/>
        <family val="2"/>
        <scheme val="minor"/>
      </rPr>
      <t xml:space="preserve"> Computed result is 1-15.  A score 7.5 or higher indicates an important GAP. A GAP score of NA  indicates this practice was not scored or it is not important to the GAP analysis.  A GAP score of #VALUE! Indicates user input  value for (P) or (I)  is out of range.</t>
    </r>
  </si>
  <si>
    <t>(P)
Practice Level</t>
  </si>
  <si>
    <t>(G)
GAP</t>
  </si>
  <si>
    <r>
      <rPr>
        <b/>
        <sz val="20"/>
        <color theme="1"/>
        <rFont val="Calibri"/>
        <family val="2"/>
        <scheme val="minor"/>
      </rPr>
      <t>(I)
Importance</t>
    </r>
    <r>
      <rPr>
        <b/>
        <sz val="11"/>
        <color theme="1"/>
        <rFont val="Calibri"/>
        <family val="2"/>
        <scheme val="minor"/>
      </rPr>
      <t/>
    </r>
  </si>
  <si>
    <t>Continuous Integration practices</t>
  </si>
  <si>
    <t>Continuous Delivery and Deployment practices</t>
  </si>
  <si>
    <t>Continuous Monitoring practices</t>
  </si>
  <si>
    <t>Continuous Testing practices</t>
  </si>
  <si>
    <t>Colloborative Culture practices</t>
  </si>
  <si>
    <r>
      <rPr>
        <b/>
        <sz val="11"/>
        <color theme="1"/>
        <rFont val="Calibri"/>
        <family val="2"/>
        <scheme val="minor"/>
      </rPr>
      <t>Comments</t>
    </r>
    <r>
      <rPr>
        <sz val="11"/>
        <color theme="1"/>
        <rFont val="Calibri"/>
        <family val="2"/>
        <scheme val="minor"/>
      </rPr>
      <t>: Optional. Enter any comments they feel are important related to the practice. Explain the "Why" for the choices and any note any actions.</t>
    </r>
  </si>
  <si>
    <t>Leadership practices (Lead)</t>
  </si>
  <si>
    <t>Leadership practices</t>
  </si>
  <si>
    <t>Importance</t>
  </si>
  <si>
    <t>Practice Level</t>
  </si>
  <si>
    <t>GAP</t>
  </si>
  <si>
    <t>Overall Assessment (Average)</t>
  </si>
  <si>
    <t>Continuous Integration  practices (CI)</t>
  </si>
  <si>
    <t>Design for DevOps Best Practice Description</t>
  </si>
  <si>
    <t>Continuous Delivery / Deployment practices (CD)</t>
  </si>
  <si>
    <t>Continuous Integration (CI)</t>
  </si>
  <si>
    <t>Continuous Testing (CT)</t>
  </si>
  <si>
    <t>Continuous Monitoring (CM)</t>
  </si>
  <si>
    <t>Continuous Delivery &amp; Deployment (CD)</t>
  </si>
  <si>
    <t>Security</t>
  </si>
  <si>
    <t>Enter any comments that are relevant to qualify or explain the scores entered for each practice.</t>
  </si>
  <si>
    <r>
      <t xml:space="preserve">To what extent does the organization practice this? 
</t>
    </r>
    <r>
      <rPr>
        <sz val="10"/>
        <color theme="1"/>
        <rFont val="Calibri"/>
        <family val="2"/>
        <scheme val="minor"/>
      </rPr>
      <t xml:space="preserve">0=Not Sure 
1=Rarely, if ever 
2= Sometimes 
3=Most of the Time 
4=Always
5=We are really good at this </t>
    </r>
  </si>
  <si>
    <r>
      <t xml:space="preserve">How important is this practice to the organization?  
</t>
    </r>
    <r>
      <rPr>
        <sz val="10"/>
        <color theme="1"/>
        <rFont val="Calibri"/>
        <family val="2"/>
        <scheme val="minor"/>
      </rPr>
      <t>0=Not Relevant
1=Not Important
2=Nice to Have
3=Important
4=Very Important
5=Critical</t>
    </r>
  </si>
  <si>
    <t>Test</t>
  </si>
  <si>
    <t>Design</t>
  </si>
  <si>
    <r>
      <t xml:space="preserve">(P)
</t>
    </r>
    <r>
      <rPr>
        <b/>
        <sz val="11"/>
        <color theme="1"/>
        <rFont val="Calibri"/>
        <family val="2"/>
        <scheme val="minor"/>
      </rPr>
      <t>Practice Level</t>
    </r>
  </si>
  <si>
    <r>
      <rPr>
        <b/>
        <sz val="20"/>
        <color theme="1"/>
        <rFont val="Calibri"/>
        <family val="2"/>
        <scheme val="minor"/>
      </rPr>
      <t xml:space="preserve">(I)
</t>
    </r>
    <r>
      <rPr>
        <b/>
        <sz val="11"/>
        <color theme="1"/>
        <rFont val="Calibri"/>
        <family val="2"/>
        <scheme val="minor"/>
      </rPr>
      <t>Importance</t>
    </r>
  </si>
  <si>
    <r>
      <rPr>
        <b/>
        <sz val="20"/>
        <color theme="1"/>
        <rFont val="Calibri"/>
        <family val="2"/>
        <scheme val="minor"/>
      </rPr>
      <t xml:space="preserve">(I)                 </t>
    </r>
    <r>
      <rPr>
        <b/>
        <sz val="10"/>
        <color theme="1"/>
        <rFont val="Calibri"/>
        <family val="2"/>
        <scheme val="minor"/>
      </rPr>
      <t>Importance</t>
    </r>
    <r>
      <rPr>
        <b/>
        <sz val="11"/>
        <color theme="1"/>
        <rFont val="Calibri"/>
        <family val="2"/>
        <scheme val="minor"/>
      </rPr>
      <t/>
    </r>
  </si>
  <si>
    <r>
      <t xml:space="preserve">(P)                          </t>
    </r>
    <r>
      <rPr>
        <b/>
        <sz val="11"/>
        <color theme="1"/>
        <rFont val="Calibri"/>
        <family val="2"/>
        <scheme val="minor"/>
      </rPr>
      <t>Practice Level</t>
    </r>
  </si>
  <si>
    <t>Leadership (Lead)</t>
  </si>
  <si>
    <t>Culture (CC)</t>
  </si>
  <si>
    <t>Elastic Infrastructure (EI)</t>
  </si>
  <si>
    <t>Continuous Security (CS)</t>
  </si>
  <si>
    <t>Application Design practices</t>
  </si>
  <si>
    <t>Elastic Infrastructure practices (EI)</t>
  </si>
  <si>
    <t>Elastric Infrastructure practices (EI)</t>
  </si>
  <si>
    <t>Elastic Infrastructure practices</t>
  </si>
  <si>
    <t>Continuous Security practices (CS)</t>
  </si>
  <si>
    <t>© 2018-2021 Engineering DevOps Consulting, All rights reserved.</t>
  </si>
  <si>
    <t>GAP Assessment (INSTRUCTIONS)</t>
  </si>
  <si>
    <t>This GAP Assessment tool surveys current  practices and compares them to  industry best practices.</t>
  </si>
  <si>
    <r>
      <t>(I)
Importance</t>
    </r>
    <r>
      <rPr>
        <b/>
        <sz val="11"/>
        <color theme="1"/>
        <rFont val="Calibri"/>
        <family val="2"/>
        <scheme val="minor"/>
      </rPr>
      <t/>
    </r>
  </si>
  <si>
    <t>Leadership Practices Description</t>
  </si>
  <si>
    <t>Collaborative Culture Practices Description</t>
  </si>
  <si>
    <t>Design for DevOps Practices Description</t>
  </si>
  <si>
    <t>Design For DevOps (DFD)</t>
  </si>
  <si>
    <t>CI  Practices Description</t>
  </si>
  <si>
    <t>CT Practices Description</t>
  </si>
  <si>
    <t>CM Practices Description</t>
  </si>
  <si>
    <t>RANK</t>
  </si>
  <si>
    <t>Application Design (DFD)</t>
  </si>
  <si>
    <t>Infrastructure Practices Description</t>
  </si>
  <si>
    <t>CD Practices Description</t>
  </si>
  <si>
    <t>Security Practices Description</t>
  </si>
  <si>
    <t>Practices Description</t>
  </si>
  <si>
    <t>Deployment</t>
  </si>
  <si>
    <t>Monitoring</t>
  </si>
  <si>
    <t>People</t>
  </si>
  <si>
    <t>Automation</t>
  </si>
  <si>
    <t>END OF SURVEY</t>
  </si>
  <si>
    <t>DevSecOps  GAP Assessement</t>
  </si>
  <si>
    <t>This tools assesses DevSecOps Practices GAPs across the following categories:</t>
  </si>
  <si>
    <t>DevSecOps Practices GAP Summary</t>
  </si>
  <si>
    <t xml:space="preserve">DevSecOps Practices  GAP Assessment </t>
  </si>
  <si>
    <t>Leaders intellectually stimulate the team status quo by encouraging asking new questions and question the basic assumptions about the work including security practices.</t>
  </si>
  <si>
    <t>Leaders promote personal recognition by commending teams for better-than-average work, acknowledging improvements in the quality of work and personally compliment individuals’ outstanding work including security practices.</t>
  </si>
  <si>
    <t xml:space="preserve">Leaders demonstrate a vision for organizational direction, team direction and three-year horizon including security practices.
</t>
  </si>
  <si>
    <t>The DevOps system (toolchain) is created by an expert team and reviewed by a coalition of stakeholders including security.</t>
  </si>
  <si>
    <t>Changes to end-to-end DevOps workflows are led by an expert team and reviewed by a coalition of stakeholders including security.</t>
  </si>
  <si>
    <t>DevOps culture empowers and trains team members to take personal responsibility for security, compliance and privacy obligations.</t>
  </si>
  <si>
    <t>Security engineers/architects are involved in the design for modular components, and also consulted when security patterns change within modules.</t>
  </si>
  <si>
    <t>The culture encourages cross-functional collaboration, shared responsibilities and avoids silos between developers, operations, project management, quality assurance and security.</t>
  </si>
  <si>
    <t>DevSecOps Practices GAP Assessment</t>
  </si>
  <si>
    <t>DevSecOps Practices  GAP Assessment</t>
  </si>
  <si>
    <t>Software component analysis scans third-party components for known security vulnerabilities and identifies risk during the build process.</t>
  </si>
  <si>
    <t>Security frameworks for technology stacks that are used (such as Apache Shiro or Spring Security) are documented and shared with developers for their respective technology stacks.</t>
  </si>
  <si>
    <t>Software code changes peer code reviews include checks for defensive coding and security vulnerabilities prior to committing code to the integration/trunk branch.</t>
  </si>
  <si>
    <t xml:space="preserve">Software source code changes are pre-checked with static analysis tools, prior to commit to the integration branch. This assures that the modified source code does not introduce critical software faults and security vulnerabilities such as memory leaks, uninitialized variables, array-boundary problems and SQL injection.
</t>
  </si>
  <si>
    <t>Common security components such as identity, authorization, key management, audit/log, cryptography, protocols, etc. are maintained, published, readily available and used within module development.</t>
  </si>
  <si>
    <t>A software version management system is used to manage versions of all changes to source code, executable images and tools used to create and test the software.</t>
  </si>
  <si>
    <t>Incremental static analysis pre-commit and commit checks are wired into CI to catch common mistakes and anti-patterns quickly by only scanning the code that was changed. These checks identify security vulnerabilities through control flow and data flow analysis, pattern analysis and other techniques. These techniques find security-related issues such as mistakes in using crypto functions, configuration errors and potential injection vulnerabilities.</t>
  </si>
  <si>
    <t>Binary artifacts are digitally signed and stored in secure repositories.</t>
  </si>
  <si>
    <t>Changes to security patterns used within software source such as session management, authentication, authorization and encryption code trigger a notification or pull request to security engineers.</t>
  </si>
  <si>
    <t>Security tests for each DevOps pipeline stage are automated and may be selected automatically according predefined criteria.</t>
  </si>
  <si>
    <t>Release regression tests include security tests. At least 85 percent of the security regression tests are fully automated and the remaining are auto-assisted if portions must be performed manually.</t>
  </si>
  <si>
    <t>Test results that indicate possible security concerns are tagged for security analysis.</t>
  </si>
  <si>
    <t>Dynamic or interactive application security tests exercise the application for security vulnerabilities. Results of these tests are delivered to developers through tools and feedback loops native to their organization.</t>
  </si>
  <si>
    <t>If containers are used, image repositories are scanned for images with known vulnerabilities, hash checks for image drifts and run-time checks for vulnerabilities during image deploys.</t>
  </si>
  <si>
    <t>Attack patterns, abuse cases and tests are built for application module profiles.</t>
  </si>
  <si>
    <t>Unit, functional and integration tests around—and especially outside—boundary conditions are run during CT. Tests include error handling, exception handling logic and negative tests.</t>
  </si>
  <si>
    <t xml:space="preserve">New security tests that are necessary to test a software change are created together with the code and integrated into the trunk branch at the same time the code is. The new tests are then used to test the code after integration.
</t>
  </si>
  <si>
    <t>Automated security attack testinginclude the OWASP Top 10 in integrated into automated testing.</t>
  </si>
  <si>
    <t>Metrics and thresholds are automatically gathered, calculated and made visible to anyone on the team that subscribes to them. Example security metrics include: Number of security defects identified pre-production, Percent of code coverage from security testing, Number of failed builds due to security checks, Mean time to detection and Mean time to resolution.</t>
  </si>
  <si>
    <t>Vulnerability information in consolidated to provide a comprehensive view into vulnerability risks and remediation across tools, pipelines and apps—and over time.</t>
  </si>
  <si>
    <t>Metrics and events from production security controls such as WAF, RASP, etc., are used to improve security testing.</t>
  </si>
  <si>
    <t>Insight into security threats and events are shared and visible across DevOps teams to enable “attack-driven defense” methodologies.</t>
  </si>
  <si>
    <t>DevSecOps Practices  GAP Assesement</t>
  </si>
  <si>
    <t>Configuration code includes automated checks including: Ensuring unnecessary services are disabled and only ports that need to be open are., Permissions on files, audit and logging policies are enforced. and Development tools are not installed on production.</t>
  </si>
  <si>
    <t>Security-approved OS, software versions and frameworks are used to compose required infrastructure. Security-related controls such as ACLs and FIM are defined as a part of infrastructure where applicable.</t>
  </si>
  <si>
    <t>A least-privilege model is enforced for processes running on shared infrastructure.</t>
  </si>
  <si>
    <t>Smaller clusters are used to reduce complexity between teams.</t>
  </si>
  <si>
    <t>Service provider partners security controls are validated to ensure they meet business requirements in their domains of the shared security model.</t>
  </si>
  <si>
    <t>IaaS or PaaS service provider security controls are validated to ensure that they meet business requirements in their domains of the shared security model</t>
  </si>
  <si>
    <t>Release-to-production decisions are determined according to predetermined metrics, which include security metrics.</t>
  </si>
  <si>
    <t>A whitelist policy for application segmentation is enforced during deployment for each environment, especially production.</t>
  </si>
  <si>
    <t>Continuous deployment processes trigger run-time security and compliance checks including: Ensuring unnecessary services are disabled and only ports that need to be open are., Permissions on files, audit and logging policies are enforced., and Verify development tools are not installed on production.</t>
  </si>
  <si>
    <t>All secrets used for deployment are vaulted and retrieved programmatically during run-time or initialization of the continuous delivery process.</t>
  </si>
  <si>
    <t>All information security platforms that are in use expose full functionality via APIs.</t>
  </si>
  <si>
    <t>Immutable infrastructure mindsets are adopted to ensure production systems are locked down.</t>
  </si>
  <si>
    <t>Security controls are automated so as not to impede DevOps agility.</t>
  </si>
  <si>
    <t>Security tools are integrated into the CI/CD pipeline.</t>
  </si>
  <si>
    <t>Source code for key intellectual property on build or test machines are only accessible by trusted users with credentials. Build and test scripts do not contain credentials to any system that has intellectual property.</t>
  </si>
  <si>
    <t>External penetration tests (done out of band) are scheduled either periodically or on a regular cadence are used to perform deep-dive analysis.</t>
  </si>
  <si>
    <t>Telemetry from production security controls such as WAF and RASP are delivered back to development teams to inform application updates.</t>
  </si>
  <si>
    <t>Accurate inventory of all software packages and version information is documented via infrastructure as code. Automated detection is used to identify whether any of the packages have known CVEs associated and define specific remediation actions.</t>
  </si>
  <si>
    <t>DevSecOps Practices  GAP Assessment Survey</t>
  </si>
  <si>
    <t>IaaS or PaaS service provider security controls are validated to ensure that they meet business requirements in their domains of the shared security model.</t>
  </si>
  <si>
    <t>Version Control</t>
  </si>
  <si>
    <t>Software code peer reviews include checks for defensive coding and security vulnerabilities prior to committing code to the integration/trunk branch.</t>
  </si>
  <si>
    <t>CI</t>
  </si>
  <si>
    <t>Vulnerability information is consolidated to provide a comprehensive view into vulnerability risks and remediation across tools, pipelines and apps—and over time.</t>
  </si>
  <si>
    <t>DevSecOps Practices GAP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</si>
</sst>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Calibri"/>
      <family val="2"/>
      <scheme val="minor"/>
    </font>
    <font>
      <b/>
      <sz val="11"/>
      <color theme="1"/>
      <name val="Calibri"/>
      <family val="2"/>
      <scheme val="minor"/>
    </font>
    <font>
      <b/>
      <sz val="20"/>
      <color theme="1"/>
      <name val="Calibri"/>
      <family val="2"/>
      <scheme val="minor"/>
    </font>
    <font>
      <sz val="10"/>
      <color theme="1"/>
      <name val="Calibri"/>
      <family val="2"/>
      <scheme val="minor"/>
    </font>
    <font>
      <b/>
      <sz val="8"/>
      <color theme="1"/>
      <name val="Calibri"/>
      <family val="2"/>
      <scheme val="minor"/>
    </font>
    <font>
      <sz val="11"/>
      <color rgb="FF3F3F76"/>
      <name val="Calibri"/>
      <family val="2"/>
      <scheme val="minor"/>
    </font>
    <font>
      <sz val="14"/>
      <color rgb="FF3F3F76"/>
      <name val="Calibri"/>
      <family val="2"/>
      <scheme val="minor"/>
    </font>
    <font>
      <b/>
      <sz val="18"/>
      <color theme="1"/>
      <name val="Calibri"/>
      <family val="2"/>
      <scheme val="minor"/>
    </font>
    <font>
      <sz val="18"/>
      <color theme="1"/>
      <name val="Calibri"/>
      <family val="2"/>
      <scheme val="minor"/>
    </font>
    <font>
      <sz val="8"/>
      <color theme="1"/>
      <name val="Calibri"/>
      <family val="2"/>
      <scheme val="minor"/>
    </font>
    <font>
      <sz val="16"/>
      <color theme="1"/>
      <name val="Calibri"/>
      <family val="2"/>
      <scheme val="minor"/>
    </font>
    <font>
      <b/>
      <sz val="10"/>
      <color theme="1"/>
      <name val="Calibri"/>
      <family val="2"/>
      <scheme val="minor"/>
    </font>
    <font>
      <b/>
      <sz val="8"/>
      <color theme="1"/>
      <name val="Calibri"/>
      <family val="2"/>
    </font>
    <font>
      <b/>
      <sz val="8"/>
      <color theme="1"/>
      <name val="Times New Roman"/>
      <family val="1"/>
    </font>
    <font>
      <sz val="12"/>
      <color theme="1"/>
      <name val="Calibri"/>
      <family val="2"/>
      <scheme val="minor"/>
    </font>
    <font>
      <b/>
      <sz val="16"/>
      <color theme="1"/>
      <name val="Calibri"/>
      <family val="2"/>
      <scheme val="minor"/>
    </font>
    <font>
      <sz val="11"/>
      <color rgb="FF9C5700"/>
      <name val="Calibri"/>
      <family val="2"/>
      <scheme val="minor"/>
    </font>
    <font>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C99"/>
      </patternFill>
    </fill>
    <fill>
      <patternFill patternType="solid">
        <fgColor theme="0" tint="-0.14999847407452621"/>
        <bgColor indexed="64"/>
      </patternFill>
    </fill>
    <fill>
      <patternFill patternType="solid">
        <fgColor theme="1" tint="0.499984740745262"/>
        <bgColor indexed="64"/>
      </patternFill>
    </fill>
    <fill>
      <patternFill patternType="solid">
        <fgColor rgb="FFFFEB9C"/>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6" fillId="4" borderId="2" applyNumberFormat="0" applyAlignment="0" applyProtection="0"/>
    <xf numFmtId="0" fontId="17" fillId="7" borderId="0" applyNumberFormat="0" applyBorder="0" applyAlignment="0" applyProtection="0"/>
  </cellStyleXfs>
  <cellXfs count="93">
    <xf numFmtId="0" fontId="0" fillId="0" borderId="0" xfId="0"/>
    <xf numFmtId="0" fontId="0" fillId="0" borderId="0" xfId="0" applyAlignment="1">
      <alignment wrapText="1"/>
    </xf>
    <xf numFmtId="1" fontId="0" fillId="0" borderId="1" xfId="0" applyNumberFormat="1" applyBorder="1" applyAlignment="1">
      <alignment horizontal="center" vertical="center"/>
    </xf>
    <xf numFmtId="0" fontId="0" fillId="3" borderId="1" xfId="0" applyFill="1" applyBorder="1" applyAlignment="1">
      <alignment wrapText="1"/>
    </xf>
    <xf numFmtId="0" fontId="0" fillId="3" borderId="1" xfId="0" applyFill="1" applyBorder="1" applyAlignment="1">
      <alignment horizontal="center" vertical="center"/>
    </xf>
    <xf numFmtId="0" fontId="2" fillId="0" borderId="1" xfId="0" applyFont="1" applyBorder="1" applyAlignment="1">
      <alignment wrapText="1"/>
    </xf>
    <xf numFmtId="0" fontId="0" fillId="0" borderId="1" xfId="0" applyFill="1" applyBorder="1" applyAlignment="1">
      <alignment wrapText="1"/>
    </xf>
    <xf numFmtId="164" fontId="0" fillId="0" borderId="1" xfId="0" applyNumberFormat="1" applyBorder="1" applyAlignment="1">
      <alignment horizontal="center" vertical="center"/>
    </xf>
    <xf numFmtId="0" fontId="2" fillId="0" borderId="0" xfId="0" applyFont="1" applyBorder="1" applyAlignment="1">
      <alignment wrapText="1"/>
    </xf>
    <xf numFmtId="0" fontId="1" fillId="2" borderId="1" xfId="0" applyFont="1" applyFill="1" applyBorder="1" applyAlignment="1">
      <alignment wrapText="1"/>
    </xf>
    <xf numFmtId="0" fontId="0" fillId="3" borderId="3" xfId="0" applyFill="1" applyBorder="1" applyAlignment="1">
      <alignment wrapText="1"/>
    </xf>
    <xf numFmtId="0" fontId="0" fillId="3" borderId="3" xfId="0" applyFill="1" applyBorder="1" applyAlignment="1">
      <alignment horizontal="center" vertical="center"/>
    </xf>
    <xf numFmtId="0" fontId="0" fillId="0" borderId="0" xfId="0" applyAlignment="1">
      <alignment horizontal="right" wrapText="1"/>
    </xf>
    <xf numFmtId="0" fontId="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wrapText="1"/>
    </xf>
    <xf numFmtId="164" fontId="0" fillId="0" borderId="1" xfId="0" applyNumberFormat="1" applyBorder="1" applyAlignment="1">
      <alignment horizontal="center"/>
    </xf>
    <xf numFmtId="164" fontId="0" fillId="0" borderId="1" xfId="0" applyNumberFormat="1" applyBorder="1" applyAlignment="1">
      <alignment horizontal="center" wrapText="1"/>
    </xf>
    <xf numFmtId="164" fontId="0" fillId="0" borderId="0" xfId="0" applyNumberFormat="1"/>
    <xf numFmtId="0" fontId="8" fillId="0" borderId="1" xfId="0" applyFont="1" applyBorder="1" applyAlignment="1">
      <alignment horizontal="center" wrapText="1"/>
    </xf>
    <xf numFmtId="0" fontId="8" fillId="0" borderId="0" xfId="0" applyFont="1"/>
    <xf numFmtId="0" fontId="0" fillId="2" borderId="1" xfId="0" applyFill="1" applyBorder="1" applyAlignment="1">
      <alignment wrapText="1"/>
    </xf>
    <xf numFmtId="0" fontId="0" fillId="3" borderId="1" xfId="0" applyFill="1" applyBorder="1" applyAlignment="1">
      <alignment horizontal="center" vertical="center" wrapText="1"/>
    </xf>
    <xf numFmtId="0" fontId="2" fillId="0" borderId="0" xfId="0" applyFont="1" applyFill="1" applyBorder="1" applyAlignment="1">
      <alignment wrapText="1"/>
    </xf>
    <xf numFmtId="0" fontId="0" fillId="0" borderId="0" xfId="0" applyFont="1" applyAlignment="1">
      <alignment wrapText="1"/>
    </xf>
    <xf numFmtId="0" fontId="0" fillId="0" borderId="0" xfId="0" applyFill="1" applyBorder="1" applyAlignment="1">
      <alignment wrapText="1"/>
    </xf>
    <xf numFmtId="0" fontId="0" fillId="0" borderId="1" xfId="0" applyFont="1" applyBorder="1" applyAlignment="1">
      <alignment vertical="top" wrapText="1"/>
    </xf>
    <xf numFmtId="1" fontId="6" fillId="4" borderId="1" xfId="1" applyNumberFormat="1" applyBorder="1" applyAlignment="1" applyProtection="1">
      <alignment horizontal="center" vertical="center"/>
      <protection locked="0"/>
    </xf>
    <xf numFmtId="0" fontId="0" fillId="0" borderId="0" xfId="0" applyBorder="1" applyAlignment="1">
      <alignment wrapText="1"/>
    </xf>
    <xf numFmtId="0" fontId="3" fillId="0" borderId="1" xfId="0" applyFont="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12" fillId="0" borderId="1" xfId="0" applyFont="1" applyBorder="1" applyAlignment="1">
      <alignment horizontal="center" textRotation="90" wrapText="1"/>
    </xf>
    <xf numFmtId="0" fontId="0" fillId="0" borderId="0" xfId="0" applyAlignment="1">
      <alignment horizontal="center"/>
    </xf>
    <xf numFmtId="0" fontId="0" fillId="5" borderId="0" xfId="0" applyFill="1" applyAlignment="1">
      <alignment horizontal="center"/>
    </xf>
    <xf numFmtId="0" fontId="0" fillId="6" borderId="5" xfId="0" applyFill="1" applyBorder="1" applyAlignment="1">
      <alignment horizontal="center" vertical="center" wrapText="1"/>
    </xf>
    <xf numFmtId="0" fontId="0" fillId="6" borderId="5" xfId="0" applyFill="1" applyBorder="1" applyAlignment="1">
      <alignment horizontal="center" wrapText="1"/>
    </xf>
    <xf numFmtId="0" fontId="0" fillId="0" borderId="0" xfId="0" applyFill="1" applyAlignment="1">
      <alignment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64" fontId="0" fillId="0" borderId="0" xfId="0" applyNumberFormat="1" applyBorder="1" applyAlignment="1">
      <alignment horizontal="center" wrapText="1"/>
    </xf>
    <xf numFmtId="0" fontId="5" fillId="0" borderId="0" xfId="0" applyFont="1" applyBorder="1" applyAlignment="1">
      <alignment horizontal="center"/>
    </xf>
    <xf numFmtId="0" fontId="2" fillId="0" borderId="0" xfId="0" applyFont="1"/>
    <xf numFmtId="1" fontId="0" fillId="5" borderId="1" xfId="0" applyNumberFormat="1" applyFill="1" applyBorder="1" applyAlignment="1">
      <alignment horizontal="center"/>
    </xf>
    <xf numFmtId="0" fontId="0" fillId="5" borderId="1" xfId="0" applyFill="1" applyBorder="1" applyAlignment="1">
      <alignment horizontal="center"/>
    </xf>
    <xf numFmtId="0" fontId="8" fillId="0" borderId="6" xfId="0" applyFont="1" applyBorder="1" applyAlignment="1">
      <alignment horizontal="center" wrapText="1"/>
    </xf>
    <xf numFmtId="0" fontId="11" fillId="0" borderId="1" xfId="0" applyFont="1" applyBorder="1" applyAlignment="1">
      <alignment horizontal="center"/>
    </xf>
    <xf numFmtId="0" fontId="11" fillId="0" borderId="1" xfId="0" applyFont="1" applyBorder="1" applyAlignment="1">
      <alignment horizontal="center" wrapText="1"/>
    </xf>
    <xf numFmtId="0" fontId="0" fillId="0" borderId="0" xfId="0" applyAlignment="1">
      <alignment horizontal="left" vertical="center"/>
    </xf>
    <xf numFmtId="0" fontId="8" fillId="0" borderId="0" xfId="0" applyFont="1" applyProtection="1"/>
    <xf numFmtId="0" fontId="0" fillId="0" borderId="0" xfId="0" applyProtection="1"/>
    <xf numFmtId="0" fontId="4" fillId="0" borderId="0" xfId="0" applyFont="1" applyProtection="1"/>
    <xf numFmtId="0" fontId="1" fillId="0" borderId="1" xfId="0" applyFont="1" applyBorder="1" applyAlignment="1" applyProtection="1">
      <alignment horizontal="right" wrapText="1"/>
    </xf>
    <xf numFmtId="14" fontId="1" fillId="0" borderId="1" xfId="0" applyNumberFormat="1" applyFont="1" applyBorder="1" applyAlignment="1" applyProtection="1">
      <alignment horizontal="right" wrapText="1"/>
    </xf>
    <xf numFmtId="0" fontId="0" fillId="0" borderId="1" xfId="0" applyBorder="1" applyProtection="1">
      <protection locked="0"/>
    </xf>
    <xf numFmtId="164" fontId="0" fillId="0" borderId="1" xfId="0" applyNumberFormat="1" applyBorder="1" applyAlignment="1" applyProtection="1">
      <alignment horizontal="center" vertical="center"/>
    </xf>
    <xf numFmtId="0" fontId="0" fillId="0" borderId="0" xfId="0" applyAlignment="1" applyProtection="1">
      <alignment wrapText="1"/>
      <protection locked="0"/>
    </xf>
    <xf numFmtId="0" fontId="15" fillId="0" borderId="0" xfId="0" applyFont="1" applyProtection="1"/>
    <xf numFmtId="0" fontId="0" fillId="2" borderId="1" xfId="0" applyFill="1" applyBorder="1" applyProtection="1">
      <protection locked="0"/>
    </xf>
    <xf numFmtId="0" fontId="10" fillId="2" borderId="1" xfId="0" applyFont="1" applyFill="1" applyBorder="1" applyAlignment="1" applyProtection="1">
      <alignment wrapText="1"/>
      <protection locked="0"/>
    </xf>
    <xf numFmtId="0" fontId="0" fillId="0" borderId="1" xfId="0" applyBorder="1" applyAlignment="1">
      <alignment horizontal="right" wrapText="1"/>
    </xf>
    <xf numFmtId="0" fontId="2" fillId="0" borderId="4" xfId="0" applyFont="1" applyFill="1" applyBorder="1" applyAlignment="1">
      <alignment horizontal="center"/>
    </xf>
    <xf numFmtId="0" fontId="0" fillId="2" borderId="1" xfId="0" applyFont="1" applyFill="1" applyBorder="1" applyAlignment="1" applyProtection="1">
      <alignment wrapText="1"/>
      <protection locked="0"/>
    </xf>
    <xf numFmtId="0" fontId="3" fillId="0" borderId="6" xfId="0" applyFont="1" applyBorder="1" applyAlignment="1">
      <alignment horizontal="center" wrapText="1"/>
    </xf>
    <xf numFmtId="0" fontId="16" fillId="0" borderId="1" xfId="0" applyFont="1" applyBorder="1" applyAlignment="1">
      <alignment horizontal="center" wrapText="1"/>
    </xf>
    <xf numFmtId="0" fontId="16" fillId="3" borderId="3" xfId="0" applyFont="1" applyFill="1" applyBorder="1" applyAlignment="1">
      <alignment horizontal="center" vertical="center"/>
    </xf>
    <xf numFmtId="0" fontId="0" fillId="0" borderId="1" xfId="0" applyFont="1" applyBorder="1" applyAlignment="1">
      <alignment horizontal="center"/>
    </xf>
    <xf numFmtId="0" fontId="0" fillId="3" borderId="1" xfId="0" applyFont="1" applyFill="1" applyBorder="1" applyAlignment="1">
      <alignment horizontal="center" vertical="center" wrapText="1"/>
    </xf>
    <xf numFmtId="0" fontId="0" fillId="0" borderId="0" xfId="0" applyFont="1" applyAlignment="1" applyProtection="1">
      <alignment wrapText="1"/>
      <protection locked="0"/>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7" fillId="2" borderId="1" xfId="1" applyNumberFormat="1" applyFont="1" applyFill="1" applyBorder="1" applyAlignment="1" applyProtection="1">
      <alignment horizontal="center" wrapText="1"/>
      <protection locked="0"/>
    </xf>
    <xf numFmtId="0" fontId="7" fillId="2" borderId="1" xfId="1" applyFont="1" applyFill="1" applyBorder="1" applyAlignment="1" applyProtection="1">
      <alignment horizontal="center" wrapText="1"/>
      <protection locked="0"/>
    </xf>
    <xf numFmtId="0" fontId="15" fillId="2" borderId="1" xfId="0" applyFont="1" applyFill="1" applyBorder="1" applyAlignment="1" applyProtection="1">
      <alignment wrapText="1"/>
      <protection locked="0"/>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0" xfId="0" applyFont="1" applyAlignment="1">
      <alignment horizontal="center"/>
    </xf>
    <xf numFmtId="2" fontId="0" fillId="0" borderId="0" xfId="0" applyNumberFormat="1" applyAlignment="1">
      <alignment horizontal="center"/>
    </xf>
    <xf numFmtId="0" fontId="1" fillId="0" borderId="6" xfId="0" applyFont="1" applyBorder="1" applyAlignment="1">
      <alignment horizontal="center" wrapText="1"/>
    </xf>
    <xf numFmtId="0" fontId="1" fillId="0" borderId="1" xfId="0" applyFont="1" applyBorder="1" applyAlignment="1">
      <alignment horizontal="center" wrapText="1"/>
    </xf>
    <xf numFmtId="1" fontId="2" fillId="3" borderId="1" xfId="0" applyNumberFormat="1" applyFont="1" applyFill="1" applyBorder="1" applyAlignment="1">
      <alignment horizontal="center" vertical="center" wrapText="1"/>
    </xf>
    <xf numFmtId="0" fontId="15" fillId="0" borderId="0" xfId="0" applyFont="1" applyAlignment="1" applyProtection="1">
      <alignment wrapText="1"/>
    </xf>
    <xf numFmtId="0" fontId="0" fillId="0" borderId="0" xfId="0" applyAlignment="1" applyProtection="1">
      <alignment wrapText="1"/>
    </xf>
    <xf numFmtId="0" fontId="17" fillId="8" borderId="1" xfId="2" applyFill="1" applyBorder="1" applyAlignment="1">
      <alignment horizontal="center"/>
    </xf>
    <xf numFmtId="0" fontId="2" fillId="8" borderId="1" xfId="0" applyFont="1" applyFill="1" applyBorder="1" applyAlignment="1">
      <alignment horizontal="center"/>
    </xf>
    <xf numFmtId="0" fontId="0" fillId="0" borderId="0" xfId="0" applyAlignment="1">
      <alignment horizontal="center" textRotation="90" wrapText="1"/>
    </xf>
    <xf numFmtId="0" fontId="0" fillId="0" borderId="1" xfId="0" applyFont="1" applyBorder="1" applyAlignment="1">
      <alignment horizontal="center" wrapText="1"/>
    </xf>
    <xf numFmtId="1" fontId="6" fillId="4" borderId="1" xfId="1" applyNumberFormat="1" applyFont="1" applyBorder="1" applyAlignment="1" applyProtection="1">
      <alignment horizontal="center" vertical="center"/>
      <protection locked="0"/>
    </xf>
    <xf numFmtId="0" fontId="18" fillId="2" borderId="1" xfId="0" applyFont="1" applyFill="1" applyBorder="1" applyAlignment="1" applyProtection="1">
      <alignment wrapText="1"/>
      <protection locked="0"/>
    </xf>
    <xf numFmtId="0" fontId="18" fillId="3" borderId="3" xfId="0" applyFont="1" applyFill="1" applyBorder="1" applyAlignment="1">
      <alignment horizontal="center" vertical="center"/>
    </xf>
    <xf numFmtId="0" fontId="18" fillId="3" borderId="1" xfId="0" applyFont="1" applyFill="1" applyBorder="1" applyAlignment="1">
      <alignment horizontal="center" vertical="center" wrapText="1"/>
    </xf>
  </cellXfs>
  <cellStyles count="3">
    <cellStyle name="Input" xfId="1" builtinId="20"/>
    <cellStyle name="Neutral" xfId="2" builtinId="28"/>
    <cellStyle name="Normal" xfId="0" builtinId="0"/>
  </cellStyles>
  <dxfs count="788">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bgColor rgb="FF00B05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theme="1"/>
      </font>
      <fill>
        <patternFill>
          <bgColor rgb="FF00B05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theme="1"/>
      </font>
      <fill>
        <patternFill>
          <bgColor rgb="FF00B050"/>
        </patternFill>
      </fill>
    </dxf>
    <dxf>
      <font>
        <color theme="1"/>
      </font>
      <fill>
        <patternFill>
          <bgColor rgb="FF00B05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DevSecOps Gap Assesement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Chart!$B$6:$B$14</c:f>
              <c:strCache>
                <c:ptCount val="9"/>
                <c:pt idx="0">
                  <c:v>Leadership practices (Lead)</c:v>
                </c:pt>
                <c:pt idx="1">
                  <c:v>Collaborative Culture practices (CC)</c:v>
                </c:pt>
                <c:pt idx="2">
                  <c:v>Application Design (DFD)</c:v>
                </c:pt>
                <c:pt idx="3">
                  <c:v>Continuous Integration practices (CI)</c:v>
                </c:pt>
                <c:pt idx="4">
                  <c:v>Continuous Testing practices (CT)</c:v>
                </c:pt>
                <c:pt idx="5">
                  <c:v>Continuous Monitoring practices (CM)</c:v>
                </c:pt>
                <c:pt idx="6">
                  <c:v>Elastric Infrastructure practices (EI)</c:v>
                </c:pt>
                <c:pt idx="7">
                  <c:v>Continuous Delivery / Deployment practices (CD)</c:v>
                </c:pt>
                <c:pt idx="8">
                  <c:v>Continuous Security practices (CS)</c:v>
                </c:pt>
              </c:strCache>
            </c:strRef>
          </c:cat>
          <c:val>
            <c:numRef>
              <c:f>Chart!$C$6:$C$14</c:f>
              <c:numCache>
                <c:formatCode>0.00</c:formatCode>
                <c:ptCount val="9"/>
                <c:pt idx="0">
                  <c:v>3.6666666666666665</c:v>
                </c:pt>
                <c:pt idx="1">
                  <c:v>9.3333333333333339</c:v>
                </c:pt>
                <c:pt idx="2">
                  <c:v>8</c:v>
                </c:pt>
                <c:pt idx="3">
                  <c:v>5.666666666666667</c:v>
                </c:pt>
                <c:pt idx="4">
                  <c:v>7.1975308641975317</c:v>
                </c:pt>
                <c:pt idx="5">
                  <c:v>8.6666666666666679</c:v>
                </c:pt>
                <c:pt idx="6">
                  <c:v>6.2666666666666675</c:v>
                </c:pt>
                <c:pt idx="7">
                  <c:v>6.5</c:v>
                </c:pt>
                <c:pt idx="8">
                  <c:v>9.9166666666666661</c:v>
                </c:pt>
              </c:numCache>
            </c:numRef>
          </c:val>
          <c:extLst>
            <c:ext xmlns:c16="http://schemas.microsoft.com/office/drawing/2014/chart" uri="{C3380CC4-5D6E-409C-BE32-E72D297353CC}">
              <c16:uniqueId val="{00000000-1337-48D5-A0BD-E9E71C2389DC}"/>
            </c:ext>
          </c:extLst>
        </c:ser>
        <c:dLbls>
          <c:showLegendKey val="0"/>
          <c:showVal val="0"/>
          <c:showCatName val="0"/>
          <c:showSerName val="0"/>
          <c:showPercent val="0"/>
          <c:showBubbleSize val="0"/>
        </c:dLbls>
        <c:gapWidth val="182"/>
        <c:axId val="695730031"/>
        <c:axId val="695728783"/>
      </c:barChart>
      <c:catAx>
        <c:axId val="6957300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728783"/>
        <c:crosses val="autoZero"/>
        <c:auto val="1"/>
        <c:lblAlgn val="ctr"/>
        <c:lblOffset val="100"/>
        <c:noMultiLvlLbl val="0"/>
      </c:catAx>
      <c:valAx>
        <c:axId val="695728783"/>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7300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161925</xdr:colOff>
      <xdr:row>3</xdr:row>
      <xdr:rowOff>3175</xdr:rowOff>
    </xdr:from>
    <xdr:to>
      <xdr:col>12</xdr:col>
      <xdr:colOff>466725</xdr:colOff>
      <xdr:row>17</xdr:row>
      <xdr:rowOff>168275</xdr:rowOff>
    </xdr:to>
    <xdr:graphicFrame macro="">
      <xdr:nvGraphicFramePr>
        <xdr:cNvPr id="4" name="Chart 3">
          <a:extLst>
            <a:ext uri="{FF2B5EF4-FFF2-40B4-BE49-F238E27FC236}">
              <a16:creationId xmlns:a16="http://schemas.microsoft.com/office/drawing/2014/main" id="{09297C52-5654-458F-ACCF-4AEB577E30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zoomScale="90" zoomScaleNormal="90" workbookViewId="0">
      <selection activeCell="A9" sqref="A9:B9"/>
    </sheetView>
  </sheetViews>
  <sheetFormatPr defaultColWidth="9.26953125" defaultRowHeight="14.5" x14ac:dyDescent="0.35"/>
  <cols>
    <col min="1" max="1" width="41.54296875" style="52" customWidth="1"/>
    <col min="2" max="2" width="39.6328125" style="52" customWidth="1"/>
    <col min="3" max="16384" width="9.26953125" style="52"/>
  </cols>
  <sheetData>
    <row r="1" spans="1:2" ht="23.5" x14ac:dyDescent="0.55000000000000004">
      <c r="A1" s="51" t="s">
        <v>100</v>
      </c>
    </row>
    <row r="4" spans="1:2" x14ac:dyDescent="0.35">
      <c r="A4" s="53" t="s">
        <v>78</v>
      </c>
    </row>
    <row r="6" spans="1:2" s="53" customFormat="1" ht="22.5" customHeight="1" x14ac:dyDescent="0.45">
      <c r="A6" s="54" t="s">
        <v>19</v>
      </c>
      <c r="B6" s="74"/>
    </row>
    <row r="7" spans="1:2" s="53" customFormat="1" ht="23.15" customHeight="1" x14ac:dyDescent="0.45">
      <c r="A7" s="55" t="s">
        <v>18</v>
      </c>
      <c r="B7" s="73"/>
    </row>
    <row r="9" spans="1:2" ht="32.15" customHeight="1" x14ac:dyDescent="0.35">
      <c r="A9" s="83" t="s">
        <v>101</v>
      </c>
      <c r="B9" s="83"/>
    </row>
    <row r="10" spans="1:2" ht="15.5" x14ac:dyDescent="0.35">
      <c r="A10" s="59"/>
      <c r="B10" s="59"/>
    </row>
    <row r="11" spans="1:2" ht="15.5" x14ac:dyDescent="0.35">
      <c r="A11" s="59" t="s">
        <v>47</v>
      </c>
      <c r="B11" s="59"/>
    </row>
    <row r="12" spans="1:2" ht="15.5" x14ac:dyDescent="0.35">
      <c r="A12" s="59" t="s">
        <v>44</v>
      </c>
      <c r="B12" s="59"/>
    </row>
    <row r="13" spans="1:2" ht="15.5" x14ac:dyDescent="0.35">
      <c r="A13" s="59" t="s">
        <v>73</v>
      </c>
      <c r="B13" s="59"/>
    </row>
    <row r="14" spans="1:2" ht="15.5" x14ac:dyDescent="0.35">
      <c r="A14" s="59" t="s">
        <v>40</v>
      </c>
      <c r="B14" s="59"/>
    </row>
    <row r="15" spans="1:2" ht="15.5" x14ac:dyDescent="0.35">
      <c r="A15" s="59" t="s">
        <v>43</v>
      </c>
      <c r="B15" s="59"/>
    </row>
    <row r="16" spans="1:2" ht="15.5" x14ac:dyDescent="0.35">
      <c r="A16" s="59" t="s">
        <v>42</v>
      </c>
      <c r="B16" s="59"/>
    </row>
    <row r="17" spans="1:2" ht="15.5" x14ac:dyDescent="0.35">
      <c r="A17" s="59" t="s">
        <v>76</v>
      </c>
      <c r="B17" s="59"/>
    </row>
    <row r="18" spans="1:2" ht="15.5" x14ac:dyDescent="0.35">
      <c r="A18" s="59" t="s">
        <v>41</v>
      </c>
      <c r="B18" s="59"/>
    </row>
    <row r="19" spans="1:2" ht="15.5" x14ac:dyDescent="0.35">
      <c r="A19" s="59" t="s">
        <v>77</v>
      </c>
    </row>
    <row r="20" spans="1:2" ht="29.25" customHeight="1" x14ac:dyDescent="0.35">
      <c r="A20" s="84" t="s">
        <v>25</v>
      </c>
      <c r="B20" s="84"/>
    </row>
  </sheetData>
  <mergeCells count="2">
    <mergeCell ref="A9:B9"/>
    <mergeCell ref="A20:B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
  <sheetViews>
    <sheetView zoomScale="120" zoomScaleNormal="120" workbookViewId="0">
      <pane ySplit="3" topLeftCell="A4" activePane="bottomLeft" state="frozen"/>
      <selection pane="bottomLeft" activeCell="E1" sqref="E1"/>
    </sheetView>
  </sheetViews>
  <sheetFormatPr defaultRowHeight="14.5" x14ac:dyDescent="0.35"/>
  <cols>
    <col min="1" max="1" width="61.08984375" style="1" customWidth="1"/>
    <col min="2" max="4" width="15.54296875" customWidth="1"/>
    <col min="5" max="5" width="40.08984375" style="1" customWidth="1"/>
  </cols>
  <sheetData>
    <row r="1" spans="1:5" ht="39.5" customHeight="1" x14ac:dyDescent="0.55000000000000004">
      <c r="A1" s="47" t="s">
        <v>112</v>
      </c>
      <c r="B1" s="80" t="s">
        <v>81</v>
      </c>
      <c r="C1" s="80" t="s">
        <v>37</v>
      </c>
      <c r="D1" s="81" t="s">
        <v>38</v>
      </c>
      <c r="E1" s="48" t="s">
        <v>6</v>
      </c>
    </row>
    <row r="2" spans="1:5" ht="60.65" hidden="1" customHeight="1" x14ac:dyDescent="0.5">
      <c r="A2" s="49" t="s">
        <v>88</v>
      </c>
      <c r="B2" s="32" t="s">
        <v>16</v>
      </c>
      <c r="C2" s="32" t="s">
        <v>15</v>
      </c>
      <c r="D2" s="33" t="s">
        <v>23</v>
      </c>
      <c r="E2" s="48" t="s">
        <v>6</v>
      </c>
    </row>
    <row r="3" spans="1:5" x14ac:dyDescent="0.35">
      <c r="A3" s="10"/>
      <c r="B3" s="11"/>
      <c r="C3" s="11"/>
      <c r="D3" s="11"/>
      <c r="E3" s="23"/>
    </row>
    <row r="4" spans="1:5" ht="89" customHeight="1" x14ac:dyDescent="0.35">
      <c r="A4" s="77" t="s">
        <v>132</v>
      </c>
      <c r="B4" s="28">
        <v>4.666666666666667</v>
      </c>
      <c r="C4" s="28">
        <v>3</v>
      </c>
      <c r="D4" s="2">
        <f t="shared" ref="D4:D5" si="0">IF((IF(C4=0,0,1)*IF(C4=1,3,1)*IF(C4=2,2,1)*IF(C4=3,1,1)*IF(C4=4,0,1)*IF(C4=5,0,1)*IF(C4&lt;0,"P out of range",1)*IF(C4&gt;5,"P out of range",1))*(IF(B4&lt;6,B4,0)*IF(B4&lt;0,"I out of range",1)*IF(B4&gt;5,"I out of range",1))=0,"NA",(IF(C4&lt;4,4-C4,0)*(IF(COUNTIF(C4,"NA")=1,0,1)))*((IF(COUNTIF(B4,"NA")=1,0,1))*IF(B4&lt;6,B4,0)))</f>
        <v>4.666666666666667</v>
      </c>
      <c r="E4" s="61"/>
    </row>
    <row r="5" spans="1:5" ht="45" customHeight="1" x14ac:dyDescent="0.35">
      <c r="A5" s="27" t="s">
        <v>160</v>
      </c>
      <c r="B5" s="28">
        <v>4</v>
      </c>
      <c r="C5" s="28">
        <v>2</v>
      </c>
      <c r="D5" s="2">
        <f t="shared" si="0"/>
        <v>8</v>
      </c>
      <c r="E5" s="61"/>
    </row>
    <row r="6" spans="1:5" ht="34" customHeight="1" x14ac:dyDescent="0.35">
      <c r="A6" s="77" t="s">
        <v>134</v>
      </c>
      <c r="B6" s="28">
        <v>4.666666666666667</v>
      </c>
      <c r="C6" s="28">
        <v>1</v>
      </c>
      <c r="D6" s="2">
        <f t="shared" ref="D6:D7" si="1">IF((IF(C6=0,0,1)*IF(C6=1,3,1)*IF(C6=2,2,1)*IF(C6=3,1,1)*IF(C6=4,0,1)*IF(C6=5,0,1)*IF(C6&lt;0,"P out of range",1)*IF(C6&gt;5,"P out of range",1))*(IF(B6&lt;6,B6,0)*IF(B6&lt;0,"I out of range",1)*IF(B6&gt;5,"I out of range",1))=0,"NA",(IF(C6&lt;4,4-C6,0)*(IF(COUNTIF(C6,"NA")=1,0,1)))*((IF(COUNTIF(B6,"NA")=1,0,1))*IF(B6&lt;6,B6,0)))</f>
        <v>14</v>
      </c>
      <c r="E6" s="61"/>
    </row>
    <row r="7" spans="1:5" ht="30" customHeight="1" x14ac:dyDescent="0.35">
      <c r="A7" s="27" t="s">
        <v>135</v>
      </c>
      <c r="B7" s="28">
        <v>4</v>
      </c>
      <c r="C7" s="28">
        <v>2</v>
      </c>
      <c r="D7" s="2">
        <f t="shared" si="1"/>
        <v>8</v>
      </c>
      <c r="E7" s="61"/>
    </row>
    <row r="8" spans="1:5" x14ac:dyDescent="0.35">
      <c r="A8" s="3"/>
      <c r="B8" s="4"/>
      <c r="C8" s="4"/>
      <c r="D8" s="4"/>
      <c r="E8" s="23"/>
    </row>
    <row r="9" spans="1:5" ht="23.5" x14ac:dyDescent="0.55000000000000004">
      <c r="A9" s="20" t="s">
        <v>14</v>
      </c>
      <c r="B9" s="7">
        <f>IFERROR((IF((SUM(B$3:B8)/((COUNTA($A$3:$A8)-COUNTIF(B$3:B8,0)-(COUNTIF(B$3:B8,"")-2))))=0,"To Be Computed",((SUM(B$3:B8)/((COUNTA($A$3:$A8)-COUNTIF(B$3:B8,0)-(COUNTIF(B$3:B8,"")-2))))))),"INPUT ?")</f>
        <v>4.3333333333333339</v>
      </c>
      <c r="C9" s="7">
        <f>IFERROR((IF((SUM(C$3:C8)/((COUNTA($A$3:$A8)-COUNTIF(C$3:C8,0)-(COUNTIF(C$3:C8,"")-2))))=0,"To Be Computed",((SUM(C$3:C8)/((COUNTA($A$3:$A8)-COUNTIF(C$3:C8,0)-(COUNTIF(C$3:C8,"")-2))))))),"INPUT ?")</f>
        <v>2</v>
      </c>
      <c r="D9" s="7">
        <f>IFERROR(SUM(D3:D8)/(COUNTA(A3:A8)-COUNTIF(D3:D8,"NA")),"NA")</f>
        <v>8.6666666666666679</v>
      </c>
      <c r="E9" s="58"/>
    </row>
    <row r="10" spans="1:5" ht="29" x14ac:dyDescent="0.35">
      <c r="B10" s="76" t="s">
        <v>13</v>
      </c>
      <c r="C10" s="76" t="s">
        <v>1</v>
      </c>
      <c r="D10" s="76" t="s">
        <v>2</v>
      </c>
    </row>
  </sheetData>
  <conditionalFormatting sqref="D4">
    <cfRule type="cellIs" dxfId="686" priority="182" operator="between">
      <formula>1</formula>
      <formula>3</formula>
    </cfRule>
    <cfRule type="cellIs" dxfId="685" priority="183" operator="between">
      <formula>1</formula>
      <formula>3</formula>
    </cfRule>
    <cfRule type="cellIs" dxfId="684" priority="184" operator="between">
      <formula>3.9</formula>
      <formula>6.899</formula>
    </cfRule>
    <cfRule type="cellIs" dxfId="683" priority="185" operator="greaterThan">
      <formula>6.9</formula>
    </cfRule>
    <cfRule type="cellIs" dxfId="682" priority="186" stopIfTrue="1" operator="equal">
      <formula>"NA"</formula>
    </cfRule>
  </conditionalFormatting>
  <conditionalFormatting sqref="D5">
    <cfRule type="cellIs" dxfId="681" priority="112" operator="between">
      <formula>1</formula>
      <formula>3</formula>
    </cfRule>
    <cfRule type="cellIs" dxfId="680" priority="113" operator="between">
      <formula>1</formula>
      <formula>3</formula>
    </cfRule>
    <cfRule type="cellIs" dxfId="679" priority="114" operator="between">
      <formula>3.9</formula>
      <formula>6.899</formula>
    </cfRule>
    <cfRule type="cellIs" dxfId="678" priority="115" operator="greaterThan">
      <formula>6.9</formula>
    </cfRule>
    <cfRule type="cellIs" dxfId="677" priority="116" stopIfTrue="1" operator="equal">
      <formula>"NA"</formula>
    </cfRule>
  </conditionalFormatting>
  <conditionalFormatting sqref="B4:C5">
    <cfRule type="cellIs" dxfId="676" priority="103" operator="between">
      <formula>0.1</formula>
      <formula>5.1</formula>
    </cfRule>
    <cfRule type="cellIs" dxfId="675" priority="104" operator="equal">
      <formula>0</formula>
    </cfRule>
  </conditionalFormatting>
  <conditionalFormatting sqref="D6">
    <cfRule type="cellIs" dxfId="674" priority="39" operator="between">
      <formula>1</formula>
      <formula>3</formula>
    </cfRule>
    <cfRule type="cellIs" dxfId="673" priority="40" operator="between">
      <formula>1</formula>
      <formula>3</formula>
    </cfRule>
    <cfRule type="cellIs" dxfId="672" priority="41" operator="between">
      <formula>3.9</formula>
      <formula>6.899</formula>
    </cfRule>
    <cfRule type="cellIs" dxfId="671" priority="42" operator="greaterThan">
      <formula>6.9</formula>
    </cfRule>
    <cfRule type="cellIs" dxfId="670" priority="43" stopIfTrue="1" operator="equal">
      <formula>"NA"</formula>
    </cfRule>
  </conditionalFormatting>
  <conditionalFormatting sqref="D7">
    <cfRule type="cellIs" dxfId="669" priority="34" operator="between">
      <formula>1</formula>
      <formula>3</formula>
    </cfRule>
    <cfRule type="cellIs" dxfId="668" priority="35" operator="between">
      <formula>1</formula>
      <formula>3</formula>
    </cfRule>
    <cfRule type="cellIs" dxfId="667" priority="36" operator="between">
      <formula>3.9</formula>
      <formula>6.899</formula>
    </cfRule>
    <cfRule type="cellIs" dxfId="666" priority="37" operator="greaterThan">
      <formula>6.9</formula>
    </cfRule>
    <cfRule type="cellIs" dxfId="665" priority="38" stopIfTrue="1" operator="equal">
      <formula>"NA"</formula>
    </cfRule>
  </conditionalFormatting>
  <conditionalFormatting sqref="B6:C7">
    <cfRule type="cellIs" dxfId="664" priority="32" operator="between">
      <formula>0.1</formula>
      <formula>5.1</formula>
    </cfRule>
    <cfRule type="cellIs" dxfId="663" priority="33"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2"/>
  <sheetViews>
    <sheetView zoomScale="120" zoomScaleNormal="120" workbookViewId="0">
      <pane ySplit="3" topLeftCell="A4" activePane="bottomLeft" state="frozen"/>
      <selection pane="bottomLeft" activeCell="E1" sqref="E1"/>
    </sheetView>
  </sheetViews>
  <sheetFormatPr defaultRowHeight="14.5" x14ac:dyDescent="0.35"/>
  <cols>
    <col min="1" max="1" width="62.7265625" style="1" customWidth="1"/>
    <col min="2" max="3" width="19.81640625" customWidth="1"/>
    <col min="4" max="4" width="16" customWidth="1"/>
    <col min="5" max="5" width="37.6328125" style="25" customWidth="1"/>
    <col min="6" max="6" width="5.54296875" customWidth="1"/>
  </cols>
  <sheetData>
    <row r="1" spans="1:5" ht="39" customHeight="1" x14ac:dyDescent="0.55000000000000004">
      <c r="A1" s="47" t="s">
        <v>136</v>
      </c>
      <c r="B1" s="80" t="s">
        <v>81</v>
      </c>
      <c r="C1" s="80" t="s">
        <v>37</v>
      </c>
      <c r="D1" s="81" t="s">
        <v>38</v>
      </c>
      <c r="E1" s="48" t="s">
        <v>6</v>
      </c>
    </row>
    <row r="2" spans="1:5" ht="60.65" hidden="1" customHeight="1" x14ac:dyDescent="0.5">
      <c r="A2" s="49" t="s">
        <v>91</v>
      </c>
      <c r="B2" s="32" t="s">
        <v>16</v>
      </c>
      <c r="C2" s="32" t="s">
        <v>15</v>
      </c>
      <c r="D2" s="33" t="s">
        <v>23</v>
      </c>
      <c r="E2" s="68" t="s">
        <v>6</v>
      </c>
    </row>
    <row r="3" spans="1:5" x14ac:dyDescent="0.35">
      <c r="A3" s="10"/>
      <c r="B3" s="11"/>
      <c r="C3" s="11"/>
      <c r="D3" s="11"/>
      <c r="E3" s="69"/>
    </row>
    <row r="4" spans="1:5" ht="61.5" customHeight="1" x14ac:dyDescent="0.35">
      <c r="A4" s="27" t="s">
        <v>137</v>
      </c>
      <c r="B4" s="28">
        <v>4.666666666666667</v>
      </c>
      <c r="C4" s="28">
        <v>4</v>
      </c>
      <c r="D4" s="2" t="str">
        <f>IF((IF(C4=0,0,1)*IF(C4=1,3,1)*IF(C4=2,2,1)*IF(C4=3,1,1)*IF(C4=4,0,1)*IF(C4=5,0,1)*IF(C4&lt;0,"P out of range",1)*IF(C4&gt;5,"P out of range",1))*(IF(B4&lt;6,B4,0)*IF(B4&lt;0,"I out of range",1)*IF(B4&gt;5,"I out of range",1))=0,"NA",(IF(C4&lt;4,4-C4,0)*(IF(COUNTIF(C4,"NA")=1,0,1)))*((IF(COUNTIF(B4,"NA")=1,0,1))*IF(B4&lt;6,B4,0)))</f>
        <v>NA</v>
      </c>
      <c r="E4" s="61"/>
    </row>
    <row r="5" spans="1:5" ht="46.5" customHeight="1" x14ac:dyDescent="0.35">
      <c r="A5" s="27" t="s">
        <v>138</v>
      </c>
      <c r="B5" s="28">
        <v>4</v>
      </c>
      <c r="C5" s="28">
        <v>3</v>
      </c>
      <c r="D5" s="2">
        <f t="shared" ref="D5:D7" si="0">IF((IF(C5=0,0,1)*IF(C5=1,3,1)*IF(C5=2,2,1)*IF(C5=3,1,1)*IF(C5=4,0,1)*IF(C5=5,0,1)*IF(C5&lt;0,"P out of range",1)*IF(C5&gt;5,"P out of range",1))*(IF(B5&lt;6,B5,0)*IF(B5&lt;0,"I out of range",1)*IF(B5&gt;5,"I out of range",1))=0,"NA",(IF(C5&lt;4,4-C5,0)*(IF(COUNTIF(C5,"NA")=1,0,1)))*((IF(COUNTIF(B5,"NA")=1,0,1))*IF(B5&lt;6,B5,0)))</f>
        <v>4</v>
      </c>
      <c r="E5" s="61"/>
    </row>
    <row r="6" spans="1:5" ht="30.5" customHeight="1" x14ac:dyDescent="0.35">
      <c r="A6" s="27" t="s">
        <v>139</v>
      </c>
      <c r="B6" s="28">
        <v>4.5</v>
      </c>
      <c r="C6" s="28">
        <v>2</v>
      </c>
      <c r="D6" s="2">
        <f t="shared" si="0"/>
        <v>9</v>
      </c>
      <c r="E6" s="61"/>
    </row>
    <row r="7" spans="1:5" ht="20" customHeight="1" x14ac:dyDescent="0.35">
      <c r="A7" s="27" t="s">
        <v>140</v>
      </c>
      <c r="B7" s="28">
        <v>4.666666666666667</v>
      </c>
      <c r="C7" s="28">
        <v>3</v>
      </c>
      <c r="D7" s="2">
        <f t="shared" si="0"/>
        <v>4.666666666666667</v>
      </c>
      <c r="E7" s="61"/>
    </row>
    <row r="8" spans="1:5" ht="30.5" customHeight="1" x14ac:dyDescent="0.35">
      <c r="A8" s="27" t="s">
        <v>141</v>
      </c>
      <c r="B8" s="28">
        <v>4.5</v>
      </c>
      <c r="C8" s="28">
        <v>2</v>
      </c>
      <c r="D8" s="2">
        <f t="shared" ref="D8:D9" si="1">IF((IF(C8=0,0,1)*IF(C8=1,3,1)*IF(C8=2,2,1)*IF(C8=3,1,1)*IF(C8=4,0,1)*IF(C8=5,0,1)*IF(C8&lt;0,"P out of range",1)*IF(C8&gt;5,"P out of range",1))*(IF(B8&lt;6,B8,0)*IF(B8&lt;0,"I out of range",1)*IF(B8&gt;5,"I out of range",1))=0,"NA",(IF(C8&lt;4,4-C8,0)*(IF(COUNTIF(C8,"NA")=1,0,1)))*((IF(COUNTIF(B8,"NA")=1,0,1))*IF(B8&lt;6,B8,0)))</f>
        <v>9</v>
      </c>
      <c r="E8" s="61"/>
    </row>
    <row r="9" spans="1:5" ht="45" customHeight="1" x14ac:dyDescent="0.35">
      <c r="A9" s="27" t="s">
        <v>142</v>
      </c>
      <c r="B9" s="28">
        <v>4.666666666666667</v>
      </c>
      <c r="C9" s="28">
        <v>3</v>
      </c>
      <c r="D9" s="2">
        <f t="shared" si="1"/>
        <v>4.666666666666667</v>
      </c>
      <c r="E9" s="61"/>
    </row>
    <row r="10" spans="1:5" x14ac:dyDescent="0.35">
      <c r="A10" s="3"/>
      <c r="B10" s="4"/>
      <c r="C10" s="4"/>
      <c r="D10" s="4"/>
      <c r="E10" s="69"/>
    </row>
    <row r="11" spans="1:5" ht="23.5" x14ac:dyDescent="0.55000000000000004">
      <c r="A11" s="20" t="s">
        <v>74</v>
      </c>
      <c r="B11" s="7">
        <f>IFERROR((IF((SUM(B$3:B10)/((COUNTA($A$3:$A10)-COUNTIF(B$3:B10,0)-(COUNTIF(B$3:B10,"")-2))))=0,"To Be Computed",((SUM(B$3:B10)/((COUNTA($A$3:$A10)-COUNTIF(B$3:B10,0)-(COUNTIF(B$3:B10,"")-2))))))),"INPUT ?")</f>
        <v>4.5000000000000009</v>
      </c>
      <c r="C11" s="7">
        <f>IFERROR((IF((SUM(C$3:C10)/((COUNTA($A$3:$A10)-COUNTIF(C$3:C10,0)-(COUNTIF(C$3:C10,"")-2))))=0,"To Be Computed",((SUM(C$3:C10)/((COUNTA($A$3:$A10)-COUNTIF(C$3:C10,0)-(COUNTIF(C$3:C10,"")-2))))))),"INPUT ?")</f>
        <v>2.8333333333333335</v>
      </c>
      <c r="D11" s="7">
        <f>IFERROR(SUM(D3:D10)/(COUNTA(A3:A10)-COUNTIF(D3:D10,"NA")),"NA")</f>
        <v>6.2666666666666675</v>
      </c>
      <c r="E11" s="70"/>
    </row>
    <row r="12" spans="1:5" x14ac:dyDescent="0.35">
      <c r="B12" s="76" t="s">
        <v>12</v>
      </c>
      <c r="C12" s="76" t="s">
        <v>1</v>
      </c>
      <c r="D12" s="76" t="s">
        <v>2</v>
      </c>
    </row>
  </sheetData>
  <conditionalFormatting sqref="D4:D7">
    <cfRule type="cellIs" dxfId="662" priority="54" operator="between">
      <formula>1</formula>
      <formula>3</formula>
    </cfRule>
    <cfRule type="cellIs" dxfId="661" priority="55" operator="between">
      <formula>1</formula>
      <formula>3</formula>
    </cfRule>
    <cfRule type="cellIs" dxfId="660" priority="56" operator="between">
      <formula>3.9</formula>
      <formula>6.899</formula>
    </cfRule>
    <cfRule type="cellIs" dxfId="659" priority="57" operator="greaterThan">
      <formula>6.9</formula>
    </cfRule>
    <cfRule type="cellIs" dxfId="658" priority="58" stopIfTrue="1" operator="equal">
      <formula>"NA"</formula>
    </cfRule>
  </conditionalFormatting>
  <conditionalFormatting sqref="B4:C7">
    <cfRule type="cellIs" dxfId="657" priority="17" operator="between">
      <formula>0.1</formula>
      <formula>5.1</formula>
    </cfRule>
    <cfRule type="cellIs" dxfId="656" priority="18" operator="equal">
      <formula>0</formula>
    </cfRule>
  </conditionalFormatting>
  <conditionalFormatting sqref="D8:D9">
    <cfRule type="cellIs" dxfId="655" priority="3" operator="between">
      <formula>1</formula>
      <formula>3</formula>
    </cfRule>
    <cfRule type="cellIs" dxfId="654" priority="4" operator="between">
      <formula>1</formula>
      <formula>3</formula>
    </cfRule>
    <cfRule type="cellIs" dxfId="653" priority="5" operator="between">
      <formula>3.9</formula>
      <formula>6.899</formula>
    </cfRule>
    <cfRule type="cellIs" dxfId="652" priority="6" operator="greaterThan">
      <formula>6.9</formula>
    </cfRule>
    <cfRule type="cellIs" dxfId="651" priority="7" stopIfTrue="1" operator="equal">
      <formula>"NA"</formula>
    </cfRule>
  </conditionalFormatting>
  <conditionalFormatting sqref="B8:C9">
    <cfRule type="cellIs" dxfId="650" priority="1" operator="between">
      <formula>0.1</formula>
      <formula>5.1</formula>
    </cfRule>
    <cfRule type="cellIs" dxfId="649" priority="2" operator="equal">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zoomScale="120" zoomScaleNormal="120" workbookViewId="0">
      <pane ySplit="3" topLeftCell="A4" activePane="bottomLeft" state="frozen"/>
      <selection pane="bottomLeft" activeCell="E1" sqref="E1"/>
    </sheetView>
  </sheetViews>
  <sheetFormatPr defaultRowHeight="14.5" x14ac:dyDescent="0.35"/>
  <cols>
    <col min="1" max="1" width="59.453125" style="1" customWidth="1"/>
    <col min="2" max="4" width="16.36328125" customWidth="1"/>
    <col min="5" max="5" width="39.36328125" style="1" customWidth="1"/>
    <col min="6" max="6" width="4.90625" customWidth="1"/>
  </cols>
  <sheetData>
    <row r="1" spans="1:5" ht="43" customHeight="1" x14ac:dyDescent="0.55000000000000004">
      <c r="A1" s="47" t="s">
        <v>113</v>
      </c>
      <c r="B1" s="80" t="s">
        <v>81</v>
      </c>
      <c r="C1" s="80" t="s">
        <v>37</v>
      </c>
      <c r="D1" s="81" t="s">
        <v>38</v>
      </c>
      <c r="E1" s="48" t="s">
        <v>6</v>
      </c>
    </row>
    <row r="2" spans="1:5" ht="60.65" hidden="1" customHeight="1" x14ac:dyDescent="0.5">
      <c r="A2" s="49" t="s">
        <v>92</v>
      </c>
      <c r="B2" s="32" t="s">
        <v>16</v>
      </c>
      <c r="C2" s="32" t="s">
        <v>15</v>
      </c>
      <c r="D2" s="33" t="s">
        <v>23</v>
      </c>
      <c r="E2" s="48" t="s">
        <v>6</v>
      </c>
    </row>
    <row r="3" spans="1:5" x14ac:dyDescent="0.35">
      <c r="A3" s="10"/>
      <c r="B3" s="11"/>
      <c r="C3" s="11"/>
      <c r="D3" s="11"/>
      <c r="E3" s="23"/>
    </row>
    <row r="4" spans="1:5" ht="34.5" customHeight="1" x14ac:dyDescent="0.35">
      <c r="A4" s="27" t="s">
        <v>143</v>
      </c>
      <c r="B4" s="28">
        <v>4.333333333333333</v>
      </c>
      <c r="C4" s="28">
        <v>3</v>
      </c>
      <c r="D4" s="2">
        <f t="shared" ref="D4:D7" si="0">IF((IF(C4=0,0,1)*IF(C4=1,3,1)*IF(C4=2,2,1)*IF(C4=3,1,1)*IF(C4=4,0,1)*IF(C4=5,0,1)*IF(C4&lt;0,"P out of range",1)*IF(C4&gt;5,"P out of range",1))*(IF(B4&lt;6,B4,0)*IF(B4&lt;0,"I out of range",1)*IF(B4&gt;5,"I out of range",1))=0,"NA",(IF(C4&lt;4,4-C4,0)*(IF(COUNTIF(C4,"NA")=1,0,1)))*((IF(COUNTIF(B4,"NA")=1,0,1))*IF(B4&lt;6,B4,0)))</f>
        <v>4.333333333333333</v>
      </c>
      <c r="E4" s="61"/>
    </row>
    <row r="5" spans="1:5" ht="34.5" customHeight="1" x14ac:dyDescent="0.35">
      <c r="A5" s="27" t="s">
        <v>144</v>
      </c>
      <c r="B5" s="28">
        <v>3</v>
      </c>
      <c r="C5" s="28">
        <v>1</v>
      </c>
      <c r="D5" s="2">
        <f t="shared" si="0"/>
        <v>9</v>
      </c>
      <c r="E5" s="61"/>
    </row>
    <row r="6" spans="1:5" ht="73" customHeight="1" x14ac:dyDescent="0.35">
      <c r="A6" s="27" t="s">
        <v>145</v>
      </c>
      <c r="B6" s="28">
        <v>4</v>
      </c>
      <c r="C6" s="28">
        <v>3</v>
      </c>
      <c r="D6" s="2">
        <f t="shared" si="0"/>
        <v>4</v>
      </c>
      <c r="E6" s="61"/>
    </row>
    <row r="7" spans="1:5" ht="45" customHeight="1" x14ac:dyDescent="0.35">
      <c r="A7" s="27" t="s">
        <v>146</v>
      </c>
      <c r="B7" s="28">
        <v>4.333333333333333</v>
      </c>
      <c r="C7" s="28">
        <v>2</v>
      </c>
      <c r="D7" s="2">
        <f t="shared" si="0"/>
        <v>8.6666666666666661</v>
      </c>
      <c r="E7" s="61"/>
    </row>
    <row r="8" spans="1:5" x14ac:dyDescent="0.35">
      <c r="A8" s="3"/>
      <c r="B8" s="4"/>
      <c r="C8" s="4"/>
      <c r="D8" s="4"/>
      <c r="E8" s="23"/>
    </row>
    <row r="9" spans="1:5" ht="23.5" x14ac:dyDescent="0.55000000000000004">
      <c r="A9" s="20" t="s">
        <v>10</v>
      </c>
      <c r="B9" s="7">
        <f>IFERROR((IF((SUM(B$3:B8)/((COUNTA($A$3:$A8)-COUNTIF(B$3:B8,0)-(COUNTIF(B$3:B8,"")-2))))=0,"To Be Computed",((SUM(B$3:B8)/((COUNTA($A$3:$A8)-COUNTIF(B$3:B8,0)-(COUNTIF(B$3:B8,"")-2))))))),"INPUT ?")</f>
        <v>3.9166666666666661</v>
      </c>
      <c r="C9" s="7">
        <f>IFERROR((IF((SUM(C$3:C8)/((COUNTA($A$3:$A8)-COUNTIF(C$3:C8,0)-(COUNTIF(C$3:C8,"")-2))))=0,"To Be Computed",((SUM(C$3:C8)/((COUNTA($A$3:$A8)-COUNTIF(C$3:C8,0)-(COUNTIF(C$3:C8,"")-2))))))),"INPUT ?")</f>
        <v>2.25</v>
      </c>
      <c r="D9" s="7">
        <f>IFERROR(SUM(D3:D8)/(COUNTA(A3:A8)-COUNTIF(D3:D8,"NA")),"NA")</f>
        <v>6.5</v>
      </c>
      <c r="E9" s="58"/>
    </row>
    <row r="10" spans="1:5" ht="29" x14ac:dyDescent="0.35">
      <c r="B10" s="76" t="s">
        <v>12</v>
      </c>
      <c r="C10" s="76" t="s">
        <v>1</v>
      </c>
      <c r="D10" s="76" t="s">
        <v>2</v>
      </c>
    </row>
  </sheetData>
  <conditionalFormatting sqref="D5">
    <cfRule type="cellIs" dxfId="648" priority="162" operator="between">
      <formula>1</formula>
      <formula>3</formula>
    </cfRule>
    <cfRule type="cellIs" dxfId="647" priority="163" operator="between">
      <formula>1</formula>
      <formula>3</formula>
    </cfRule>
    <cfRule type="cellIs" dxfId="646" priority="164" operator="between">
      <formula>3.9</formula>
      <formula>6.899</formula>
    </cfRule>
    <cfRule type="cellIs" dxfId="645" priority="165" operator="greaterThan">
      <formula>6.9</formula>
    </cfRule>
    <cfRule type="cellIs" dxfId="644" priority="166" stopIfTrue="1" operator="equal">
      <formula>"NA"</formula>
    </cfRule>
  </conditionalFormatting>
  <conditionalFormatting sqref="D7">
    <cfRule type="cellIs" dxfId="643" priority="134" operator="between">
      <formula>1</formula>
      <formula>3</formula>
    </cfRule>
    <cfRule type="cellIs" dxfId="642" priority="135" operator="between">
      <formula>1</formula>
      <formula>3</formula>
    </cfRule>
    <cfRule type="cellIs" dxfId="641" priority="136" operator="between">
      <formula>3.9</formula>
      <formula>6.899</formula>
    </cfRule>
    <cfRule type="cellIs" dxfId="640" priority="137" operator="greaterThan">
      <formula>6.9</formula>
    </cfRule>
    <cfRule type="cellIs" dxfId="639" priority="138" stopIfTrue="1" operator="equal">
      <formula>"NA"</formula>
    </cfRule>
  </conditionalFormatting>
  <conditionalFormatting sqref="D6">
    <cfRule type="cellIs" dxfId="638" priority="120" operator="between">
      <formula>1</formula>
      <formula>3</formula>
    </cfRule>
    <cfRule type="cellIs" dxfId="637" priority="121" operator="between">
      <formula>1</formula>
      <formula>3</formula>
    </cfRule>
    <cfRule type="cellIs" dxfId="636" priority="122" operator="between">
      <formula>3.9</formula>
      <formula>6.899</formula>
    </cfRule>
    <cfRule type="cellIs" dxfId="635" priority="123" operator="greaterThan">
      <formula>6.9</formula>
    </cfRule>
    <cfRule type="cellIs" dxfId="634" priority="124" stopIfTrue="1" operator="equal">
      <formula>"NA"</formula>
    </cfRule>
  </conditionalFormatting>
  <conditionalFormatting sqref="D4">
    <cfRule type="cellIs" dxfId="633" priority="64" operator="between">
      <formula>1</formula>
      <formula>3</formula>
    </cfRule>
    <cfRule type="cellIs" dxfId="632" priority="65" operator="between">
      <formula>1</formula>
      <formula>3</formula>
    </cfRule>
    <cfRule type="cellIs" dxfId="631" priority="66" operator="between">
      <formula>3.9</formula>
      <formula>6.899</formula>
    </cfRule>
    <cfRule type="cellIs" dxfId="630" priority="67" operator="greaterThan">
      <formula>6.9</formula>
    </cfRule>
    <cfRule type="cellIs" dxfId="629" priority="68" stopIfTrue="1" operator="equal">
      <formula>"NA"</formula>
    </cfRule>
  </conditionalFormatting>
  <conditionalFormatting sqref="B4:C7">
    <cfRule type="cellIs" dxfId="628" priority="1" operator="between">
      <formula>0.1</formula>
      <formula>5.1</formula>
    </cfRule>
    <cfRule type="cellIs" dxfId="627" priority="2" operator="equal">
      <formula>0</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4"/>
  <sheetViews>
    <sheetView zoomScale="120" zoomScaleNormal="120" workbookViewId="0">
      <pane ySplit="3" topLeftCell="A4" activePane="bottomLeft" state="frozen"/>
      <selection pane="bottomLeft" activeCell="C8" sqref="C8"/>
    </sheetView>
  </sheetViews>
  <sheetFormatPr defaultRowHeight="14.5" x14ac:dyDescent="0.35"/>
  <cols>
    <col min="1" max="1" width="58.36328125" style="31" customWidth="1"/>
    <col min="2" max="4" width="16.54296875" customWidth="1"/>
    <col min="5" max="5" width="39.26953125" style="31" customWidth="1"/>
    <col min="6" max="6" width="5.6328125" customWidth="1"/>
  </cols>
  <sheetData>
    <row r="1" spans="1:5" ht="40" customHeight="1" x14ac:dyDescent="0.55000000000000004">
      <c r="A1" s="47" t="s">
        <v>113</v>
      </c>
      <c r="B1" s="80" t="s">
        <v>81</v>
      </c>
      <c r="C1" s="80" t="s">
        <v>37</v>
      </c>
      <c r="D1" s="81" t="s">
        <v>38</v>
      </c>
      <c r="E1" s="48" t="s">
        <v>6</v>
      </c>
    </row>
    <row r="2" spans="1:5" ht="60.65" hidden="1" customHeight="1" x14ac:dyDescent="0.5">
      <c r="A2" s="49" t="s">
        <v>93</v>
      </c>
      <c r="B2" s="32" t="s">
        <v>16</v>
      </c>
      <c r="C2" s="32" t="s">
        <v>15</v>
      </c>
      <c r="D2" s="33" t="s">
        <v>23</v>
      </c>
      <c r="E2" s="48" t="s">
        <v>6</v>
      </c>
    </row>
    <row r="3" spans="1:5" x14ac:dyDescent="0.35">
      <c r="A3" s="10"/>
      <c r="B3" s="11"/>
      <c r="C3" s="11"/>
      <c r="D3" s="11"/>
      <c r="E3" s="23"/>
    </row>
    <row r="4" spans="1:5" ht="31.5" customHeight="1" x14ac:dyDescent="0.35">
      <c r="A4" s="27" t="s">
        <v>147</v>
      </c>
      <c r="B4" s="28">
        <v>5</v>
      </c>
      <c r="C4" s="28">
        <v>2</v>
      </c>
      <c r="D4" s="2">
        <f t="shared" ref="D4:D9" si="0">IF((IF(C4=0,0,1)*IF(C4=1,3,1)*IF(C4=2,2,1)*IF(C4=3,1,1)*IF(C4=4,0,1)*IF(C4=5,0,1)*IF(C4&lt;0,"P out of range",1)*IF(C4&gt;5,"P out of range",1))*(IF(B4&lt;6,B4,0)*IF(B4&lt;0,"I out of range",1)*IF(B4&gt;5,"I out of range",1))=0,"NA",(IF(C4&lt;4,4-C4,0)*(IF(COUNTIF(C4,"NA")=1,0,1)))*((IF(COUNTIF(B4,"NA")=1,0,1))*IF(B4&lt;6,B4,0)))</f>
        <v>10</v>
      </c>
      <c r="E4" s="61"/>
    </row>
    <row r="5" spans="1:5" ht="31.5" customHeight="1" x14ac:dyDescent="0.35">
      <c r="A5" s="27" t="s">
        <v>148</v>
      </c>
      <c r="B5" s="28">
        <v>4</v>
      </c>
      <c r="C5" s="28">
        <v>3</v>
      </c>
      <c r="D5" s="2">
        <f t="shared" si="0"/>
        <v>4</v>
      </c>
      <c r="E5" s="61"/>
    </row>
    <row r="6" spans="1:5" ht="17" customHeight="1" x14ac:dyDescent="0.35">
      <c r="A6" s="27" t="s">
        <v>149</v>
      </c>
      <c r="B6" s="28">
        <v>4</v>
      </c>
      <c r="C6" s="28">
        <v>1</v>
      </c>
      <c r="D6" s="2">
        <f t="shared" si="0"/>
        <v>12</v>
      </c>
      <c r="E6" s="61"/>
    </row>
    <row r="7" spans="1:5" ht="25" customHeight="1" x14ac:dyDescent="0.35">
      <c r="A7" s="27" t="s">
        <v>150</v>
      </c>
      <c r="B7" s="28">
        <v>4</v>
      </c>
      <c r="C7" s="28">
        <v>1.6666666666666667</v>
      </c>
      <c r="D7" s="2">
        <f t="shared" si="0"/>
        <v>9.3333333333333321</v>
      </c>
      <c r="E7" s="61"/>
    </row>
    <row r="8" spans="1:5" ht="48.5" customHeight="1" x14ac:dyDescent="0.35">
      <c r="A8" s="27" t="s">
        <v>151</v>
      </c>
      <c r="B8" s="28">
        <v>4</v>
      </c>
      <c r="C8" s="28">
        <v>1</v>
      </c>
      <c r="D8" s="2">
        <f t="shared" si="0"/>
        <v>12</v>
      </c>
      <c r="E8" s="61"/>
    </row>
    <row r="9" spans="1:5" ht="45.5" customHeight="1" x14ac:dyDescent="0.35">
      <c r="A9" s="27" t="s">
        <v>152</v>
      </c>
      <c r="B9" s="28">
        <v>4</v>
      </c>
      <c r="C9" s="28">
        <v>1</v>
      </c>
      <c r="D9" s="2">
        <f t="shared" si="0"/>
        <v>12</v>
      </c>
      <c r="E9" s="61"/>
    </row>
    <row r="10" spans="1:5" ht="36" customHeight="1" x14ac:dyDescent="0.35">
      <c r="A10" s="27" t="s">
        <v>153</v>
      </c>
      <c r="B10" s="28">
        <v>4</v>
      </c>
      <c r="C10" s="28">
        <v>2</v>
      </c>
      <c r="D10" s="2">
        <f>IF((IF(C10=0,0,1)*IF(C10=1,3,1)*IF(C10=2,2,1)*IF(C10=3,1,1)*IF(C10=4,0,1)*IF(C10=5,0,1)*IF(C10&lt;0,"P out of range",1)*IF(C10&gt;5,"P out of range",1))*(IF(B10&lt;6,B10,0)*IF(B10&lt;0,"I out of range",1)*IF(B10&gt;5,"I out of range",1))=0,"NA",(IF(C10&lt;4,4-C10,0)*(IF(COUNTIF(C10,"NA")=1,0,1)))*((IF(COUNTIF(B10,"NA")=1,0,1))*IF(B10&lt;6,B10,0)))</f>
        <v>8</v>
      </c>
      <c r="E10" s="61"/>
    </row>
    <row r="11" spans="1:5" ht="61" customHeight="1" x14ac:dyDescent="0.35">
      <c r="A11" s="27" t="s">
        <v>154</v>
      </c>
      <c r="B11" s="28">
        <v>4</v>
      </c>
      <c r="C11" s="28">
        <v>1</v>
      </c>
      <c r="D11" s="2">
        <f>IF((IF(C11=0,0,1)*IF(C11=1,3,1)*IF(C11=2,2,1)*IF(C11=3,1,1)*IF(C11=4,0,1)*IF(C11=5,0,1)*IF(C11&lt;0,"P out of range",1)*IF(C11&gt;5,"P out of range",1))*(IF(B11&lt;6,B11,0)*IF(B11&lt;0,"I out of range",1)*IF(B11&gt;5,"I out of range",1))=0,"NA",(IF(C11&lt;4,4-C11,0)*(IF(COUNTIF(C11,"NA")=1,0,1)))*((IF(COUNTIF(B11,"NA")=1,0,1))*IF(B11&lt;6,B11,0)))</f>
        <v>12</v>
      </c>
      <c r="E11" s="61"/>
    </row>
    <row r="12" spans="1:5" x14ac:dyDescent="0.35">
      <c r="A12" s="3"/>
      <c r="B12" s="4"/>
      <c r="C12" s="4"/>
      <c r="D12" s="4"/>
      <c r="E12" s="23"/>
    </row>
    <row r="13" spans="1:5" ht="23.5" x14ac:dyDescent="0.55000000000000004">
      <c r="A13" s="20" t="s">
        <v>77</v>
      </c>
      <c r="B13" s="7">
        <f>IFERROR((IF((SUM(B$3:B12)/((COUNTA($A$3:$A12)-COUNTIF(B$3:B12,0)-(COUNTIF(B$3:B12,"")-2))))=0,"To Be Computed",((SUM(B$3:B12)/((COUNTA($A$3:$A12)-COUNTIF(B$3:B12,0)-(COUNTIF(B$3:B12,"")-2))))))),"INPUT ?")</f>
        <v>4.125</v>
      </c>
      <c r="C13" s="7">
        <f>IFERROR((IF((SUM(C$3:C12)/((COUNTA($A$3:$A12)-COUNTIF(C$3:C12,0)-(COUNTIF(C$3:C12,"")-2))))=0,"To Be Computed",((SUM(C$3:C12)/((COUNTA($A$3:$A12)-COUNTIF(C$3:C12,0)-(COUNTIF(C$3:C12,"")-2))))))),"INPUT ?")</f>
        <v>1.5833333333333335</v>
      </c>
      <c r="D13" s="7">
        <f>IFERROR(SUM(D3:D12)/(COUNTA(A3:A12)-COUNTIF(D3:D12,"NA")),"NA")</f>
        <v>9.9166666666666661</v>
      </c>
      <c r="E13" s="58"/>
    </row>
    <row r="14" spans="1:5" ht="29" x14ac:dyDescent="0.35">
      <c r="B14" s="76" t="s">
        <v>12</v>
      </c>
      <c r="C14" s="76" t="s">
        <v>1</v>
      </c>
      <c r="D14" s="76" t="s">
        <v>2</v>
      </c>
    </row>
  </sheetData>
  <conditionalFormatting sqref="D5">
    <cfRule type="cellIs" dxfId="626" priority="178" operator="between">
      <formula>1</formula>
      <formula>3</formula>
    </cfRule>
    <cfRule type="cellIs" dxfId="625" priority="179" operator="between">
      <formula>1</formula>
      <formula>3</formula>
    </cfRule>
    <cfRule type="cellIs" dxfId="624" priority="180" operator="between">
      <formula>3.9</formula>
      <formula>6.899</formula>
    </cfRule>
    <cfRule type="cellIs" dxfId="623" priority="181" operator="greaterThan">
      <formula>6.9</formula>
    </cfRule>
    <cfRule type="cellIs" dxfId="622" priority="182" stopIfTrue="1" operator="equal">
      <formula>"NA"</formula>
    </cfRule>
  </conditionalFormatting>
  <conditionalFormatting sqref="D7">
    <cfRule type="cellIs" dxfId="621" priority="164" operator="between">
      <formula>1</formula>
      <formula>3</formula>
    </cfRule>
    <cfRule type="cellIs" dxfId="620" priority="165" operator="between">
      <formula>1</formula>
      <formula>3</formula>
    </cfRule>
    <cfRule type="cellIs" dxfId="619" priority="166" operator="between">
      <formula>3.9</formula>
      <formula>6.899</formula>
    </cfRule>
    <cfRule type="cellIs" dxfId="618" priority="167" operator="greaterThan">
      <formula>6.9</formula>
    </cfRule>
    <cfRule type="cellIs" dxfId="617" priority="168" stopIfTrue="1" operator="equal">
      <formula>"NA"</formula>
    </cfRule>
  </conditionalFormatting>
  <conditionalFormatting sqref="D6">
    <cfRule type="cellIs" dxfId="616" priority="150" operator="between">
      <formula>1</formula>
      <formula>3</formula>
    </cfRule>
    <cfRule type="cellIs" dxfId="615" priority="151" operator="between">
      <formula>1</formula>
      <formula>3</formula>
    </cfRule>
    <cfRule type="cellIs" dxfId="614" priority="152" operator="between">
      <formula>3.9</formula>
      <formula>6.899</formula>
    </cfRule>
    <cfRule type="cellIs" dxfId="613" priority="153" operator="greaterThan">
      <formula>6.9</formula>
    </cfRule>
    <cfRule type="cellIs" dxfId="612" priority="154" stopIfTrue="1" operator="equal">
      <formula>"NA"</formula>
    </cfRule>
  </conditionalFormatting>
  <conditionalFormatting sqref="D10">
    <cfRule type="cellIs" dxfId="611" priority="136" operator="between">
      <formula>1</formula>
      <formula>3</formula>
    </cfRule>
    <cfRule type="cellIs" dxfId="610" priority="137" operator="between">
      <formula>1</formula>
      <formula>3</formula>
    </cfRule>
    <cfRule type="cellIs" dxfId="609" priority="138" operator="between">
      <formula>3.9</formula>
      <formula>6.899</formula>
    </cfRule>
    <cfRule type="cellIs" dxfId="608" priority="139" operator="greaterThan">
      <formula>6.9</formula>
    </cfRule>
    <cfRule type="cellIs" dxfId="607" priority="140" stopIfTrue="1" operator="equal">
      <formula>"NA"</formula>
    </cfRule>
  </conditionalFormatting>
  <conditionalFormatting sqref="D9">
    <cfRule type="cellIs" dxfId="606" priority="122" operator="between">
      <formula>1</formula>
      <formula>3</formula>
    </cfRule>
    <cfRule type="cellIs" dxfId="605" priority="123" operator="between">
      <formula>1</formula>
      <formula>3</formula>
    </cfRule>
    <cfRule type="cellIs" dxfId="604" priority="124" operator="between">
      <formula>3.9</formula>
      <formula>6.899</formula>
    </cfRule>
    <cfRule type="cellIs" dxfId="603" priority="125" operator="greaterThan">
      <formula>6.9</formula>
    </cfRule>
    <cfRule type="cellIs" dxfId="602" priority="126" stopIfTrue="1" operator="equal">
      <formula>"NA"</formula>
    </cfRule>
  </conditionalFormatting>
  <conditionalFormatting sqref="D8">
    <cfRule type="cellIs" dxfId="601" priority="108" operator="between">
      <formula>1</formula>
      <formula>3</formula>
    </cfRule>
    <cfRule type="cellIs" dxfId="600" priority="109" operator="between">
      <formula>1</formula>
      <formula>3</formula>
    </cfRule>
    <cfRule type="cellIs" dxfId="599" priority="110" operator="between">
      <formula>3.9</formula>
      <formula>6.899</formula>
    </cfRule>
    <cfRule type="cellIs" dxfId="598" priority="111" operator="greaterThan">
      <formula>6.9</formula>
    </cfRule>
    <cfRule type="cellIs" dxfId="597" priority="112" stopIfTrue="1" operator="equal">
      <formula>"NA"</formula>
    </cfRule>
  </conditionalFormatting>
  <conditionalFormatting sqref="D4">
    <cfRule type="cellIs" dxfId="596" priority="94" operator="between">
      <formula>1</formula>
      <formula>3</formula>
    </cfRule>
    <cfRule type="cellIs" dxfId="595" priority="95" operator="between">
      <formula>1</formula>
      <formula>3</formula>
    </cfRule>
    <cfRule type="cellIs" dxfId="594" priority="96" operator="between">
      <formula>3.9</formula>
      <formula>6.899</formula>
    </cfRule>
    <cfRule type="cellIs" dxfId="593" priority="97" operator="greaterThan">
      <formula>6.9</formula>
    </cfRule>
    <cfRule type="cellIs" dxfId="592" priority="98" stopIfTrue="1" operator="equal">
      <formula>"NA"</formula>
    </cfRule>
  </conditionalFormatting>
  <conditionalFormatting sqref="B4:C10">
    <cfRule type="cellIs" dxfId="591" priority="17" operator="between">
      <formula>0.1</formula>
      <formula>5.1</formula>
    </cfRule>
    <cfRule type="cellIs" dxfId="590" priority="18" operator="equal">
      <formula>0</formula>
    </cfRule>
  </conditionalFormatting>
  <conditionalFormatting sqref="D11">
    <cfRule type="cellIs" dxfId="589" priority="3" operator="between">
      <formula>1</formula>
      <formula>3</formula>
    </cfRule>
    <cfRule type="cellIs" dxfId="588" priority="4" operator="between">
      <formula>1</formula>
      <formula>3</formula>
    </cfRule>
    <cfRule type="cellIs" dxfId="587" priority="5" operator="between">
      <formula>3.9</formula>
      <formula>6.899</formula>
    </cfRule>
    <cfRule type="cellIs" dxfId="586" priority="6" operator="greaterThan">
      <formula>6.9</formula>
    </cfRule>
    <cfRule type="cellIs" dxfId="585" priority="7" stopIfTrue="1" operator="equal">
      <formula>"NA"</formula>
    </cfRule>
  </conditionalFormatting>
  <conditionalFormatting sqref="B11:C11">
    <cfRule type="cellIs" dxfId="584" priority="1" operator="between">
      <formula>0.1</formula>
      <formula>5.1</formula>
    </cfRule>
    <cfRule type="cellIs" dxfId="583" priority="2" operator="equal">
      <formula>0</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
  <sheetViews>
    <sheetView zoomScale="80" zoomScaleNormal="80" workbookViewId="0">
      <selection activeCell="I30" sqref="I30"/>
    </sheetView>
  </sheetViews>
  <sheetFormatPr defaultRowHeight="14.5" x14ac:dyDescent="0.35"/>
  <cols>
    <col min="1" max="1" width="9.7265625" bestFit="1" customWidth="1"/>
  </cols>
  <sheetData>
    <row r="2" spans="1:1" x14ac:dyDescent="0.35">
      <c r="A2" s="50" t="s">
        <v>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13817-AF13-4C38-B8DA-4FDD79BBED9C}">
  <dimension ref="A1:N30"/>
  <sheetViews>
    <sheetView tabSelected="1" zoomScaleNormal="100" workbookViewId="0">
      <pane ySplit="3" topLeftCell="A20" activePane="bottomLeft" state="frozen"/>
      <selection pane="bottomLeft"/>
    </sheetView>
  </sheetViews>
  <sheetFormatPr defaultRowHeight="14.5" x14ac:dyDescent="0.35"/>
  <cols>
    <col min="1" max="1" width="72.36328125" style="31" customWidth="1"/>
    <col min="2" max="4" width="12.6328125" customWidth="1"/>
    <col min="5" max="5" width="40.81640625" style="31" hidden="1" customWidth="1"/>
    <col min="6" max="14" width="4.90625" style="35" customWidth="1"/>
  </cols>
  <sheetData>
    <row r="1" spans="1:14" ht="72.5" customHeight="1" x14ac:dyDescent="0.55000000000000004">
      <c r="A1" s="47" t="s">
        <v>161</v>
      </c>
      <c r="B1" s="40" t="s">
        <v>66</v>
      </c>
      <c r="C1" s="41" t="s">
        <v>65</v>
      </c>
      <c r="D1" s="30" t="s">
        <v>38</v>
      </c>
      <c r="E1"/>
      <c r="F1" s="87" t="s">
        <v>59</v>
      </c>
      <c r="G1" s="87" t="s">
        <v>98</v>
      </c>
      <c r="H1" s="87" t="s">
        <v>63</v>
      </c>
      <c r="I1" s="87" t="s">
        <v>97</v>
      </c>
      <c r="J1" s="87" t="s">
        <v>96</v>
      </c>
      <c r="K1" s="87" t="s">
        <v>159</v>
      </c>
      <c r="L1" s="87" t="s">
        <v>64</v>
      </c>
      <c r="M1" s="87" t="s">
        <v>157</v>
      </c>
      <c r="N1" s="87" t="s">
        <v>95</v>
      </c>
    </row>
    <row r="2" spans="1:14" ht="78.5" hidden="1" customHeight="1" x14ac:dyDescent="0.5">
      <c r="A2" s="49" t="s">
        <v>53</v>
      </c>
      <c r="B2" s="32" t="s">
        <v>16</v>
      </c>
      <c r="C2" s="32" t="s">
        <v>15</v>
      </c>
      <c r="D2" s="33" t="s">
        <v>23</v>
      </c>
      <c r="E2" s="48" t="s">
        <v>6</v>
      </c>
    </row>
    <row r="3" spans="1:14" ht="12" customHeight="1" x14ac:dyDescent="0.35">
      <c r="A3" s="10"/>
      <c r="B3" s="11"/>
      <c r="C3" s="11"/>
      <c r="D3" s="4"/>
      <c r="E3" s="23"/>
      <c r="F3" s="82">
        <f>SUM(F4:F30)</f>
        <v>17</v>
      </c>
      <c r="G3" s="82">
        <f>SUM(G4:G30)</f>
        <v>13</v>
      </c>
      <c r="H3" s="82">
        <f>SUM(H4:H30)</f>
        <v>8</v>
      </c>
      <c r="I3" s="82">
        <f>SUM(I4:I30)</f>
        <v>7</v>
      </c>
      <c r="J3" s="82">
        <f>SUM(J4:J30)</f>
        <v>7</v>
      </c>
      <c r="K3" s="82">
        <f>SUM(K4:K30)</f>
        <v>6</v>
      </c>
      <c r="L3" s="82">
        <f>SUM(L4:L30)</f>
        <v>4</v>
      </c>
      <c r="M3" s="82">
        <f>SUM(M4:M30)</f>
        <v>4</v>
      </c>
      <c r="N3" s="82">
        <f>SUM(N4:N30)</f>
        <v>2</v>
      </c>
    </row>
    <row r="4" spans="1:14" ht="12" customHeight="1" x14ac:dyDescent="0.35">
      <c r="A4" s="10"/>
      <c r="B4" s="11"/>
      <c r="C4" s="11"/>
      <c r="D4" s="4"/>
      <c r="E4" s="23"/>
      <c r="F4" s="72"/>
      <c r="G4" s="72"/>
      <c r="H4" s="72"/>
      <c r="I4" s="72"/>
      <c r="J4" s="72"/>
      <c r="K4" s="72"/>
      <c r="L4" s="72"/>
      <c r="M4" s="72"/>
      <c r="N4" s="72"/>
    </row>
    <row r="5" spans="1:14" ht="33.5" customHeight="1" x14ac:dyDescent="0.35">
      <c r="A5" s="77" t="s">
        <v>134</v>
      </c>
      <c r="B5" s="28">
        <v>4.666666666666667</v>
      </c>
      <c r="C5" s="28">
        <v>1</v>
      </c>
      <c r="D5" s="2">
        <f>IF((IF(C5=0,0,1)*IF(C5=1,3,1)*IF(C5=2,2,1)*IF(C5=3,1,1)*IF(C5=4,0,1)*IF(C5=5,0,1)*IF(C5&lt;0,"P out of range",1)*IF(C5&gt;5,"P out of range",1))*(IF(B5&lt;6,B5,0)*IF(B5&lt;0,"I out of range",1)*IF(B5&gt;5,"I out of range",1))=0,"NA",(IF(C5&lt;4,4-C5,0)*(IF(COUNTIF(C5,"NA")=1,0,1)))*((IF(COUNTIF(B5,"NA")=1,0,1))*IF(B5&lt;6,B5,0)))</f>
        <v>14</v>
      </c>
      <c r="E5" s="61"/>
      <c r="F5" s="86">
        <v>1</v>
      </c>
      <c r="G5" s="86">
        <v>1</v>
      </c>
      <c r="H5" s="86">
        <v>1</v>
      </c>
      <c r="I5" s="86"/>
      <c r="J5" s="86">
        <v>1</v>
      </c>
      <c r="K5" s="86">
        <v>1</v>
      </c>
      <c r="L5" s="86"/>
      <c r="M5" s="86"/>
      <c r="N5" s="86"/>
    </row>
    <row r="6" spans="1:14" ht="20.5" customHeight="1" x14ac:dyDescent="0.35">
      <c r="A6" s="27" t="s">
        <v>128</v>
      </c>
      <c r="B6" s="28">
        <v>5</v>
      </c>
      <c r="C6" s="28">
        <v>1.3333333333333333</v>
      </c>
      <c r="D6" s="2">
        <f>IF((IF(C6=0,0,1)*IF(C6=1,3,1)*IF(C6=2,2,1)*IF(C6=3,1,1)*IF(C6=4,0,1)*IF(C6=5,0,1)*IF(C6&lt;0,"P out of range",1)*IF(C6&gt;5,"P out of range",1))*(IF(B6&lt;6,B6,0)*IF(B6&lt;0,"I out of range",1)*IF(B6&gt;5,"I out of range",1))=0,"NA",(IF(C6&lt;4,4-C6,0)*(IF(COUNTIF(C6,"NA")=1,0,1)))*((IF(COUNTIF(B6,"NA")=1,0,1))*IF(B6&lt;6,B6,0)))</f>
        <v>13.333333333333336</v>
      </c>
      <c r="E6" s="64"/>
      <c r="F6" s="86"/>
      <c r="G6" s="86"/>
      <c r="H6" s="86">
        <v>1</v>
      </c>
      <c r="I6" s="85"/>
      <c r="J6" s="86"/>
      <c r="K6" s="86"/>
      <c r="L6" s="86"/>
      <c r="M6" s="85"/>
      <c r="N6" s="86"/>
    </row>
    <row r="7" spans="1:14" ht="32.5" customHeight="1" x14ac:dyDescent="0.35">
      <c r="A7" s="27" t="s">
        <v>123</v>
      </c>
      <c r="B7" s="28">
        <v>4.666666666666667</v>
      </c>
      <c r="C7" s="28">
        <v>1.3333333333333333</v>
      </c>
      <c r="D7" s="2">
        <f>IF((IF(C7=0,0,1)*IF(C7=1,3,1)*IF(C7=2,2,1)*IF(C7=3,1,1)*IF(C7=4,0,1)*IF(C7=5,0,1)*IF(C7&lt;0,"P out of range",1)*IF(C7&gt;5,"P out of range",1))*(IF(B7&lt;6,B7,0)*IF(B7&lt;0,"I out of range",1)*IF(B7&gt;5,"I out of range",1))=0,"NA",(IF(C7&lt;4,4-C7,0)*(IF(COUNTIF(C7,"NA")=1,0,1)))*((IF(COUNTIF(B7,"NA")=1,0,1))*IF(B7&lt;6,B7,0)))</f>
        <v>12.444444444444446</v>
      </c>
      <c r="E7" s="61"/>
      <c r="F7" s="86">
        <v>1</v>
      </c>
      <c r="G7" s="86">
        <v>1</v>
      </c>
      <c r="H7" s="86">
        <v>1</v>
      </c>
      <c r="I7" s="85"/>
      <c r="J7" s="86"/>
      <c r="K7" s="86"/>
      <c r="L7" s="86"/>
      <c r="M7" s="85"/>
      <c r="N7" s="86"/>
    </row>
    <row r="8" spans="1:14" ht="34" customHeight="1" x14ac:dyDescent="0.35">
      <c r="A8" s="27" t="s">
        <v>158</v>
      </c>
      <c r="B8" s="28">
        <v>4</v>
      </c>
      <c r="C8" s="28">
        <v>1</v>
      </c>
      <c r="D8" s="2">
        <f>IF((IF(C8=0,0,1)*IF(C8=1,3,1)*IF(C8=2,2,1)*IF(C8=3,1,1)*IF(C8=4,0,1)*IF(C8=5,0,1)*IF(C8&lt;0,"P out of range",1)*IF(C8&gt;5,"P out of range",1))*(IF(B8&lt;6,B8,0)*IF(B8&lt;0,"I out of range",1)*IF(B8&gt;5,"I out of range",1))=0,"NA",(IF(C8&lt;4,4-C8,0)*(IF(COUNTIF(C8,"NA")=1,0,1)))*((IF(COUNTIF(B8,"NA")=1,0,1))*IF(B8&lt;6,B8,0)))</f>
        <v>12</v>
      </c>
      <c r="E8" s="61"/>
      <c r="F8" s="86">
        <v>1</v>
      </c>
      <c r="G8" s="86"/>
      <c r="H8" s="86"/>
      <c r="I8" s="86">
        <v>1</v>
      </c>
      <c r="J8" s="86"/>
      <c r="K8" s="86">
        <v>1</v>
      </c>
      <c r="L8" s="85">
        <v>1</v>
      </c>
      <c r="M8" s="86"/>
      <c r="N8" s="86"/>
    </row>
    <row r="9" spans="1:14" ht="23.5" customHeight="1" x14ac:dyDescent="0.35">
      <c r="A9" s="27" t="s">
        <v>149</v>
      </c>
      <c r="B9" s="28">
        <v>4</v>
      </c>
      <c r="C9" s="28">
        <v>1</v>
      </c>
      <c r="D9" s="2">
        <f>IF((IF(C9=0,0,1)*IF(C9=1,3,1)*IF(C9=2,2,1)*IF(C9=3,1,1)*IF(C9=4,0,1)*IF(C9=5,0,1)*IF(C9&lt;0,"P out of range",1)*IF(C9&gt;5,"P out of range",1))*(IF(B9&lt;6,B9,0)*IF(B9&lt;0,"I out of range",1)*IF(B9&gt;5,"I out of range",1))=0,"NA",(IF(C9&lt;4,4-C9,0)*(IF(COUNTIF(C9,"NA")=1,0,1)))*((IF(COUNTIF(B9,"NA")=1,0,1))*IF(B9&lt;6,B9,0)))</f>
        <v>12</v>
      </c>
      <c r="E9" s="61"/>
      <c r="F9" s="86">
        <v>1</v>
      </c>
      <c r="G9" s="86">
        <v>1</v>
      </c>
      <c r="H9" s="86">
        <v>1</v>
      </c>
      <c r="I9" s="86"/>
      <c r="J9" s="86"/>
      <c r="K9" s="86"/>
      <c r="L9" s="86"/>
      <c r="M9" s="86"/>
      <c r="N9" s="86"/>
    </row>
    <row r="10" spans="1:14" ht="43" customHeight="1" x14ac:dyDescent="0.35">
      <c r="A10" s="27" t="s">
        <v>151</v>
      </c>
      <c r="B10" s="28">
        <v>4</v>
      </c>
      <c r="C10" s="28">
        <v>1</v>
      </c>
      <c r="D10" s="2">
        <f>IF((IF(C10=0,0,1)*IF(C10=1,3,1)*IF(C10=2,2,1)*IF(C10=3,1,1)*IF(C10=4,0,1)*IF(C10=5,0,1)*IF(C10&lt;0,"P out of range",1)*IF(C10&gt;5,"P out of range",1))*(IF(B10&lt;6,B10,0)*IF(B10&lt;0,"I out of range",1)*IF(B10&gt;5,"I out of range",1))=0,"NA",(IF(C10&lt;4,4-C10,0)*(IF(COUNTIF(C10,"NA")=1,0,1)))*((IF(COUNTIF(B10,"NA")=1,0,1))*IF(B10&lt;6,B10,0)))</f>
        <v>12</v>
      </c>
      <c r="E10" s="61"/>
      <c r="F10" s="86">
        <v>1</v>
      </c>
      <c r="G10" s="86">
        <v>1</v>
      </c>
      <c r="H10" s="86"/>
      <c r="I10" s="86"/>
      <c r="J10" s="86"/>
      <c r="K10" s="86">
        <v>1</v>
      </c>
      <c r="L10" s="86"/>
      <c r="M10" s="86">
        <v>1</v>
      </c>
      <c r="N10" s="86"/>
    </row>
    <row r="11" spans="1:14" ht="33.5" customHeight="1" x14ac:dyDescent="0.35">
      <c r="A11" s="27" t="s">
        <v>152</v>
      </c>
      <c r="B11" s="28">
        <v>4</v>
      </c>
      <c r="C11" s="28">
        <v>1</v>
      </c>
      <c r="D11" s="2">
        <f>IF((IF(C11=0,0,1)*IF(C11=1,3,1)*IF(C11=2,2,1)*IF(C11=3,1,1)*IF(C11=4,0,1)*IF(C11=5,0,1)*IF(C11&lt;0,"P out of range",1)*IF(C11&gt;5,"P out of range",1))*(IF(B11&lt;6,B11,0)*IF(B11&lt;0,"I out of range",1)*IF(B11&gt;5,"I out of range",1))=0,"NA",(IF(C11&lt;4,4-C11,0)*(IF(COUNTIF(C11,"NA")=1,0,1)))*((IF(COUNTIF(B11,"NA")=1,0,1))*IF(B11&lt;6,B11,0)))</f>
        <v>12</v>
      </c>
      <c r="E11" s="61"/>
      <c r="F11" s="86">
        <v>1</v>
      </c>
      <c r="G11" s="86"/>
      <c r="H11" s="86"/>
      <c r="I11" s="86">
        <v>1</v>
      </c>
      <c r="J11" s="86"/>
      <c r="K11" s="86"/>
      <c r="L11" s="86"/>
      <c r="M11" s="86"/>
      <c r="N11" s="86"/>
    </row>
    <row r="12" spans="1:14" ht="45.5" customHeight="1" x14ac:dyDescent="0.35">
      <c r="A12" s="27" t="s">
        <v>154</v>
      </c>
      <c r="B12" s="28">
        <v>4</v>
      </c>
      <c r="C12" s="28">
        <v>1</v>
      </c>
      <c r="D12" s="2">
        <f>IF((IF(C12=0,0,1)*IF(C12=1,3,1)*IF(C12=2,2,1)*IF(C12=3,1,1)*IF(C12=4,0,1)*IF(C12=5,0,1)*IF(C12&lt;0,"P out of range",1)*IF(C12&gt;5,"P out of range",1))*(IF(B12&lt;6,B12,0)*IF(B12&lt;0,"I out of range",1)*IF(B12&gt;5,"I out of range",1))=0,"NA",(IF(C12&lt;4,4-C12,0)*(IF(COUNTIF(C12,"NA")=1,0,1)))*((IF(COUNTIF(B12,"NA")=1,0,1))*IF(B12&lt;6,B12,0)))</f>
        <v>12</v>
      </c>
      <c r="E12" s="61"/>
      <c r="F12" s="86">
        <v>1</v>
      </c>
      <c r="G12" s="86">
        <v>1</v>
      </c>
      <c r="H12" s="86"/>
      <c r="I12" s="86">
        <v>1</v>
      </c>
      <c r="J12" s="86">
        <v>1</v>
      </c>
      <c r="K12" s="86"/>
      <c r="L12" s="86"/>
      <c r="M12" s="86">
        <v>1</v>
      </c>
      <c r="N12" s="86">
        <v>1</v>
      </c>
    </row>
    <row r="13" spans="1:14" ht="35.5" customHeight="1" x14ac:dyDescent="0.35">
      <c r="A13" s="27" t="s">
        <v>108</v>
      </c>
      <c r="B13" s="28">
        <v>5</v>
      </c>
      <c r="C13" s="28">
        <v>2</v>
      </c>
      <c r="D13" s="2">
        <f>IF((IF(C13=0,0,1)*IF(C13=1,3,1)*IF(C13=2,2,1)*IF(C13=3,1,1)*IF(C13=4,0,1)*IF(C13=5,0,1)*IF(C13&lt;0,"P out of range",1)*IF(C13&gt;5,"P out of range",1))*(IF(B13&lt;6,B13,0)*IF(B13&lt;0,"I out of range",1)*IF(B13&gt;5,"I out of range",1))=0,"NA",(IF(C13&lt;4,4-C13,0)*(IF(COUNTIF(C13,"NA")=1,0,1)))*((IF(COUNTIF(B13,"NA")=1,0,1))*IF(B13&lt;6,B13,0)))</f>
        <v>10</v>
      </c>
      <c r="E13" s="61"/>
      <c r="F13" s="85">
        <v>1</v>
      </c>
      <c r="G13" s="86"/>
      <c r="H13" s="86"/>
      <c r="I13" s="86">
        <v>1</v>
      </c>
      <c r="J13" s="86"/>
      <c r="K13" s="86"/>
      <c r="L13" s="86"/>
      <c r="M13" s="86"/>
      <c r="N13" s="86"/>
    </row>
    <row r="14" spans="1:14" ht="31.5" customHeight="1" x14ac:dyDescent="0.35">
      <c r="A14" s="27" t="s">
        <v>109</v>
      </c>
      <c r="B14" s="28">
        <v>5</v>
      </c>
      <c r="C14" s="28">
        <v>2</v>
      </c>
      <c r="D14" s="2">
        <f>IF((IF(C14=0,0,1)*IF(C14=1,3,1)*IF(C14=2,2,1)*IF(C14=3,1,1)*IF(C14=4,0,1)*IF(C14=5,0,1)*IF(C14&lt;0,"P out of range",1)*IF(C14&gt;5,"P out of range",1))*(IF(B14&lt;6,B14,0)*IF(B14&lt;0,"I out of range",1)*IF(B14&gt;5,"I out of range",1))=0,"NA",(IF(C14&lt;4,4-C14,0)*(IF(COUNTIF(C14,"NA")=1,0,1)))*((IF(COUNTIF(B14,"NA")=1,0,1))*IF(B14&lt;6,B14,0)))</f>
        <v>10</v>
      </c>
      <c r="E14" s="61"/>
      <c r="F14" s="85"/>
      <c r="G14" s="86"/>
      <c r="H14" s="86"/>
      <c r="I14" s="86">
        <v>1</v>
      </c>
      <c r="J14" s="86"/>
      <c r="K14" s="86"/>
      <c r="L14" s="85"/>
      <c r="M14" s="86"/>
      <c r="N14" s="86"/>
    </row>
    <row r="15" spans="1:14" ht="60.5" customHeight="1" x14ac:dyDescent="0.35">
      <c r="A15" s="27" t="s">
        <v>117</v>
      </c>
      <c r="B15" s="28">
        <v>5</v>
      </c>
      <c r="C15" s="28">
        <v>2</v>
      </c>
      <c r="D15" s="2">
        <f>IF((IF(C15=0,0,1)*IF(C15=1,3,1)*IF(C15=2,2,1)*IF(C15=3,1,1)*IF(C15=4,0,1)*IF(C15=5,0,1)*IF(C15&lt;0,"P out of range",1)*IF(C15&gt;5,"P out of range",1))*(IF(B15&lt;6,B15,0)*IF(B15&lt;0,"I out of range",1)*IF(B15&gt;5,"I out of range",1))=0,"NA",(IF(C15&lt;4,4-C15,0)*(IF(COUNTIF(C15,"NA")=1,0,1)))*((IF(COUNTIF(B15,"NA")=1,0,1))*IF(B15&lt;6,B15,0)))</f>
        <v>10</v>
      </c>
      <c r="E15" s="64"/>
      <c r="F15" s="86">
        <v>1</v>
      </c>
      <c r="G15" s="86">
        <v>1</v>
      </c>
      <c r="H15" s="86"/>
      <c r="I15" s="86"/>
      <c r="J15" s="86"/>
      <c r="K15" s="86">
        <v>1</v>
      </c>
      <c r="L15" s="85">
        <v>1</v>
      </c>
      <c r="M15" s="86"/>
      <c r="N15" s="86"/>
    </row>
    <row r="16" spans="1:14" ht="33.5" customHeight="1" x14ac:dyDescent="0.35">
      <c r="A16" s="27" t="s">
        <v>114</v>
      </c>
      <c r="B16" s="28">
        <v>5</v>
      </c>
      <c r="C16" s="28">
        <v>2</v>
      </c>
      <c r="D16" s="2">
        <f>IF((IF(C16=0,0,1)*IF(C16=1,3,1)*IF(C16=2,2,1)*IF(C16=3,1,1)*IF(C16=4,0,1)*IF(C16=5,0,1)*IF(C16&lt;0,"P out of range",1)*IF(C16&gt;5,"P out of range",1))*(IF(B16&lt;6,B16,0)*IF(B16&lt;0,"I out of range",1)*IF(B16&gt;5,"I out of range",1))=0,"NA",(IF(C16&lt;4,4-C16,0)*(IF(COUNTIF(C16,"NA")=1,0,1)))*((IF(COUNTIF(B16,"NA")=1,0,1))*IF(B16&lt;6,B16,0)))</f>
        <v>10</v>
      </c>
      <c r="E16" s="64"/>
      <c r="F16" s="86">
        <v>1</v>
      </c>
      <c r="G16" s="86">
        <v>1</v>
      </c>
      <c r="H16" s="86">
        <v>1</v>
      </c>
      <c r="I16" s="86"/>
      <c r="J16" s="86"/>
      <c r="K16" s="86">
        <v>1</v>
      </c>
      <c r="L16" s="85"/>
      <c r="M16" s="86">
        <v>1</v>
      </c>
      <c r="N16" s="86"/>
    </row>
    <row r="17" spans="1:14" ht="19" customHeight="1" x14ac:dyDescent="0.35">
      <c r="A17" s="27" t="s">
        <v>147</v>
      </c>
      <c r="B17" s="28">
        <v>5</v>
      </c>
      <c r="C17" s="28">
        <v>2</v>
      </c>
      <c r="D17" s="2">
        <f>IF((IF(C17=0,0,1)*IF(C17=1,3,1)*IF(C17=2,2,1)*IF(C17=3,1,1)*IF(C17=4,0,1)*IF(C17=5,0,1)*IF(C17&lt;0,"P out of range",1)*IF(C17&gt;5,"P out of range",1))*(IF(B17&lt;6,B17,0)*IF(B17&lt;0,"I out of range",1)*IF(B17&gt;5,"I out of range",1))=0,"NA",(IF(C17&lt;4,4-C17,0)*(IF(COUNTIF(C17,"NA")=1,0,1)))*((IF(COUNTIF(B17,"NA")=1,0,1))*IF(B17&lt;6,B17,0)))</f>
        <v>10</v>
      </c>
      <c r="E17" s="61"/>
      <c r="F17" s="86"/>
      <c r="G17" s="86">
        <v>1</v>
      </c>
      <c r="H17" s="86"/>
      <c r="I17" s="86"/>
      <c r="J17" s="86"/>
      <c r="K17" s="86"/>
      <c r="L17" s="86"/>
      <c r="M17" s="86"/>
      <c r="N17" s="86"/>
    </row>
    <row r="18" spans="1:14" ht="47.5" customHeight="1" x14ac:dyDescent="0.35">
      <c r="A18" s="27" t="s">
        <v>129</v>
      </c>
      <c r="B18" s="28">
        <v>4.666666666666667</v>
      </c>
      <c r="C18" s="28">
        <v>2</v>
      </c>
      <c r="D18" s="2">
        <f>IF((IF(C18=0,0,1)*IF(C18=1,3,1)*IF(C18=2,2,1)*IF(C18=3,1,1)*IF(C18=4,0,1)*IF(C18=5,0,1)*IF(C18&lt;0,"P out of range",1)*IF(C18&gt;5,"P out of range",1))*(IF(B18&lt;6,B18,0)*IF(B18&lt;0,"I out of range",1)*IF(B18&gt;5,"I out of range",1))=0,"NA",(IF(C18&lt;4,4-C18,0)*(IF(COUNTIF(C18,"NA")=1,0,1)))*((IF(COUNTIF(B18,"NA")=1,0,1))*IF(B18&lt;6,B18,0)))</f>
        <v>9.3333333333333339</v>
      </c>
      <c r="E18" s="61"/>
      <c r="F18" s="86"/>
      <c r="G18" s="86"/>
      <c r="H18" s="86">
        <v>1</v>
      </c>
      <c r="I18" s="86"/>
      <c r="J18" s="86"/>
      <c r="K18" s="86"/>
      <c r="L18" s="86"/>
      <c r="M18" s="86"/>
      <c r="N18" s="86"/>
    </row>
    <row r="19" spans="1:14" ht="18" customHeight="1" x14ac:dyDescent="0.35">
      <c r="A19" s="27" t="s">
        <v>150</v>
      </c>
      <c r="B19" s="28">
        <v>4</v>
      </c>
      <c r="C19" s="28">
        <v>1.6666666666666667</v>
      </c>
      <c r="D19" s="2">
        <f>IF((IF(C19=0,0,1)*IF(C19=1,3,1)*IF(C19=2,2,1)*IF(C19=3,1,1)*IF(C19=4,0,1)*IF(C19=5,0,1)*IF(C19&lt;0,"P out of range",1)*IF(C19&gt;5,"P out of range",1))*(IF(B19&lt;6,B19,0)*IF(B19&lt;0,"I out of range",1)*IF(B19&gt;5,"I out of range",1))=0,"NA",(IF(C19&lt;4,4-C19,0)*(IF(COUNTIF(C19,"NA")=1,0,1)))*((IF(COUNTIF(B19,"NA")=1,0,1))*IF(B19&lt;6,B19,0)))</f>
        <v>9.3333333333333321</v>
      </c>
      <c r="E19" s="61"/>
      <c r="F19" s="86"/>
      <c r="G19" s="86">
        <v>1</v>
      </c>
      <c r="H19" s="86"/>
      <c r="I19" s="86"/>
      <c r="J19" s="86"/>
      <c r="K19" s="86"/>
      <c r="L19" s="86"/>
      <c r="M19" s="86"/>
      <c r="N19" s="86"/>
    </row>
    <row r="20" spans="1:14" ht="20" customHeight="1" x14ac:dyDescent="0.35">
      <c r="A20" s="27" t="s">
        <v>139</v>
      </c>
      <c r="B20" s="28">
        <v>4.5</v>
      </c>
      <c r="C20" s="28">
        <v>2</v>
      </c>
      <c r="D20" s="2">
        <f>IF((IF(C20=0,0,1)*IF(C20=1,3,1)*IF(C20=2,2,1)*IF(C20=3,1,1)*IF(C20=4,0,1)*IF(C20=5,0,1)*IF(C20&lt;0,"P out of range",1)*IF(C20&gt;5,"P out of range",1))*(IF(B20&lt;6,B20,0)*IF(B20&lt;0,"I out of range",1)*IF(B20&gt;5,"I out of range",1))=0,"NA",(IF(C20&lt;4,4-C20,0)*(IF(COUNTIF(C20,"NA")=1,0,1)))*((IF(COUNTIF(B20,"NA")=1,0,1))*IF(B20&lt;6,B20,0)))</f>
        <v>9</v>
      </c>
      <c r="E20" s="61"/>
      <c r="F20" s="86"/>
      <c r="G20" s="86"/>
      <c r="H20" s="86"/>
      <c r="I20" s="86"/>
      <c r="J20" s="86"/>
      <c r="K20" s="86"/>
      <c r="L20" s="86"/>
      <c r="M20" s="86"/>
      <c r="N20" s="86">
        <v>1</v>
      </c>
    </row>
    <row r="21" spans="1:14" ht="33" customHeight="1" x14ac:dyDescent="0.35">
      <c r="A21" s="27" t="s">
        <v>141</v>
      </c>
      <c r="B21" s="28">
        <v>4.5</v>
      </c>
      <c r="C21" s="28">
        <v>2</v>
      </c>
      <c r="D21" s="2">
        <f>IF((IF(C21=0,0,1)*IF(C21=1,3,1)*IF(C21=2,2,1)*IF(C21=3,1,1)*IF(C21=4,0,1)*IF(C21=5,0,1)*IF(C21&lt;0,"P out of range",1)*IF(C21&gt;5,"P out of range",1))*(IF(B21&lt;6,B21,0)*IF(B21&lt;0,"I out of range",1)*IF(B21&gt;5,"I out of range",1))=0,"NA",(IF(C21&lt;4,4-C21,0)*(IF(COUNTIF(C21,"NA")=1,0,1)))*((IF(COUNTIF(B21,"NA")=1,0,1))*IF(B21&lt;6,B21,0)))</f>
        <v>9</v>
      </c>
      <c r="E21" s="61"/>
      <c r="F21" s="86">
        <v>1</v>
      </c>
      <c r="G21" s="86"/>
      <c r="H21" s="86"/>
      <c r="I21" s="86"/>
      <c r="J21" s="86"/>
      <c r="K21" s="86"/>
      <c r="L21" s="86"/>
      <c r="M21" s="86"/>
      <c r="N21" s="86"/>
    </row>
    <row r="22" spans="1:14" ht="33.5" customHeight="1" x14ac:dyDescent="0.35">
      <c r="A22" s="27" t="s">
        <v>144</v>
      </c>
      <c r="B22" s="28">
        <v>3</v>
      </c>
      <c r="C22" s="28">
        <v>1</v>
      </c>
      <c r="D22" s="2">
        <f>IF((IF(C22=0,0,1)*IF(C22=1,3,1)*IF(C22=2,2,1)*IF(C22=3,1,1)*IF(C22=4,0,1)*IF(C22=5,0,1)*IF(C22&lt;0,"P out of range",1)*IF(C22&gt;5,"P out of range",1))*(IF(B22&lt;6,B22,0)*IF(B22&lt;0,"I out of range",1)*IF(B22&gt;5,"I out of range",1))=0,"NA",(IF(C22&lt;4,4-C22,0)*(IF(COUNTIF(C22,"NA")=1,0,1)))*((IF(COUNTIF(B22,"NA")=1,0,1))*IF(B22&lt;6,B22,0)))</f>
        <v>9</v>
      </c>
      <c r="E22" s="61"/>
      <c r="F22" s="86">
        <v>1</v>
      </c>
      <c r="G22" s="86">
        <v>1</v>
      </c>
      <c r="H22" s="86">
        <v>1</v>
      </c>
      <c r="I22" s="86"/>
      <c r="J22" s="86"/>
      <c r="K22" s="86"/>
      <c r="L22" s="86"/>
      <c r="M22" s="86"/>
      <c r="N22" s="86"/>
    </row>
    <row r="23" spans="1:14" ht="31.5" customHeight="1" x14ac:dyDescent="0.35">
      <c r="A23" s="27" t="s">
        <v>146</v>
      </c>
      <c r="B23" s="28">
        <v>4.333333333333333</v>
      </c>
      <c r="C23" s="28">
        <v>2</v>
      </c>
      <c r="D23" s="2">
        <f>IF((IF(C23=0,0,1)*IF(C23=1,3,1)*IF(C23=2,2,1)*IF(C23=3,1,1)*IF(C23=4,0,1)*IF(C23=5,0,1)*IF(C23&lt;0,"P out of range",1)*IF(C23&gt;5,"P out of range",1))*(IF(B23&lt;6,B23,0)*IF(B23&lt;0,"I out of range",1)*IF(B23&gt;5,"I out of range",1))=0,"NA",(IF(C23&lt;4,4-C23,0)*(IF(COUNTIF(C23,"NA")=1,0,1)))*((IF(COUNTIF(B23,"NA")=1,0,1))*IF(B23&lt;6,B23,0)))</f>
        <v>8.6666666666666661</v>
      </c>
      <c r="E23" s="61"/>
      <c r="F23" s="86"/>
      <c r="G23" s="86">
        <v>1</v>
      </c>
      <c r="H23" s="86"/>
      <c r="I23" s="86"/>
      <c r="J23" s="86"/>
      <c r="K23" s="86">
        <v>1</v>
      </c>
      <c r="L23" s="86"/>
      <c r="M23" s="86"/>
      <c r="N23" s="86"/>
    </row>
    <row r="24" spans="1:14" ht="32.5" customHeight="1" x14ac:dyDescent="0.35">
      <c r="A24" s="27" t="s">
        <v>110</v>
      </c>
      <c r="B24" s="28">
        <v>4</v>
      </c>
      <c r="C24" s="28">
        <v>2</v>
      </c>
      <c r="D24" s="2">
        <f>IF((IF(C24=0,0,1)*IF(C24=1,3,1)*IF(C24=2,2,1)*IF(C24=3,1,1)*IF(C24=4,0,1)*IF(C24=5,0,1)*IF(C24&lt;0,"P out of range",1)*IF(C24&gt;5,"P out of range",1))*(IF(B24&lt;6,B24,0)*IF(B24&lt;0,"I out of range",1)*IF(B24&gt;5,"I out of range",1))=0,"NA",(IF(C24&lt;4,4-C24,0)*(IF(COUNTIF(C24,"NA")=1,0,1)))*((IF(COUNTIF(B24,"NA")=1,0,1))*IF(B24&lt;6,B24,0)))</f>
        <v>8</v>
      </c>
      <c r="E24" s="61"/>
      <c r="F24" s="85">
        <v>1</v>
      </c>
      <c r="G24" s="86"/>
      <c r="H24" s="86"/>
      <c r="I24" s="86"/>
      <c r="J24" s="86"/>
      <c r="K24" s="86"/>
      <c r="L24" s="85">
        <v>1</v>
      </c>
      <c r="M24" s="86"/>
      <c r="N24" s="86"/>
    </row>
    <row r="25" spans="1:14" ht="46" customHeight="1" x14ac:dyDescent="0.35">
      <c r="A25" s="27" t="s">
        <v>122</v>
      </c>
      <c r="B25" s="28">
        <v>4</v>
      </c>
      <c r="C25" s="28">
        <v>2</v>
      </c>
      <c r="D25" s="2">
        <f>IF((IF(C25=0,0,1)*IF(C25=1,3,1)*IF(C25=2,2,1)*IF(C25=3,1,1)*IF(C25=4,0,1)*IF(C25=5,0,1)*IF(C25&lt;0,"P out of range",1)*IF(C25&gt;5,"P out of range",1))*(IF(B25&lt;6,B25,0)*IF(B25&lt;0,"I out of range",1)*IF(B25&gt;5,"I out of range",1))=0,"NA",(IF(C25&lt;4,4-C25,0)*(IF(COUNTIF(C25,"NA")=1,0,1)))*((IF(COUNTIF(B25,"NA")=1,0,1))*IF(B25&lt;6,B25,0)))</f>
        <v>8</v>
      </c>
      <c r="E25" s="64"/>
      <c r="F25" s="86">
        <v>1</v>
      </c>
      <c r="G25" s="86">
        <v>1</v>
      </c>
      <c r="H25" s="86"/>
      <c r="I25" s="86"/>
      <c r="J25" s="86">
        <v>1</v>
      </c>
      <c r="K25" s="86"/>
      <c r="L25" s="85"/>
      <c r="M25" s="86">
        <v>1</v>
      </c>
      <c r="N25" s="86"/>
    </row>
    <row r="26" spans="1:14" ht="21" customHeight="1" x14ac:dyDescent="0.35">
      <c r="A26" s="27" t="s">
        <v>125</v>
      </c>
      <c r="B26" s="28">
        <v>4</v>
      </c>
      <c r="C26" s="28">
        <v>2</v>
      </c>
      <c r="D26" s="2">
        <f>IF((IF(C26=0,0,1)*IF(C26=1,3,1)*IF(C26=2,2,1)*IF(C26=3,1,1)*IF(C26=4,0,1)*IF(C26=5,0,1)*IF(C26&lt;0,"P out of range",1)*IF(C26&gt;5,"P out of range",1))*(IF(B26&lt;6,B26,0)*IF(B26&lt;0,"I out of range",1)*IF(B26&gt;5,"I out of range",1))=0,"NA",(IF(C26&lt;4,4-C26,0)*(IF(COUNTIF(C26,"NA")=1,0,1)))*((IF(COUNTIF(B26,"NA")=1,0,1))*IF(B26&lt;6,B26,0)))</f>
        <v>8</v>
      </c>
      <c r="E26" s="64"/>
      <c r="F26" s="86">
        <v>1</v>
      </c>
      <c r="G26" s="86"/>
      <c r="H26" s="86">
        <v>1</v>
      </c>
      <c r="I26" s="85"/>
      <c r="J26" s="86">
        <v>1</v>
      </c>
      <c r="K26" s="86"/>
      <c r="L26" s="86"/>
      <c r="M26" s="85"/>
      <c r="N26" s="86"/>
    </row>
    <row r="27" spans="1:14" ht="39" customHeight="1" x14ac:dyDescent="0.35">
      <c r="A27" s="27" t="s">
        <v>160</v>
      </c>
      <c r="B27" s="28">
        <v>4</v>
      </c>
      <c r="C27" s="28">
        <v>2</v>
      </c>
      <c r="D27" s="2">
        <f>IF((IF(C27=0,0,1)*IF(C27=1,3,1)*IF(C27=2,2,1)*IF(C27=3,1,1)*IF(C27=4,0,1)*IF(C27=5,0,1)*IF(C27&lt;0,"P out of range",1)*IF(C27&gt;5,"P out of range",1))*(IF(B27&lt;6,B27,0)*IF(B27&lt;0,"I out of range",1)*IF(B27&gt;5,"I out of range",1))=0,"NA",(IF(C27&lt;4,4-C27,0)*(IF(COUNTIF(C27,"NA")=1,0,1)))*((IF(COUNTIF(B27,"NA")=1,0,1))*IF(B27&lt;6,B27,0)))</f>
        <v>8</v>
      </c>
      <c r="E27" s="61"/>
      <c r="F27" s="86">
        <v>1</v>
      </c>
      <c r="G27" s="86"/>
      <c r="H27" s="86"/>
      <c r="I27" s="86"/>
      <c r="J27" s="86">
        <v>1</v>
      </c>
      <c r="K27" s="86"/>
      <c r="L27" s="86"/>
      <c r="M27" s="86"/>
      <c r="N27" s="86"/>
    </row>
    <row r="28" spans="1:14" ht="39" customHeight="1" x14ac:dyDescent="0.35">
      <c r="A28" s="27" t="s">
        <v>135</v>
      </c>
      <c r="B28" s="28">
        <v>4</v>
      </c>
      <c r="C28" s="28">
        <v>2</v>
      </c>
      <c r="D28" s="2">
        <f>IF((IF(C28=0,0,1)*IF(C28=1,3,1)*IF(C28=2,2,1)*IF(C28=3,1,1)*IF(C28=4,0,1)*IF(C28=5,0,1)*IF(C28&lt;0,"P out of range",1)*IF(C28&gt;5,"P out of range",1))*(IF(B28&lt;6,B28,0)*IF(B28&lt;0,"I out of range",1)*IF(B28&gt;5,"I out of range",1))=0,"NA",(IF(C28&lt;4,4-C28,0)*(IF(COUNTIF(C28,"NA")=1,0,1)))*((IF(COUNTIF(B28,"NA")=1,0,1))*IF(B28&lt;6,B28,0)))</f>
        <v>8</v>
      </c>
      <c r="E28" s="61"/>
      <c r="F28" s="86">
        <v>1</v>
      </c>
      <c r="G28" s="86"/>
      <c r="H28" s="86"/>
      <c r="I28" s="86">
        <v>1</v>
      </c>
      <c r="J28" s="86">
        <v>1</v>
      </c>
      <c r="K28" s="86"/>
      <c r="L28" s="86"/>
      <c r="M28" s="86"/>
      <c r="N28" s="86"/>
    </row>
    <row r="29" spans="1:14" ht="35.5" customHeight="1" x14ac:dyDescent="0.35">
      <c r="A29" s="27" t="s">
        <v>153</v>
      </c>
      <c r="B29" s="28">
        <v>4</v>
      </c>
      <c r="C29" s="28">
        <v>2</v>
      </c>
      <c r="D29" s="2">
        <f>IF((IF(C29=0,0,1)*IF(C29=1,3,1)*IF(C29=2,2,1)*IF(C29=3,1,1)*IF(C29=4,0,1)*IF(C29=5,0,1)*IF(C29&lt;0,"P out of range",1)*IF(C29&gt;5,"P out of range",1))*(IF(B29&lt;6,B29,0)*IF(B29&lt;0,"I out of range",1)*IF(B29&gt;5,"I out of range",1))=0,"NA",(IF(C29&lt;4,4-C29,0)*(IF(COUNTIF(C29,"NA")=1,0,1)))*((IF(COUNTIF(B29,"NA")=1,0,1))*IF(B29&lt;6,B29,0)))</f>
        <v>8</v>
      </c>
      <c r="E29" s="61"/>
      <c r="F29" s="86"/>
      <c r="G29" s="86">
        <v>1</v>
      </c>
      <c r="H29" s="86"/>
      <c r="I29" s="86">
        <v>1</v>
      </c>
      <c r="J29" s="86">
        <v>1</v>
      </c>
      <c r="K29" s="86"/>
      <c r="L29" s="86">
        <v>1</v>
      </c>
      <c r="M29" s="86"/>
      <c r="N29" s="86"/>
    </row>
    <row r="30" spans="1:14" x14ac:dyDescent="0.35">
      <c r="A30" s="3"/>
      <c r="B30" s="3"/>
      <c r="C30" s="3"/>
      <c r="D30" s="4"/>
      <c r="E30" s="23"/>
      <c r="F30" s="23"/>
      <c r="G30" s="23"/>
      <c r="H30" s="23"/>
      <c r="I30" s="23"/>
      <c r="J30" s="23"/>
      <c r="K30" s="23"/>
      <c r="L30" s="23"/>
      <c r="M30" s="23"/>
      <c r="N30" s="23"/>
    </row>
  </sheetData>
  <sortState xmlns:xlrd2="http://schemas.microsoft.com/office/spreadsheetml/2017/richdata2" ref="A5:N29">
    <sortCondition descending="1" ref="D5:D29"/>
    <sortCondition descending="1" ref="B5:B29"/>
  </sortState>
  <conditionalFormatting sqref="B13:C13">
    <cfRule type="cellIs" dxfId="582" priority="208" operator="between">
      <formula>0.1</formula>
      <formula>5.1</formula>
    </cfRule>
    <cfRule type="cellIs" dxfId="581" priority="209" operator="equal">
      <formula>0</formula>
    </cfRule>
  </conditionalFormatting>
  <conditionalFormatting sqref="D5:D7">
    <cfRule type="cellIs" dxfId="580" priority="244" operator="between">
      <formula>1</formula>
      <formula>3</formula>
    </cfRule>
    <cfRule type="cellIs" dxfId="579" priority="245" operator="between">
      <formula>1</formula>
      <formula>3</formula>
    </cfRule>
    <cfRule type="cellIs" dxfId="578" priority="246" operator="between">
      <formula>3.9</formula>
      <formula>6.899</formula>
    </cfRule>
    <cfRule type="cellIs" dxfId="577" priority="247" operator="greaterThan">
      <formula>6.9</formula>
    </cfRule>
    <cfRule type="cellIs" dxfId="576" priority="248" stopIfTrue="1" operator="equal">
      <formula>"NA"</formula>
    </cfRule>
  </conditionalFormatting>
  <conditionalFormatting sqref="B5:C7">
    <cfRule type="cellIs" dxfId="575" priority="242" operator="between">
      <formula>0.1</formula>
      <formula>5.1</formula>
    </cfRule>
    <cfRule type="cellIs" dxfId="574" priority="243" operator="equal">
      <formula>0</formula>
    </cfRule>
  </conditionalFormatting>
  <conditionalFormatting sqref="B8">
    <cfRule type="cellIs" dxfId="573" priority="240" operator="between">
      <formula>0.1</formula>
      <formula>5.1</formula>
    </cfRule>
    <cfRule type="cellIs" dxfId="572" priority="241" operator="equal">
      <formula>0</formula>
    </cfRule>
  </conditionalFormatting>
  <conditionalFormatting sqref="D8:D9">
    <cfRule type="cellIs" dxfId="571" priority="233" operator="between">
      <formula>1</formula>
      <formula>3</formula>
    </cfRule>
    <cfRule type="cellIs" dxfId="570" priority="234" operator="between">
      <formula>1</formula>
      <formula>3</formula>
    </cfRule>
    <cfRule type="cellIs" dxfId="569" priority="235" operator="between">
      <formula>3.9</formula>
      <formula>6.899</formula>
    </cfRule>
    <cfRule type="cellIs" dxfId="568" priority="236" operator="greaterThan">
      <formula>6.9</formula>
    </cfRule>
    <cfRule type="cellIs" dxfId="567" priority="237" stopIfTrue="1" operator="equal">
      <formula>"NA"</formula>
    </cfRule>
  </conditionalFormatting>
  <conditionalFormatting sqref="B9">
    <cfRule type="cellIs" dxfId="566" priority="238" operator="between">
      <formula>0.1</formula>
      <formula>5.1</formula>
    </cfRule>
    <cfRule type="cellIs" dxfId="565" priority="239" operator="equal">
      <formula>0</formula>
    </cfRule>
  </conditionalFormatting>
  <conditionalFormatting sqref="C8:C9">
    <cfRule type="cellIs" dxfId="564" priority="232" operator="greaterThan">
      <formula>0</formula>
    </cfRule>
  </conditionalFormatting>
  <conditionalFormatting sqref="D10">
    <cfRule type="cellIs" dxfId="563" priority="227" operator="between">
      <formula>1</formula>
      <formula>3</formula>
    </cfRule>
    <cfRule type="cellIs" dxfId="562" priority="228" operator="between">
      <formula>1</formula>
      <formula>3</formula>
    </cfRule>
    <cfRule type="cellIs" dxfId="561" priority="229" operator="between">
      <formula>3.9</formula>
      <formula>6.899</formula>
    </cfRule>
    <cfRule type="cellIs" dxfId="560" priority="230" operator="greaterThan">
      <formula>6.9</formula>
    </cfRule>
    <cfRule type="cellIs" dxfId="559" priority="231" stopIfTrue="1" operator="equal">
      <formula>"NA"</formula>
    </cfRule>
  </conditionalFormatting>
  <conditionalFormatting sqref="B10">
    <cfRule type="cellIs" dxfId="558" priority="225" operator="between">
      <formula>0.1</formula>
      <formula>5.1</formula>
    </cfRule>
    <cfRule type="cellIs" dxfId="557" priority="226" operator="equal">
      <formula>0</formula>
    </cfRule>
  </conditionalFormatting>
  <conditionalFormatting sqref="C10">
    <cfRule type="cellIs" dxfId="556" priority="224" operator="greaterThan">
      <formula>0</formula>
    </cfRule>
  </conditionalFormatting>
  <conditionalFormatting sqref="D11">
    <cfRule type="cellIs" dxfId="555" priority="219" operator="between">
      <formula>1</formula>
      <formula>3</formula>
    </cfRule>
    <cfRule type="cellIs" dxfId="554" priority="220" operator="between">
      <formula>1</formula>
      <formula>3</formula>
    </cfRule>
    <cfRule type="cellIs" dxfId="553" priority="221" operator="between">
      <formula>3.9</formula>
      <formula>6.899</formula>
    </cfRule>
    <cfRule type="cellIs" dxfId="552" priority="222" operator="greaterThan">
      <formula>6.9</formula>
    </cfRule>
    <cfRule type="cellIs" dxfId="551" priority="223" stopIfTrue="1" operator="equal">
      <formula>"NA"</formula>
    </cfRule>
  </conditionalFormatting>
  <conditionalFormatting sqref="B11:C11">
    <cfRule type="cellIs" dxfId="550" priority="217" operator="between">
      <formula>0.1</formula>
      <formula>5.1</formula>
    </cfRule>
    <cfRule type="cellIs" dxfId="549" priority="218" operator="equal">
      <formula>0</formula>
    </cfRule>
  </conditionalFormatting>
  <conditionalFormatting sqref="B12:C12">
    <cfRule type="cellIs" dxfId="548" priority="215" operator="between">
      <formula>0.1</formula>
      <formula>5.1</formula>
    </cfRule>
    <cfRule type="cellIs" dxfId="547" priority="216" operator="equal">
      <formula>0</formula>
    </cfRule>
  </conditionalFormatting>
  <conditionalFormatting sqref="D12">
    <cfRule type="cellIs" dxfId="546" priority="210" operator="between">
      <formula>1</formula>
      <formula>3</formula>
    </cfRule>
    <cfRule type="cellIs" dxfId="545" priority="211" operator="between">
      <formula>1</formula>
      <formula>3</formula>
    </cfRule>
    <cfRule type="cellIs" dxfId="544" priority="212" operator="between">
      <formula>3.9</formula>
      <formula>6.899</formula>
    </cfRule>
    <cfRule type="cellIs" dxfId="543" priority="213" operator="greaterThan">
      <formula>6.9</formula>
    </cfRule>
    <cfRule type="cellIs" dxfId="542" priority="214" stopIfTrue="1" operator="equal">
      <formula>"NA"</formula>
    </cfRule>
  </conditionalFormatting>
  <conditionalFormatting sqref="D13">
    <cfRule type="cellIs" dxfId="541" priority="203" operator="between">
      <formula>1</formula>
      <formula>3</formula>
    </cfRule>
    <cfRule type="cellIs" dxfId="540" priority="204" operator="between">
      <formula>1</formula>
      <formula>3</formula>
    </cfRule>
    <cfRule type="cellIs" dxfId="539" priority="205" operator="between">
      <formula>3.9</formula>
      <formula>6.899</formula>
    </cfRule>
    <cfRule type="cellIs" dxfId="538" priority="206" operator="greaterThan">
      <formula>6.9</formula>
    </cfRule>
    <cfRule type="cellIs" dxfId="537" priority="207" stopIfTrue="1" operator="equal">
      <formula>"NA"</formula>
    </cfRule>
  </conditionalFormatting>
  <conditionalFormatting sqref="D13">
    <cfRule type="cellIs" dxfId="536" priority="198" operator="between">
      <formula>1</formula>
      <formula>3</formula>
    </cfRule>
    <cfRule type="cellIs" dxfId="535" priority="199" operator="between">
      <formula>1</formula>
      <formula>3</formula>
    </cfRule>
    <cfRule type="cellIs" dxfId="534" priority="200" operator="between">
      <formula>3.9</formula>
      <formula>6.899</formula>
    </cfRule>
    <cfRule type="cellIs" dxfId="533" priority="201" operator="greaterThan">
      <formula>6.9</formula>
    </cfRule>
    <cfRule type="cellIs" dxfId="532" priority="202" stopIfTrue="1" operator="equal">
      <formula>"NA"</formula>
    </cfRule>
  </conditionalFormatting>
  <conditionalFormatting sqref="B14:C15">
    <cfRule type="cellIs" dxfId="531" priority="196" operator="between">
      <formula>0.1</formula>
      <formula>5.1</formula>
    </cfRule>
    <cfRule type="cellIs" dxfId="530" priority="197" operator="equal">
      <formula>0</formula>
    </cfRule>
  </conditionalFormatting>
  <conditionalFormatting sqref="D14:D15">
    <cfRule type="cellIs" dxfId="529" priority="191" operator="between">
      <formula>1</formula>
      <formula>3</formula>
    </cfRule>
    <cfRule type="cellIs" dxfId="528" priority="192" operator="between">
      <formula>1</formula>
      <formula>3</formula>
    </cfRule>
    <cfRule type="cellIs" dxfId="527" priority="193" operator="between">
      <formula>3.9</formula>
      <formula>6.899</formula>
    </cfRule>
    <cfRule type="cellIs" dxfId="526" priority="194" operator="greaterThan">
      <formula>6.9</formula>
    </cfRule>
    <cfRule type="cellIs" dxfId="525" priority="195" stopIfTrue="1" operator="equal">
      <formula>"NA"</formula>
    </cfRule>
  </conditionalFormatting>
  <conditionalFormatting sqref="D15">
    <cfRule type="cellIs" dxfId="524" priority="186" operator="between">
      <formula>1</formula>
      <formula>3</formula>
    </cfRule>
    <cfRule type="cellIs" dxfId="523" priority="187" operator="between">
      <formula>1</formula>
      <formula>3</formula>
    </cfRule>
    <cfRule type="cellIs" dxfId="522" priority="188" operator="between">
      <formula>3.9</formula>
      <formula>6.899</formula>
    </cfRule>
    <cfRule type="cellIs" dxfId="521" priority="189" operator="greaterThan">
      <formula>6.9</formula>
    </cfRule>
    <cfRule type="cellIs" dxfId="520" priority="190" stopIfTrue="1" operator="equal">
      <formula>"NA"</formula>
    </cfRule>
  </conditionalFormatting>
  <conditionalFormatting sqref="D16">
    <cfRule type="cellIs" dxfId="519" priority="105" operator="between">
      <formula>1</formula>
      <formula>3</formula>
    </cfRule>
    <cfRule type="cellIs" dxfId="518" priority="106" operator="between">
      <formula>1</formula>
      <formula>3</formula>
    </cfRule>
    <cfRule type="cellIs" dxfId="517" priority="107" operator="between">
      <formula>3.9</formula>
      <formula>6.899</formula>
    </cfRule>
    <cfRule type="cellIs" dxfId="516" priority="108" operator="greaterThan">
      <formula>6.9</formula>
    </cfRule>
    <cfRule type="cellIs" dxfId="515" priority="109" stopIfTrue="1" operator="equal">
      <formula>"NA"</formula>
    </cfRule>
  </conditionalFormatting>
  <conditionalFormatting sqref="B16:C16">
    <cfRule type="cellIs" dxfId="514" priority="103" operator="between">
      <formula>0.1</formula>
      <formula>5.1</formula>
    </cfRule>
    <cfRule type="cellIs" dxfId="513" priority="104" operator="equal">
      <formula>0</formula>
    </cfRule>
  </conditionalFormatting>
  <conditionalFormatting sqref="D17">
    <cfRule type="cellIs" dxfId="512" priority="98" operator="between">
      <formula>1</formula>
      <formula>3</formula>
    </cfRule>
    <cfRule type="cellIs" dxfId="511" priority="99" operator="between">
      <formula>1</formula>
      <formula>3</formula>
    </cfRule>
    <cfRule type="cellIs" dxfId="510" priority="100" operator="between">
      <formula>3.9</formula>
      <formula>6.899</formula>
    </cfRule>
    <cfRule type="cellIs" dxfId="509" priority="101" operator="greaterThan">
      <formula>6.9</formula>
    </cfRule>
    <cfRule type="cellIs" dxfId="508" priority="102" stopIfTrue="1" operator="equal">
      <formula>"NA"</formula>
    </cfRule>
  </conditionalFormatting>
  <conditionalFormatting sqref="D18">
    <cfRule type="cellIs" dxfId="507" priority="93" operator="between">
      <formula>1</formula>
      <formula>3</formula>
    </cfRule>
    <cfRule type="cellIs" dxfId="506" priority="94" operator="between">
      <formula>1</formula>
      <formula>3</formula>
    </cfRule>
    <cfRule type="cellIs" dxfId="505" priority="95" operator="between">
      <formula>3.9</formula>
      <formula>6.899</formula>
    </cfRule>
    <cfRule type="cellIs" dxfId="504" priority="96" operator="greaterThan">
      <formula>6.9</formula>
    </cfRule>
    <cfRule type="cellIs" dxfId="503" priority="97" stopIfTrue="1" operator="equal">
      <formula>"NA"</formula>
    </cfRule>
  </conditionalFormatting>
  <conditionalFormatting sqref="B17:C18">
    <cfRule type="cellIs" dxfId="502" priority="91" operator="between">
      <formula>0.1</formula>
      <formula>5.1</formula>
    </cfRule>
    <cfRule type="cellIs" dxfId="501" priority="92" operator="equal">
      <formula>0</formula>
    </cfRule>
  </conditionalFormatting>
  <conditionalFormatting sqref="D19">
    <cfRule type="cellIs" dxfId="500" priority="86" operator="between">
      <formula>1</formula>
      <formula>3</formula>
    </cfRule>
    <cfRule type="cellIs" dxfId="499" priority="87" operator="between">
      <formula>1</formula>
      <formula>3</formula>
    </cfRule>
    <cfRule type="cellIs" dxfId="498" priority="88" operator="between">
      <formula>3.9</formula>
      <formula>6.899</formula>
    </cfRule>
    <cfRule type="cellIs" dxfId="497" priority="89" operator="greaterThan">
      <formula>6.9</formula>
    </cfRule>
    <cfRule type="cellIs" dxfId="496" priority="90" stopIfTrue="1" operator="equal">
      <formula>"NA"</formula>
    </cfRule>
  </conditionalFormatting>
  <conditionalFormatting sqref="B19:C19">
    <cfRule type="cellIs" dxfId="495" priority="84" operator="between">
      <formula>0.1</formula>
      <formula>5.1</formula>
    </cfRule>
    <cfRule type="cellIs" dxfId="494" priority="85" operator="equal">
      <formula>0</formula>
    </cfRule>
  </conditionalFormatting>
  <conditionalFormatting sqref="D20">
    <cfRule type="cellIs" dxfId="493" priority="79" operator="between">
      <formula>1</formula>
      <formula>3</formula>
    </cfRule>
    <cfRule type="cellIs" dxfId="492" priority="80" operator="between">
      <formula>1</formula>
      <formula>3</formula>
    </cfRule>
    <cfRule type="cellIs" dxfId="491" priority="81" operator="between">
      <formula>3.9</formula>
      <formula>6.899</formula>
    </cfRule>
    <cfRule type="cellIs" dxfId="490" priority="82" operator="greaterThan">
      <formula>6.9</formula>
    </cfRule>
    <cfRule type="cellIs" dxfId="489" priority="83" stopIfTrue="1" operator="equal">
      <formula>"NA"</formula>
    </cfRule>
  </conditionalFormatting>
  <conditionalFormatting sqref="B20:C20">
    <cfRule type="cellIs" dxfId="488" priority="77" operator="between">
      <formula>0.1</formula>
      <formula>5.1</formula>
    </cfRule>
    <cfRule type="cellIs" dxfId="487" priority="78" operator="equal">
      <formula>0</formula>
    </cfRule>
  </conditionalFormatting>
  <conditionalFormatting sqref="D21">
    <cfRule type="cellIs" dxfId="486" priority="72" operator="between">
      <formula>1</formula>
      <formula>3</formula>
    </cfRule>
    <cfRule type="cellIs" dxfId="485" priority="73" operator="between">
      <formula>1</formula>
      <formula>3</formula>
    </cfRule>
    <cfRule type="cellIs" dxfId="484" priority="74" operator="between">
      <formula>3.9</formula>
      <formula>6.899</formula>
    </cfRule>
    <cfRule type="cellIs" dxfId="483" priority="75" operator="greaterThan">
      <formula>6.9</formula>
    </cfRule>
    <cfRule type="cellIs" dxfId="482" priority="76" stopIfTrue="1" operator="equal">
      <formula>"NA"</formula>
    </cfRule>
  </conditionalFormatting>
  <conditionalFormatting sqref="B21:C21">
    <cfRule type="cellIs" dxfId="481" priority="70" operator="between">
      <formula>0.1</formula>
      <formula>5.1</formula>
    </cfRule>
    <cfRule type="cellIs" dxfId="480" priority="71" operator="equal">
      <formula>0</formula>
    </cfRule>
  </conditionalFormatting>
  <conditionalFormatting sqref="D22">
    <cfRule type="cellIs" dxfId="479" priority="65" operator="between">
      <formula>1</formula>
      <formula>3</formula>
    </cfRule>
    <cfRule type="cellIs" dxfId="478" priority="66" operator="between">
      <formula>1</formula>
      <formula>3</formula>
    </cfRule>
    <cfRule type="cellIs" dxfId="477" priority="67" operator="between">
      <formula>3.9</formula>
      <formula>6.899</formula>
    </cfRule>
    <cfRule type="cellIs" dxfId="476" priority="68" operator="greaterThan">
      <formula>6.9</formula>
    </cfRule>
    <cfRule type="cellIs" dxfId="475" priority="69" stopIfTrue="1" operator="equal">
      <formula>"NA"</formula>
    </cfRule>
  </conditionalFormatting>
  <conditionalFormatting sqref="B22:C22">
    <cfRule type="cellIs" dxfId="474" priority="63" operator="between">
      <formula>0.1</formula>
      <formula>5.1</formula>
    </cfRule>
    <cfRule type="cellIs" dxfId="473" priority="64" operator="equal">
      <formula>0</formula>
    </cfRule>
  </conditionalFormatting>
  <conditionalFormatting sqref="D23">
    <cfRule type="cellIs" dxfId="472" priority="37" operator="between">
      <formula>1</formula>
      <formula>3</formula>
    </cfRule>
    <cfRule type="cellIs" dxfId="471" priority="38" operator="between">
      <formula>1</formula>
      <formula>3</formula>
    </cfRule>
    <cfRule type="cellIs" dxfId="470" priority="39" operator="between">
      <formula>3.9</formula>
      <formula>6.899</formula>
    </cfRule>
    <cfRule type="cellIs" dxfId="469" priority="40" operator="greaterThan">
      <formula>6.9</formula>
    </cfRule>
    <cfRule type="cellIs" dxfId="468" priority="41" stopIfTrue="1" operator="equal">
      <formula>"NA"</formula>
    </cfRule>
  </conditionalFormatting>
  <conditionalFormatting sqref="B23:C23">
    <cfRule type="cellIs" dxfId="467" priority="35" operator="between">
      <formula>0.1</formula>
      <formula>5.1</formula>
    </cfRule>
    <cfRule type="cellIs" dxfId="466" priority="36" operator="equal">
      <formula>0</formula>
    </cfRule>
  </conditionalFormatting>
  <conditionalFormatting sqref="D25">
    <cfRule type="cellIs" dxfId="465" priority="30" operator="between">
      <formula>1</formula>
      <formula>3</formula>
    </cfRule>
    <cfRule type="cellIs" dxfId="464" priority="31" operator="between">
      <formula>1</formula>
      <formula>3</formula>
    </cfRule>
    <cfRule type="cellIs" dxfId="463" priority="32" operator="between">
      <formula>3.9</formula>
      <formula>6.899</formula>
    </cfRule>
    <cfRule type="cellIs" dxfId="462" priority="33" operator="greaterThan">
      <formula>6.9</formula>
    </cfRule>
    <cfRule type="cellIs" dxfId="461" priority="34" stopIfTrue="1" operator="equal">
      <formula>"NA"</formula>
    </cfRule>
  </conditionalFormatting>
  <conditionalFormatting sqref="D24">
    <cfRule type="cellIs" dxfId="460" priority="25" operator="between">
      <formula>1</formula>
      <formula>3</formula>
    </cfRule>
    <cfRule type="cellIs" dxfId="459" priority="26" operator="between">
      <formula>1</formula>
      <formula>3</formula>
    </cfRule>
    <cfRule type="cellIs" dxfId="458" priority="27" operator="between">
      <formula>3.9</formula>
      <formula>6.899</formula>
    </cfRule>
    <cfRule type="cellIs" dxfId="457" priority="28" operator="greaterThan">
      <formula>6.9</formula>
    </cfRule>
    <cfRule type="cellIs" dxfId="456" priority="29" stopIfTrue="1" operator="equal">
      <formula>"NA"</formula>
    </cfRule>
  </conditionalFormatting>
  <conditionalFormatting sqref="D28">
    <cfRule type="cellIs" dxfId="455" priority="20" operator="between">
      <formula>1</formula>
      <formula>3</formula>
    </cfRule>
    <cfRule type="cellIs" dxfId="454" priority="21" operator="between">
      <formula>1</formula>
      <formula>3</formula>
    </cfRule>
    <cfRule type="cellIs" dxfId="453" priority="22" operator="between">
      <formula>3.9</formula>
      <formula>6.899</formula>
    </cfRule>
    <cfRule type="cellIs" dxfId="452" priority="23" operator="greaterThan">
      <formula>6.9</formula>
    </cfRule>
    <cfRule type="cellIs" dxfId="451" priority="24" stopIfTrue="1" operator="equal">
      <formula>"NA"</formula>
    </cfRule>
  </conditionalFormatting>
  <conditionalFormatting sqref="D27">
    <cfRule type="cellIs" dxfId="450" priority="15" operator="between">
      <formula>1</formula>
      <formula>3</formula>
    </cfRule>
    <cfRule type="cellIs" dxfId="449" priority="16" operator="between">
      <formula>1</formula>
      <formula>3</formula>
    </cfRule>
    <cfRule type="cellIs" dxfId="448" priority="17" operator="between">
      <formula>3.9</formula>
      <formula>6.899</formula>
    </cfRule>
    <cfRule type="cellIs" dxfId="447" priority="18" operator="greaterThan">
      <formula>6.9</formula>
    </cfRule>
    <cfRule type="cellIs" dxfId="446" priority="19" stopIfTrue="1" operator="equal">
      <formula>"NA"</formula>
    </cfRule>
  </conditionalFormatting>
  <conditionalFormatting sqref="D26">
    <cfRule type="cellIs" dxfId="445" priority="10" operator="between">
      <formula>1</formula>
      <formula>3</formula>
    </cfRule>
    <cfRule type="cellIs" dxfId="444" priority="11" operator="between">
      <formula>1</formula>
      <formula>3</formula>
    </cfRule>
    <cfRule type="cellIs" dxfId="443" priority="12" operator="between">
      <formula>3.9</formula>
      <formula>6.899</formula>
    </cfRule>
    <cfRule type="cellIs" dxfId="442" priority="13" operator="greaterThan">
      <formula>6.9</formula>
    </cfRule>
    <cfRule type="cellIs" dxfId="441" priority="14" stopIfTrue="1" operator="equal">
      <formula>"NA"</formula>
    </cfRule>
  </conditionalFormatting>
  <conditionalFormatting sqref="B24:C28">
    <cfRule type="cellIs" dxfId="440" priority="8" operator="between">
      <formula>0.1</formula>
      <formula>5.1</formula>
    </cfRule>
    <cfRule type="cellIs" dxfId="439" priority="9" operator="equal">
      <formula>0</formula>
    </cfRule>
  </conditionalFormatting>
  <conditionalFormatting sqref="D29">
    <cfRule type="cellIs" dxfId="438" priority="3" operator="between">
      <formula>1</formula>
      <formula>3</formula>
    </cfRule>
    <cfRule type="cellIs" dxfId="437" priority="4" operator="between">
      <formula>1</formula>
      <formula>3</formula>
    </cfRule>
    <cfRule type="cellIs" dxfId="436" priority="5" operator="between">
      <formula>3.9</formula>
      <formula>6.899</formula>
    </cfRule>
    <cfRule type="cellIs" dxfId="435" priority="6" operator="greaterThan">
      <formula>6.9</formula>
    </cfRule>
    <cfRule type="cellIs" dxfId="434" priority="7" stopIfTrue="1" operator="equal">
      <formula>"NA"</formula>
    </cfRule>
  </conditionalFormatting>
  <conditionalFormatting sqref="B29:C29">
    <cfRule type="cellIs" dxfId="433" priority="1" operator="between">
      <formula>0.1</formula>
      <formula>5.1</formula>
    </cfRule>
    <cfRule type="cellIs" dxfId="432" priority="2" operator="equal">
      <formula>0</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30B68-302D-49B2-9A50-30CE3F8D92F2}">
  <dimension ref="A1:D60"/>
  <sheetViews>
    <sheetView zoomScale="90" zoomScaleNormal="90" workbookViewId="0">
      <pane ySplit="2" topLeftCell="A3" activePane="bottomLeft" state="frozenSplit"/>
      <selection pane="bottomLeft" sqref="A1:D6"/>
    </sheetView>
  </sheetViews>
  <sheetFormatPr defaultRowHeight="14.5" x14ac:dyDescent="0.35"/>
  <cols>
    <col min="1" max="1" width="74.90625" style="31" customWidth="1"/>
    <col min="2" max="2" width="29.7265625" customWidth="1"/>
    <col min="3" max="3" width="29.81640625" customWidth="1"/>
    <col min="4" max="4" width="43.453125" style="31" customWidth="1"/>
  </cols>
  <sheetData>
    <row r="1" spans="1:4" ht="56.25" customHeight="1" x14ac:dyDescent="0.6">
      <c r="A1" s="47" t="s">
        <v>155</v>
      </c>
      <c r="B1" s="40" t="s">
        <v>39</v>
      </c>
      <c r="C1" s="41" t="s">
        <v>37</v>
      </c>
      <c r="D1" s="65" t="s">
        <v>6</v>
      </c>
    </row>
    <row r="2" spans="1:4" ht="110.25" customHeight="1" x14ac:dyDescent="0.5">
      <c r="A2" s="66" t="s">
        <v>94</v>
      </c>
      <c r="B2" s="71" t="s">
        <v>62</v>
      </c>
      <c r="C2" s="71" t="s">
        <v>61</v>
      </c>
      <c r="D2" s="88" t="s">
        <v>60</v>
      </c>
    </row>
    <row r="3" spans="1:4" ht="34.5" customHeight="1" x14ac:dyDescent="0.35">
      <c r="A3" s="67" t="s">
        <v>69</v>
      </c>
      <c r="B3" s="11"/>
      <c r="C3" s="11"/>
      <c r="D3" s="23"/>
    </row>
    <row r="4" spans="1:4" ht="36" customHeight="1" x14ac:dyDescent="0.35">
      <c r="A4" s="27" t="s">
        <v>106</v>
      </c>
      <c r="B4" s="28"/>
      <c r="C4" s="28"/>
      <c r="D4" s="61"/>
    </row>
    <row r="5" spans="1:4" ht="49.5" customHeight="1" x14ac:dyDescent="0.35">
      <c r="A5" s="27" t="s">
        <v>104</v>
      </c>
      <c r="B5" s="28"/>
      <c r="C5" s="28"/>
      <c r="D5" s="61"/>
    </row>
    <row r="6" spans="1:4" ht="47.5" customHeight="1" x14ac:dyDescent="0.35">
      <c r="A6" s="27" t="s">
        <v>105</v>
      </c>
      <c r="B6" s="28"/>
      <c r="C6" s="28"/>
      <c r="D6" s="61"/>
    </row>
    <row r="7" spans="1:4" ht="30.75" customHeight="1" x14ac:dyDescent="0.35">
      <c r="A7" s="67" t="s">
        <v>70</v>
      </c>
      <c r="B7" s="4"/>
      <c r="C7" s="4"/>
      <c r="D7" s="23"/>
    </row>
    <row r="8" spans="1:4" ht="47" customHeight="1" x14ac:dyDescent="0.35">
      <c r="A8" s="27" t="s">
        <v>111</v>
      </c>
      <c r="B8" s="28"/>
      <c r="C8" s="28"/>
      <c r="D8" s="61"/>
    </row>
    <row r="9" spans="1:4" ht="32" customHeight="1" x14ac:dyDescent="0.35">
      <c r="A9" s="27" t="s">
        <v>107</v>
      </c>
      <c r="B9" s="28"/>
      <c r="C9" s="28"/>
      <c r="D9" s="61"/>
    </row>
    <row r="10" spans="1:4" ht="32" customHeight="1" x14ac:dyDescent="0.35">
      <c r="A10" s="27" t="s">
        <v>108</v>
      </c>
      <c r="B10" s="28"/>
      <c r="C10" s="28"/>
      <c r="D10" s="61"/>
    </row>
    <row r="11" spans="1:4" ht="32" customHeight="1" x14ac:dyDescent="0.35">
      <c r="A11" s="27" t="s">
        <v>109</v>
      </c>
      <c r="B11" s="28"/>
      <c r="C11" s="28"/>
      <c r="D11" s="61"/>
    </row>
    <row r="12" spans="1:4" ht="32" customHeight="1" x14ac:dyDescent="0.35">
      <c r="A12" s="27" t="s">
        <v>110</v>
      </c>
      <c r="B12" s="28"/>
      <c r="C12" s="28"/>
      <c r="D12" s="75"/>
    </row>
    <row r="13" spans="1:4" ht="24" customHeight="1" x14ac:dyDescent="0.35">
      <c r="A13" s="67" t="s">
        <v>85</v>
      </c>
      <c r="B13" s="11"/>
      <c r="C13" s="11"/>
      <c r="D13" s="23"/>
    </row>
    <row r="14" spans="1:4" ht="65" customHeight="1" x14ac:dyDescent="0.35">
      <c r="A14" s="27" t="s">
        <v>117</v>
      </c>
      <c r="B14" s="28"/>
      <c r="C14" s="28"/>
      <c r="D14" s="61"/>
    </row>
    <row r="15" spans="1:4" ht="28.5" customHeight="1" x14ac:dyDescent="0.35">
      <c r="A15" s="27" t="s">
        <v>114</v>
      </c>
      <c r="B15" s="28"/>
      <c r="C15" s="28"/>
      <c r="D15" s="75"/>
    </row>
    <row r="16" spans="1:4" ht="45.5" customHeight="1" x14ac:dyDescent="0.35">
      <c r="A16" s="27" t="s">
        <v>115</v>
      </c>
      <c r="B16" s="28"/>
      <c r="C16" s="28"/>
      <c r="D16" s="75"/>
    </row>
    <row r="17" spans="1:4" ht="39.5" customHeight="1" x14ac:dyDescent="0.35">
      <c r="A17" s="27" t="s">
        <v>116</v>
      </c>
      <c r="B17" s="28"/>
      <c r="C17" s="28"/>
      <c r="D17" s="75"/>
    </row>
    <row r="18" spans="1:4" ht="42.5" customHeight="1" x14ac:dyDescent="0.35">
      <c r="A18" s="27" t="s">
        <v>118</v>
      </c>
      <c r="B18" s="28"/>
      <c r="C18" s="28"/>
      <c r="D18" s="61"/>
    </row>
    <row r="19" spans="1:4" ht="21" x14ac:dyDescent="0.35">
      <c r="A19" s="67" t="s">
        <v>55</v>
      </c>
      <c r="B19" s="11"/>
      <c r="C19" s="11"/>
      <c r="D19" s="23"/>
    </row>
    <row r="20" spans="1:4" ht="40.5" customHeight="1" x14ac:dyDescent="0.35">
      <c r="A20" s="27" t="s">
        <v>119</v>
      </c>
      <c r="B20" s="28"/>
      <c r="C20" s="28"/>
      <c r="D20" s="75"/>
    </row>
    <row r="21" spans="1:4" ht="92.5" customHeight="1" x14ac:dyDescent="0.35">
      <c r="A21" s="27" t="s">
        <v>120</v>
      </c>
      <c r="B21" s="28"/>
      <c r="C21" s="28"/>
      <c r="D21" s="75"/>
    </row>
    <row r="22" spans="1:4" ht="25" customHeight="1" x14ac:dyDescent="0.35">
      <c r="A22" s="27" t="s">
        <v>121</v>
      </c>
      <c r="B22" s="28"/>
      <c r="C22" s="28"/>
      <c r="D22" s="75"/>
    </row>
    <row r="23" spans="1:4" ht="42" customHeight="1" x14ac:dyDescent="0.35">
      <c r="A23" s="27" t="s">
        <v>122</v>
      </c>
      <c r="B23" s="28"/>
      <c r="C23" s="28"/>
      <c r="D23" s="75"/>
    </row>
    <row r="24" spans="1:4" ht="21" x14ac:dyDescent="0.35">
      <c r="A24" s="67" t="s">
        <v>56</v>
      </c>
      <c r="B24" s="11"/>
      <c r="C24" s="11"/>
      <c r="D24" s="23"/>
    </row>
    <row r="25" spans="1:4" ht="50" customHeight="1" x14ac:dyDescent="0.35">
      <c r="A25" s="27" t="s">
        <v>130</v>
      </c>
      <c r="B25" s="28"/>
      <c r="C25" s="28"/>
      <c r="D25" s="75"/>
    </row>
    <row r="26" spans="1:4" ht="33.5" customHeight="1" x14ac:dyDescent="0.35">
      <c r="A26" s="27" t="s">
        <v>123</v>
      </c>
      <c r="B26" s="28"/>
      <c r="C26" s="28"/>
      <c r="D26" s="75"/>
    </row>
    <row r="27" spans="1:4" ht="42" customHeight="1" x14ac:dyDescent="0.35">
      <c r="A27" s="27" t="s">
        <v>124</v>
      </c>
      <c r="B27" s="89"/>
      <c r="C27" s="89"/>
      <c r="D27" s="90"/>
    </row>
    <row r="28" spans="1:4" ht="20.5" customHeight="1" x14ac:dyDescent="0.35">
      <c r="A28" s="27" t="s">
        <v>125</v>
      </c>
      <c r="B28" s="89"/>
      <c r="C28" s="89"/>
      <c r="D28" s="90"/>
    </row>
    <row r="29" spans="1:4" ht="45" customHeight="1" x14ac:dyDescent="0.35">
      <c r="A29" s="27" t="s">
        <v>126</v>
      </c>
      <c r="B29" s="89"/>
      <c r="C29" s="89"/>
      <c r="D29" s="90"/>
    </row>
    <row r="30" spans="1:4" ht="47.5" customHeight="1" x14ac:dyDescent="0.35">
      <c r="A30" s="27" t="s">
        <v>127</v>
      </c>
      <c r="B30" s="89"/>
      <c r="C30" s="89"/>
      <c r="D30" s="90"/>
    </row>
    <row r="31" spans="1:4" ht="20.5" customHeight="1" x14ac:dyDescent="0.35">
      <c r="A31" s="27" t="s">
        <v>128</v>
      </c>
      <c r="B31" s="89"/>
      <c r="C31" s="89"/>
      <c r="D31" s="90"/>
    </row>
    <row r="32" spans="1:4" ht="45.5" customHeight="1" x14ac:dyDescent="0.35">
      <c r="A32" s="27" t="s">
        <v>129</v>
      </c>
      <c r="B32" s="89"/>
      <c r="C32" s="89"/>
      <c r="D32" s="90"/>
    </row>
    <row r="33" spans="1:4" ht="37.5" customHeight="1" x14ac:dyDescent="0.35">
      <c r="A33" s="27" t="s">
        <v>131</v>
      </c>
      <c r="B33" s="89"/>
      <c r="C33" s="89"/>
      <c r="D33" s="90"/>
    </row>
    <row r="34" spans="1:4" ht="21" x14ac:dyDescent="0.35">
      <c r="A34" s="67" t="s">
        <v>57</v>
      </c>
      <c r="B34" s="91"/>
      <c r="C34" s="91"/>
      <c r="D34" s="92"/>
    </row>
    <row r="35" spans="1:4" ht="79" customHeight="1" x14ac:dyDescent="0.35">
      <c r="A35" s="77" t="s">
        <v>132</v>
      </c>
      <c r="B35" s="89"/>
      <c r="C35" s="89"/>
      <c r="D35" s="90"/>
    </row>
    <row r="36" spans="1:4" ht="34" customHeight="1" x14ac:dyDescent="0.35">
      <c r="A36" s="27" t="s">
        <v>133</v>
      </c>
      <c r="B36" s="89"/>
      <c r="C36" s="89"/>
      <c r="D36" s="90"/>
    </row>
    <row r="37" spans="1:4" ht="34" customHeight="1" x14ac:dyDescent="0.35">
      <c r="A37" s="77" t="s">
        <v>134</v>
      </c>
      <c r="B37" s="89"/>
      <c r="C37" s="89"/>
      <c r="D37" s="90"/>
    </row>
    <row r="38" spans="1:4" ht="34" customHeight="1" x14ac:dyDescent="0.35">
      <c r="A38" s="27" t="s">
        <v>135</v>
      </c>
      <c r="B38" s="89"/>
      <c r="C38" s="89"/>
      <c r="D38" s="90"/>
    </row>
    <row r="39" spans="1:4" ht="34" customHeight="1" x14ac:dyDescent="0.35">
      <c r="A39" s="67" t="s">
        <v>71</v>
      </c>
      <c r="B39" s="91"/>
      <c r="C39" s="91"/>
      <c r="D39" s="92"/>
    </row>
    <row r="40" spans="1:4" ht="46" customHeight="1" x14ac:dyDescent="0.35">
      <c r="A40" s="27" t="s">
        <v>137</v>
      </c>
      <c r="B40" s="89"/>
      <c r="C40" s="89"/>
      <c r="D40" s="90"/>
    </row>
    <row r="41" spans="1:4" ht="48.5" customHeight="1" x14ac:dyDescent="0.35">
      <c r="A41" s="27" t="s">
        <v>138</v>
      </c>
      <c r="B41" s="89"/>
      <c r="C41" s="89"/>
      <c r="D41" s="90"/>
    </row>
    <row r="42" spans="1:4" ht="34" customHeight="1" x14ac:dyDescent="0.35">
      <c r="A42" s="27" t="s">
        <v>139</v>
      </c>
      <c r="B42" s="89"/>
      <c r="C42" s="89"/>
      <c r="D42" s="90"/>
    </row>
    <row r="43" spans="1:4" ht="34" customHeight="1" x14ac:dyDescent="0.35">
      <c r="A43" s="27" t="s">
        <v>140</v>
      </c>
      <c r="B43" s="89"/>
      <c r="C43" s="89"/>
      <c r="D43" s="90"/>
    </row>
    <row r="44" spans="1:4" ht="34" customHeight="1" x14ac:dyDescent="0.35">
      <c r="A44" s="27" t="s">
        <v>141</v>
      </c>
      <c r="B44" s="89"/>
      <c r="C44" s="89"/>
      <c r="D44" s="90"/>
    </row>
    <row r="45" spans="1:4" ht="32.5" customHeight="1" x14ac:dyDescent="0.35">
      <c r="A45" s="27" t="s">
        <v>156</v>
      </c>
      <c r="B45" s="89"/>
      <c r="C45" s="89"/>
      <c r="D45" s="90"/>
    </row>
    <row r="46" spans="1:4" ht="21" x14ac:dyDescent="0.35">
      <c r="A46" s="67" t="s">
        <v>58</v>
      </c>
      <c r="B46" s="91"/>
      <c r="C46" s="91"/>
      <c r="D46" s="92"/>
    </row>
    <row r="47" spans="1:4" ht="30" customHeight="1" x14ac:dyDescent="0.35">
      <c r="A47" s="27" t="s">
        <v>143</v>
      </c>
      <c r="B47" s="89"/>
      <c r="C47" s="89"/>
      <c r="D47" s="90"/>
    </row>
    <row r="48" spans="1:4" ht="30" customHeight="1" x14ac:dyDescent="0.35">
      <c r="A48" s="27" t="s">
        <v>144</v>
      </c>
      <c r="B48" s="89"/>
      <c r="C48" s="89"/>
      <c r="D48" s="90"/>
    </row>
    <row r="49" spans="1:4" ht="60.5" customHeight="1" x14ac:dyDescent="0.35">
      <c r="A49" s="27" t="s">
        <v>145</v>
      </c>
      <c r="B49" s="89"/>
      <c r="C49" s="89"/>
      <c r="D49" s="90"/>
    </row>
    <row r="50" spans="1:4" ht="30" customHeight="1" x14ac:dyDescent="0.35">
      <c r="A50" s="27" t="s">
        <v>146</v>
      </c>
      <c r="B50" s="89"/>
      <c r="C50" s="89"/>
      <c r="D50" s="90"/>
    </row>
    <row r="51" spans="1:4" ht="21" x14ac:dyDescent="0.35">
      <c r="A51" s="67" t="s">
        <v>72</v>
      </c>
      <c r="B51" s="91"/>
      <c r="C51" s="91"/>
      <c r="D51" s="92"/>
    </row>
    <row r="52" spans="1:4" ht="23.5" customHeight="1" x14ac:dyDescent="0.35">
      <c r="A52" s="27" t="s">
        <v>147</v>
      </c>
      <c r="B52" s="89"/>
      <c r="C52" s="89"/>
      <c r="D52" s="90"/>
    </row>
    <row r="53" spans="1:4" ht="34.5" customHeight="1" x14ac:dyDescent="0.35">
      <c r="A53" s="27" t="s">
        <v>148</v>
      </c>
      <c r="B53" s="89"/>
      <c r="C53" s="89"/>
      <c r="D53" s="90"/>
    </row>
    <row r="54" spans="1:4" ht="21.5" customHeight="1" x14ac:dyDescent="0.35">
      <c r="A54" s="27" t="s">
        <v>149</v>
      </c>
      <c r="B54" s="89"/>
      <c r="C54" s="89"/>
      <c r="D54" s="90"/>
    </row>
    <row r="55" spans="1:4" ht="19" customHeight="1" x14ac:dyDescent="0.35">
      <c r="A55" s="27" t="s">
        <v>150</v>
      </c>
      <c r="B55" s="89"/>
      <c r="C55" s="89"/>
      <c r="D55" s="90"/>
    </row>
    <row r="56" spans="1:4" ht="50" customHeight="1" x14ac:dyDescent="0.35">
      <c r="A56" s="27" t="s">
        <v>151</v>
      </c>
      <c r="B56" s="89"/>
      <c r="C56" s="89"/>
      <c r="D56" s="90"/>
    </row>
    <row r="57" spans="1:4" ht="33" customHeight="1" x14ac:dyDescent="0.35">
      <c r="A57" s="27" t="s">
        <v>152</v>
      </c>
      <c r="B57" s="89"/>
      <c r="C57" s="89"/>
      <c r="D57" s="90"/>
    </row>
    <row r="58" spans="1:4" ht="33" customHeight="1" x14ac:dyDescent="0.35">
      <c r="A58" s="27" t="s">
        <v>153</v>
      </c>
      <c r="B58" s="89"/>
      <c r="C58" s="89"/>
      <c r="D58" s="90"/>
    </row>
    <row r="59" spans="1:4" ht="47" customHeight="1" x14ac:dyDescent="0.35">
      <c r="A59" s="27" t="s">
        <v>154</v>
      </c>
      <c r="B59" s="89"/>
      <c r="C59" s="89"/>
      <c r="D59" s="90"/>
    </row>
    <row r="60" spans="1:4" ht="21" x14ac:dyDescent="0.35">
      <c r="A60" s="67" t="s">
        <v>99</v>
      </c>
      <c r="B60" s="91"/>
      <c r="C60" s="91"/>
      <c r="D60" s="92"/>
    </row>
  </sheetData>
  <conditionalFormatting sqref="C5">
    <cfRule type="cellIs" dxfId="431" priority="703" operator="equal">
      <formula>5</formula>
    </cfRule>
    <cfRule type="cellIs" dxfId="430" priority="704" operator="equal">
      <formula>4</formula>
    </cfRule>
    <cfRule type="cellIs" dxfId="429" priority="705" operator="equal">
      <formula>3</formula>
    </cfRule>
    <cfRule type="cellIs" dxfId="428" priority="706" operator="equal">
      <formula>2</formula>
    </cfRule>
    <cfRule type="cellIs" dxfId="427" priority="707" operator="equal">
      <formula>1</formula>
    </cfRule>
    <cfRule type="cellIs" dxfId="426" priority="709" operator="equal">
      <formula>""</formula>
    </cfRule>
  </conditionalFormatting>
  <conditionalFormatting sqref="C5">
    <cfRule type="cellIs" dxfId="425" priority="708" stopIfTrue="1" operator="equal">
      <formula>0</formula>
    </cfRule>
  </conditionalFormatting>
  <conditionalFormatting sqref="B5">
    <cfRule type="cellIs" dxfId="424" priority="701" operator="between">
      <formula>0.1</formula>
      <formula>5.1</formula>
    </cfRule>
    <cfRule type="cellIs" dxfId="423" priority="702" operator="equal">
      <formula>0</formula>
    </cfRule>
  </conditionalFormatting>
  <conditionalFormatting sqref="C6">
    <cfRule type="cellIs" dxfId="422" priority="685" operator="equal">
      <formula>5</formula>
    </cfRule>
    <cfRule type="cellIs" dxfId="421" priority="686" operator="equal">
      <formula>4</formula>
    </cfRule>
    <cfRule type="cellIs" dxfId="420" priority="687" operator="equal">
      <formula>3</formula>
    </cfRule>
    <cfRule type="cellIs" dxfId="419" priority="688" operator="equal">
      <formula>2</formula>
    </cfRule>
    <cfRule type="cellIs" dxfId="418" priority="689" operator="equal">
      <formula>1</formula>
    </cfRule>
    <cfRule type="cellIs" dxfId="417" priority="691" operator="equal">
      <formula>""</formula>
    </cfRule>
  </conditionalFormatting>
  <conditionalFormatting sqref="C6">
    <cfRule type="cellIs" dxfId="416" priority="690" stopIfTrue="1" operator="equal">
      <formula>0</formula>
    </cfRule>
  </conditionalFormatting>
  <conditionalFormatting sqref="B6">
    <cfRule type="cellIs" dxfId="415" priority="683" operator="between">
      <formula>0.1</formula>
      <formula>5.1</formula>
    </cfRule>
    <cfRule type="cellIs" dxfId="414" priority="684" operator="equal">
      <formula>0</formula>
    </cfRule>
  </conditionalFormatting>
  <conditionalFormatting sqref="C4">
    <cfRule type="cellIs" dxfId="413" priority="676" operator="equal">
      <formula>5</formula>
    </cfRule>
    <cfRule type="cellIs" dxfId="412" priority="677" operator="equal">
      <formula>4</formula>
    </cfRule>
    <cfRule type="cellIs" dxfId="411" priority="678" operator="equal">
      <formula>3</formula>
    </cfRule>
    <cfRule type="cellIs" dxfId="410" priority="679" operator="equal">
      <formula>2</formula>
    </cfRule>
    <cfRule type="cellIs" dxfId="409" priority="680" operator="equal">
      <formula>1</formula>
    </cfRule>
    <cfRule type="cellIs" dxfId="408" priority="682" operator="equal">
      <formula>""</formula>
    </cfRule>
  </conditionalFormatting>
  <conditionalFormatting sqref="C4">
    <cfRule type="cellIs" dxfId="407" priority="681" stopIfTrue="1" operator="equal">
      <formula>0</formula>
    </cfRule>
  </conditionalFormatting>
  <conditionalFormatting sqref="B4">
    <cfRule type="cellIs" dxfId="406" priority="674" operator="between">
      <formula>0.1</formula>
      <formula>5.1</formula>
    </cfRule>
    <cfRule type="cellIs" dxfId="405" priority="675" operator="equal">
      <formula>0</formula>
    </cfRule>
  </conditionalFormatting>
  <conditionalFormatting sqref="C12">
    <cfRule type="cellIs" dxfId="404" priority="667" operator="equal">
      <formula>5</formula>
    </cfRule>
    <cfRule type="cellIs" dxfId="403" priority="668" operator="equal">
      <formula>4</formula>
    </cfRule>
    <cfRule type="cellIs" dxfId="402" priority="669" operator="equal">
      <formula>3</formula>
    </cfRule>
    <cfRule type="cellIs" dxfId="401" priority="670" operator="equal">
      <formula>2</formula>
    </cfRule>
    <cfRule type="cellIs" dxfId="400" priority="671" operator="equal">
      <formula>1</formula>
    </cfRule>
    <cfRule type="cellIs" dxfId="399" priority="673" operator="equal">
      <formula>""</formula>
    </cfRule>
  </conditionalFormatting>
  <conditionalFormatting sqref="C12">
    <cfRule type="cellIs" dxfId="398" priority="672" stopIfTrue="1" operator="equal">
      <formula>0</formula>
    </cfRule>
  </conditionalFormatting>
  <conditionalFormatting sqref="B12">
    <cfRule type="cellIs" dxfId="397" priority="665" operator="between">
      <formula>0.1</formula>
      <formula>5.1</formula>
    </cfRule>
    <cfRule type="cellIs" dxfId="396" priority="666" operator="equal">
      <formula>0</formula>
    </cfRule>
  </conditionalFormatting>
  <conditionalFormatting sqref="C9">
    <cfRule type="cellIs" dxfId="395" priority="649" operator="equal">
      <formula>5</formula>
    </cfRule>
    <cfRule type="cellIs" dxfId="394" priority="650" operator="equal">
      <formula>4</formula>
    </cfRule>
    <cfRule type="cellIs" dxfId="393" priority="651" operator="equal">
      <formula>3</formula>
    </cfRule>
    <cfRule type="cellIs" dxfId="392" priority="652" operator="equal">
      <formula>2</formula>
    </cfRule>
    <cfRule type="cellIs" dxfId="391" priority="653" operator="equal">
      <formula>1</formula>
    </cfRule>
    <cfRule type="cellIs" dxfId="390" priority="655" operator="equal">
      <formula>""</formula>
    </cfRule>
  </conditionalFormatting>
  <conditionalFormatting sqref="C9">
    <cfRule type="cellIs" dxfId="389" priority="654" stopIfTrue="1" operator="equal">
      <formula>0</formula>
    </cfRule>
  </conditionalFormatting>
  <conditionalFormatting sqref="B9">
    <cfRule type="cellIs" dxfId="388" priority="647" operator="between">
      <formula>0.1</formula>
      <formula>5.1</formula>
    </cfRule>
    <cfRule type="cellIs" dxfId="387" priority="648" operator="equal">
      <formula>0</formula>
    </cfRule>
  </conditionalFormatting>
  <conditionalFormatting sqref="C11">
    <cfRule type="cellIs" dxfId="386" priority="640" operator="equal">
      <formula>5</formula>
    </cfRule>
    <cfRule type="cellIs" dxfId="385" priority="641" operator="equal">
      <formula>4</formula>
    </cfRule>
    <cfRule type="cellIs" dxfId="384" priority="642" operator="equal">
      <formula>3</formula>
    </cfRule>
    <cfRule type="cellIs" dxfId="383" priority="643" operator="equal">
      <formula>2</formula>
    </cfRule>
    <cfRule type="cellIs" dxfId="382" priority="644" operator="equal">
      <formula>1</formula>
    </cfRule>
    <cfRule type="cellIs" dxfId="381" priority="646" operator="equal">
      <formula>""</formula>
    </cfRule>
  </conditionalFormatting>
  <conditionalFormatting sqref="C11">
    <cfRule type="cellIs" dxfId="380" priority="645" stopIfTrue="1" operator="equal">
      <formula>0</formula>
    </cfRule>
  </conditionalFormatting>
  <conditionalFormatting sqref="B11">
    <cfRule type="cellIs" dxfId="379" priority="638" operator="between">
      <formula>0.1</formula>
      <formula>5.1</formula>
    </cfRule>
    <cfRule type="cellIs" dxfId="378" priority="639" operator="equal">
      <formula>0</formula>
    </cfRule>
  </conditionalFormatting>
  <conditionalFormatting sqref="C10">
    <cfRule type="cellIs" dxfId="377" priority="631" operator="equal">
      <formula>5</formula>
    </cfRule>
    <cfRule type="cellIs" dxfId="376" priority="632" operator="equal">
      <formula>4</formula>
    </cfRule>
    <cfRule type="cellIs" dxfId="375" priority="633" operator="equal">
      <formula>3</formula>
    </cfRule>
    <cfRule type="cellIs" dxfId="374" priority="634" operator="equal">
      <formula>2</formula>
    </cfRule>
    <cfRule type="cellIs" dxfId="373" priority="635" operator="equal">
      <formula>1</formula>
    </cfRule>
    <cfRule type="cellIs" dxfId="372" priority="637" operator="equal">
      <formula>""</formula>
    </cfRule>
  </conditionalFormatting>
  <conditionalFormatting sqref="C10">
    <cfRule type="cellIs" dxfId="371" priority="636" stopIfTrue="1" operator="equal">
      <formula>0</formula>
    </cfRule>
  </conditionalFormatting>
  <conditionalFormatting sqref="B10">
    <cfRule type="cellIs" dxfId="370" priority="629" operator="between">
      <formula>0.1</formula>
      <formula>5.1</formula>
    </cfRule>
    <cfRule type="cellIs" dxfId="369" priority="630" operator="equal">
      <formula>0</formula>
    </cfRule>
  </conditionalFormatting>
  <conditionalFormatting sqref="C8">
    <cfRule type="cellIs" dxfId="368" priority="622" operator="equal">
      <formula>5</formula>
    </cfRule>
    <cfRule type="cellIs" dxfId="367" priority="623" operator="equal">
      <formula>4</formula>
    </cfRule>
    <cfRule type="cellIs" dxfId="366" priority="624" operator="equal">
      <formula>3</formula>
    </cfRule>
    <cfRule type="cellIs" dxfId="365" priority="625" operator="equal">
      <formula>2</formula>
    </cfRule>
    <cfRule type="cellIs" dxfId="364" priority="626" operator="equal">
      <formula>1</formula>
    </cfRule>
    <cfRule type="cellIs" dxfId="363" priority="628" operator="equal">
      <formula>""</formula>
    </cfRule>
  </conditionalFormatting>
  <conditionalFormatting sqref="C8">
    <cfRule type="cellIs" dxfId="362" priority="627" stopIfTrue="1" operator="equal">
      <formula>0</formula>
    </cfRule>
  </conditionalFormatting>
  <conditionalFormatting sqref="B8">
    <cfRule type="cellIs" dxfId="361" priority="620" operator="between">
      <formula>0.1</formula>
      <formula>5.1</formula>
    </cfRule>
    <cfRule type="cellIs" dxfId="360" priority="621" operator="equal">
      <formula>0</formula>
    </cfRule>
  </conditionalFormatting>
  <conditionalFormatting sqref="C14">
    <cfRule type="cellIs" dxfId="359" priority="613" operator="equal">
      <formula>5</formula>
    </cfRule>
    <cfRule type="cellIs" dxfId="358" priority="614" operator="equal">
      <formula>4</formula>
    </cfRule>
    <cfRule type="cellIs" dxfId="357" priority="615" operator="equal">
      <formula>3</formula>
    </cfRule>
    <cfRule type="cellIs" dxfId="356" priority="616" operator="equal">
      <formula>2</formula>
    </cfRule>
    <cfRule type="cellIs" dxfId="355" priority="617" operator="equal">
      <formula>1</formula>
    </cfRule>
    <cfRule type="cellIs" dxfId="354" priority="619" operator="equal">
      <formula>""</formula>
    </cfRule>
  </conditionalFormatting>
  <conditionalFormatting sqref="C14">
    <cfRule type="cellIs" dxfId="353" priority="618" stopIfTrue="1" operator="equal">
      <formula>0</formula>
    </cfRule>
  </conditionalFormatting>
  <conditionalFormatting sqref="B14">
    <cfRule type="cellIs" dxfId="352" priority="611" operator="between">
      <formula>0.1</formula>
      <formula>5.1</formula>
    </cfRule>
    <cfRule type="cellIs" dxfId="351" priority="612" operator="equal">
      <formula>0</formula>
    </cfRule>
  </conditionalFormatting>
  <conditionalFormatting sqref="C16">
    <cfRule type="cellIs" dxfId="350" priority="604" operator="equal">
      <formula>5</formula>
    </cfRule>
    <cfRule type="cellIs" dxfId="349" priority="605" operator="equal">
      <formula>4</formula>
    </cfRule>
    <cfRule type="cellIs" dxfId="348" priority="606" operator="equal">
      <formula>3</formula>
    </cfRule>
    <cfRule type="cellIs" dxfId="347" priority="607" operator="equal">
      <formula>2</formula>
    </cfRule>
    <cfRule type="cellIs" dxfId="346" priority="608" operator="equal">
      <formula>1</formula>
    </cfRule>
    <cfRule type="cellIs" dxfId="345" priority="610" operator="equal">
      <formula>""</formula>
    </cfRule>
  </conditionalFormatting>
  <conditionalFormatting sqref="C16">
    <cfRule type="cellIs" dxfId="344" priority="609" stopIfTrue="1" operator="equal">
      <formula>0</formula>
    </cfRule>
  </conditionalFormatting>
  <conditionalFormatting sqref="B16">
    <cfRule type="cellIs" dxfId="343" priority="602" operator="between">
      <formula>0.1</formula>
      <formula>5.1</formula>
    </cfRule>
    <cfRule type="cellIs" dxfId="342" priority="603" operator="equal">
      <formula>0</formula>
    </cfRule>
  </conditionalFormatting>
  <conditionalFormatting sqref="C15">
    <cfRule type="cellIs" dxfId="341" priority="559" operator="equal">
      <formula>5</formula>
    </cfRule>
    <cfRule type="cellIs" dxfId="340" priority="560" operator="equal">
      <formula>4</formula>
    </cfRule>
    <cfRule type="cellIs" dxfId="339" priority="561" operator="equal">
      <formula>3</formula>
    </cfRule>
    <cfRule type="cellIs" dxfId="338" priority="562" operator="equal">
      <formula>2</formula>
    </cfRule>
    <cfRule type="cellIs" dxfId="337" priority="563" operator="equal">
      <formula>1</formula>
    </cfRule>
    <cfRule type="cellIs" dxfId="336" priority="565" operator="equal">
      <formula>""</formula>
    </cfRule>
  </conditionalFormatting>
  <conditionalFormatting sqref="C15">
    <cfRule type="cellIs" dxfId="335" priority="564" stopIfTrue="1" operator="equal">
      <formula>0</formula>
    </cfRule>
  </conditionalFormatting>
  <conditionalFormatting sqref="B15">
    <cfRule type="cellIs" dxfId="334" priority="557" operator="between">
      <formula>0.1</formula>
      <formula>5.1</formula>
    </cfRule>
    <cfRule type="cellIs" dxfId="333" priority="558" operator="equal">
      <formula>0</formula>
    </cfRule>
  </conditionalFormatting>
  <conditionalFormatting sqref="C18">
    <cfRule type="cellIs" dxfId="332" priority="586" operator="equal">
      <formula>5</formula>
    </cfRule>
    <cfRule type="cellIs" dxfId="331" priority="587" operator="equal">
      <formula>4</formula>
    </cfRule>
    <cfRule type="cellIs" dxfId="330" priority="588" operator="equal">
      <formula>3</formula>
    </cfRule>
    <cfRule type="cellIs" dxfId="329" priority="589" operator="equal">
      <formula>2</formula>
    </cfRule>
    <cfRule type="cellIs" dxfId="328" priority="590" operator="equal">
      <formula>1</formula>
    </cfRule>
    <cfRule type="cellIs" dxfId="327" priority="592" operator="equal">
      <formula>""</formula>
    </cfRule>
  </conditionalFormatting>
  <conditionalFormatting sqref="C18">
    <cfRule type="cellIs" dxfId="326" priority="591" stopIfTrue="1" operator="equal">
      <formula>0</formula>
    </cfRule>
  </conditionalFormatting>
  <conditionalFormatting sqref="B18">
    <cfRule type="cellIs" dxfId="325" priority="584" operator="between">
      <formula>0.1</formula>
      <formula>5.1</formula>
    </cfRule>
    <cfRule type="cellIs" dxfId="324" priority="585" operator="equal">
      <formula>0</formula>
    </cfRule>
  </conditionalFormatting>
  <conditionalFormatting sqref="C17">
    <cfRule type="cellIs" dxfId="323" priority="577" operator="equal">
      <formula>5</formula>
    </cfRule>
    <cfRule type="cellIs" dxfId="322" priority="578" operator="equal">
      <formula>4</formula>
    </cfRule>
    <cfRule type="cellIs" dxfId="321" priority="579" operator="equal">
      <formula>3</formula>
    </cfRule>
    <cfRule type="cellIs" dxfId="320" priority="580" operator="equal">
      <formula>2</formula>
    </cfRule>
    <cfRule type="cellIs" dxfId="319" priority="581" operator="equal">
      <formula>1</formula>
    </cfRule>
    <cfRule type="cellIs" dxfId="318" priority="583" operator="equal">
      <formula>""</formula>
    </cfRule>
  </conditionalFormatting>
  <conditionalFormatting sqref="C17">
    <cfRule type="cellIs" dxfId="317" priority="582" stopIfTrue="1" operator="equal">
      <formula>0</formula>
    </cfRule>
  </conditionalFormatting>
  <conditionalFormatting sqref="B17">
    <cfRule type="cellIs" dxfId="316" priority="575" operator="between">
      <formula>0.1</formula>
      <formula>5.1</formula>
    </cfRule>
    <cfRule type="cellIs" dxfId="315" priority="576" operator="equal">
      <formula>0</formula>
    </cfRule>
  </conditionalFormatting>
  <conditionalFormatting sqref="C53">
    <cfRule type="cellIs" dxfId="314" priority="550" operator="equal">
      <formula>5</formula>
    </cfRule>
    <cfRule type="cellIs" dxfId="313" priority="551" operator="equal">
      <formula>4</formula>
    </cfRule>
    <cfRule type="cellIs" dxfId="312" priority="552" operator="equal">
      <formula>3</formula>
    </cfRule>
    <cfRule type="cellIs" dxfId="311" priority="553" operator="equal">
      <formula>2</formula>
    </cfRule>
    <cfRule type="cellIs" dxfId="310" priority="554" operator="equal">
      <formula>1</formula>
    </cfRule>
    <cfRule type="cellIs" dxfId="309" priority="556" operator="equal">
      <formula>""</formula>
    </cfRule>
  </conditionalFormatting>
  <conditionalFormatting sqref="C53">
    <cfRule type="cellIs" dxfId="308" priority="555" stopIfTrue="1" operator="equal">
      <formula>0</formula>
    </cfRule>
  </conditionalFormatting>
  <conditionalFormatting sqref="B53">
    <cfRule type="cellIs" dxfId="307" priority="548" operator="between">
      <formula>0.1</formula>
      <formula>5.1</formula>
    </cfRule>
    <cfRule type="cellIs" dxfId="306" priority="549" operator="equal">
      <formula>0</formula>
    </cfRule>
  </conditionalFormatting>
  <conditionalFormatting sqref="C21">
    <cfRule type="cellIs" dxfId="305" priority="514" operator="equal">
      <formula>5</formula>
    </cfRule>
    <cfRule type="cellIs" dxfId="304" priority="515" operator="equal">
      <formula>4</formula>
    </cfRule>
    <cfRule type="cellIs" dxfId="303" priority="516" operator="equal">
      <formula>3</formula>
    </cfRule>
    <cfRule type="cellIs" dxfId="302" priority="517" operator="equal">
      <formula>2</formula>
    </cfRule>
    <cfRule type="cellIs" dxfId="301" priority="518" operator="equal">
      <formula>1</formula>
    </cfRule>
    <cfRule type="cellIs" dxfId="300" priority="520" operator="equal">
      <formula>""</formula>
    </cfRule>
  </conditionalFormatting>
  <conditionalFormatting sqref="C21">
    <cfRule type="cellIs" dxfId="299" priority="519" stopIfTrue="1" operator="equal">
      <formula>0</formula>
    </cfRule>
  </conditionalFormatting>
  <conditionalFormatting sqref="B20">
    <cfRule type="cellIs" dxfId="298" priority="530" operator="between">
      <formula>0.1</formula>
      <formula>5.1</formula>
    </cfRule>
    <cfRule type="cellIs" dxfId="297" priority="531" operator="equal">
      <formula>0</formula>
    </cfRule>
  </conditionalFormatting>
  <conditionalFormatting sqref="C55">
    <cfRule type="cellIs" dxfId="296" priority="541" operator="equal">
      <formula>5</formula>
    </cfRule>
    <cfRule type="cellIs" dxfId="295" priority="542" operator="equal">
      <formula>4</formula>
    </cfRule>
    <cfRule type="cellIs" dxfId="294" priority="543" operator="equal">
      <formula>3</formula>
    </cfRule>
    <cfRule type="cellIs" dxfId="293" priority="544" operator="equal">
      <formula>2</formula>
    </cfRule>
    <cfRule type="cellIs" dxfId="292" priority="545" operator="equal">
      <formula>1</formula>
    </cfRule>
    <cfRule type="cellIs" dxfId="291" priority="547" operator="equal">
      <formula>""</formula>
    </cfRule>
  </conditionalFormatting>
  <conditionalFormatting sqref="C55">
    <cfRule type="cellIs" dxfId="290" priority="546" stopIfTrue="1" operator="equal">
      <formula>0</formula>
    </cfRule>
  </conditionalFormatting>
  <conditionalFormatting sqref="B55">
    <cfRule type="cellIs" dxfId="289" priority="539" operator="between">
      <formula>0.1</formula>
      <formula>5.1</formula>
    </cfRule>
    <cfRule type="cellIs" dxfId="288" priority="540" operator="equal">
      <formula>0</formula>
    </cfRule>
  </conditionalFormatting>
  <conditionalFormatting sqref="B22">
    <cfRule type="cellIs" dxfId="287" priority="512" operator="between">
      <formula>0.1</formula>
      <formula>5.1</formula>
    </cfRule>
    <cfRule type="cellIs" dxfId="286" priority="513" operator="equal">
      <formula>0</formula>
    </cfRule>
  </conditionalFormatting>
  <conditionalFormatting sqref="C20">
    <cfRule type="cellIs" dxfId="285" priority="523" operator="equal">
      <formula>5</formula>
    </cfRule>
    <cfRule type="cellIs" dxfId="284" priority="524" operator="equal">
      <formula>4</formula>
    </cfRule>
    <cfRule type="cellIs" dxfId="283" priority="525" operator="equal">
      <formula>3</formula>
    </cfRule>
    <cfRule type="cellIs" dxfId="282" priority="526" operator="equal">
      <formula>2</formula>
    </cfRule>
    <cfRule type="cellIs" dxfId="281" priority="527" operator="equal">
      <formula>1</formula>
    </cfRule>
    <cfRule type="cellIs" dxfId="280" priority="529" operator="equal">
      <formula>""</formula>
    </cfRule>
  </conditionalFormatting>
  <conditionalFormatting sqref="C20">
    <cfRule type="cellIs" dxfId="279" priority="528" stopIfTrue="1" operator="equal">
      <formula>0</formula>
    </cfRule>
  </conditionalFormatting>
  <conditionalFormatting sqref="B21">
    <cfRule type="cellIs" dxfId="278" priority="521" operator="between">
      <formula>0.1</formula>
      <formula>5.1</formula>
    </cfRule>
    <cfRule type="cellIs" dxfId="277" priority="522" operator="equal">
      <formula>0</formula>
    </cfRule>
  </conditionalFormatting>
  <conditionalFormatting sqref="C22">
    <cfRule type="cellIs" dxfId="276" priority="505" operator="equal">
      <formula>5</formula>
    </cfRule>
    <cfRule type="cellIs" dxfId="275" priority="506" operator="equal">
      <formula>4</formula>
    </cfRule>
    <cfRule type="cellIs" dxfId="274" priority="507" operator="equal">
      <formula>3</formula>
    </cfRule>
    <cfRule type="cellIs" dxfId="273" priority="508" operator="equal">
      <formula>2</formula>
    </cfRule>
    <cfRule type="cellIs" dxfId="272" priority="509" operator="equal">
      <formula>1</formula>
    </cfRule>
    <cfRule type="cellIs" dxfId="271" priority="511" operator="equal">
      <formula>""</formula>
    </cfRule>
  </conditionalFormatting>
  <conditionalFormatting sqref="C22">
    <cfRule type="cellIs" dxfId="270" priority="510" stopIfTrue="1" operator="equal">
      <formula>0</formula>
    </cfRule>
  </conditionalFormatting>
  <conditionalFormatting sqref="B23">
    <cfRule type="cellIs" dxfId="269" priority="503" operator="between">
      <formula>0.1</formula>
      <formula>5.1</formula>
    </cfRule>
    <cfRule type="cellIs" dxfId="268" priority="504" operator="equal">
      <formula>0</formula>
    </cfRule>
  </conditionalFormatting>
  <conditionalFormatting sqref="C23">
    <cfRule type="cellIs" dxfId="267" priority="496" operator="equal">
      <formula>5</formula>
    </cfRule>
    <cfRule type="cellIs" dxfId="266" priority="497" operator="equal">
      <formula>4</formula>
    </cfRule>
    <cfRule type="cellIs" dxfId="265" priority="498" operator="equal">
      <formula>3</formula>
    </cfRule>
    <cfRule type="cellIs" dxfId="264" priority="499" operator="equal">
      <formula>2</formula>
    </cfRule>
    <cfRule type="cellIs" dxfId="263" priority="500" operator="equal">
      <formula>1</formula>
    </cfRule>
    <cfRule type="cellIs" dxfId="262" priority="502" operator="equal">
      <formula>""</formula>
    </cfRule>
  </conditionalFormatting>
  <conditionalFormatting sqref="C23">
    <cfRule type="cellIs" dxfId="261" priority="501" stopIfTrue="1" operator="equal">
      <formula>0</formula>
    </cfRule>
  </conditionalFormatting>
  <conditionalFormatting sqref="B25">
    <cfRule type="cellIs" dxfId="260" priority="431" operator="between">
      <formula>0.1</formula>
      <formula>5.1</formula>
    </cfRule>
    <cfRule type="cellIs" dxfId="259" priority="432" operator="equal">
      <formula>0</formula>
    </cfRule>
  </conditionalFormatting>
  <conditionalFormatting sqref="C25">
    <cfRule type="cellIs" dxfId="258" priority="424" operator="equal">
      <formula>5</formula>
    </cfRule>
    <cfRule type="cellIs" dxfId="257" priority="425" operator="equal">
      <formula>4</formula>
    </cfRule>
    <cfRule type="cellIs" dxfId="256" priority="426" operator="equal">
      <formula>3</formula>
    </cfRule>
    <cfRule type="cellIs" dxfId="255" priority="427" operator="equal">
      <formula>2</formula>
    </cfRule>
    <cfRule type="cellIs" dxfId="254" priority="428" operator="equal">
      <formula>1</formula>
    </cfRule>
    <cfRule type="cellIs" dxfId="253" priority="430" operator="equal">
      <formula>""</formula>
    </cfRule>
  </conditionalFormatting>
  <conditionalFormatting sqref="C25">
    <cfRule type="cellIs" dxfId="252" priority="429" stopIfTrue="1" operator="equal">
      <formula>0</formula>
    </cfRule>
  </conditionalFormatting>
  <conditionalFormatting sqref="B28">
    <cfRule type="cellIs" dxfId="251" priority="413" operator="between">
      <formula>0.1</formula>
      <formula>5.1</formula>
    </cfRule>
    <cfRule type="cellIs" dxfId="250" priority="414" operator="equal">
      <formula>0</formula>
    </cfRule>
  </conditionalFormatting>
  <conditionalFormatting sqref="C28">
    <cfRule type="cellIs" dxfId="249" priority="406" operator="equal">
      <formula>5</formula>
    </cfRule>
    <cfRule type="cellIs" dxfId="248" priority="407" operator="equal">
      <formula>4</formula>
    </cfRule>
    <cfRule type="cellIs" dxfId="247" priority="408" operator="equal">
      <formula>3</formula>
    </cfRule>
    <cfRule type="cellIs" dxfId="246" priority="409" operator="equal">
      <formula>2</formula>
    </cfRule>
    <cfRule type="cellIs" dxfId="245" priority="410" operator="equal">
      <formula>1</formula>
    </cfRule>
    <cfRule type="cellIs" dxfId="244" priority="412" operator="equal">
      <formula>""</formula>
    </cfRule>
  </conditionalFormatting>
  <conditionalFormatting sqref="C28">
    <cfRule type="cellIs" dxfId="243" priority="411" stopIfTrue="1" operator="equal">
      <formula>0</formula>
    </cfRule>
  </conditionalFormatting>
  <conditionalFormatting sqref="B26">
    <cfRule type="cellIs" dxfId="242" priority="422" operator="between">
      <formula>0.1</formula>
      <formula>5.1</formula>
    </cfRule>
    <cfRule type="cellIs" dxfId="241" priority="423" operator="equal">
      <formula>0</formula>
    </cfRule>
  </conditionalFormatting>
  <conditionalFormatting sqref="C26">
    <cfRule type="cellIs" dxfId="240" priority="415" operator="equal">
      <formula>5</formula>
    </cfRule>
    <cfRule type="cellIs" dxfId="239" priority="416" operator="equal">
      <formula>4</formula>
    </cfRule>
    <cfRule type="cellIs" dxfId="238" priority="417" operator="equal">
      <formula>3</formula>
    </cfRule>
    <cfRule type="cellIs" dxfId="237" priority="418" operator="equal">
      <formula>2</formula>
    </cfRule>
    <cfRule type="cellIs" dxfId="236" priority="419" operator="equal">
      <formula>1</formula>
    </cfRule>
    <cfRule type="cellIs" dxfId="235" priority="421" operator="equal">
      <formula>""</formula>
    </cfRule>
  </conditionalFormatting>
  <conditionalFormatting sqref="C26">
    <cfRule type="cellIs" dxfId="234" priority="420" stopIfTrue="1" operator="equal">
      <formula>0</formula>
    </cfRule>
  </conditionalFormatting>
  <conditionalFormatting sqref="B29">
    <cfRule type="cellIs" dxfId="233" priority="404" operator="between">
      <formula>0.1</formula>
      <formula>5.1</formula>
    </cfRule>
    <cfRule type="cellIs" dxfId="232" priority="405" operator="equal">
      <formula>0</formula>
    </cfRule>
  </conditionalFormatting>
  <conditionalFormatting sqref="C29">
    <cfRule type="cellIs" dxfId="231" priority="397" operator="equal">
      <formula>5</formula>
    </cfRule>
    <cfRule type="cellIs" dxfId="230" priority="398" operator="equal">
      <formula>4</formula>
    </cfRule>
    <cfRule type="cellIs" dxfId="229" priority="399" operator="equal">
      <formula>3</formula>
    </cfRule>
    <cfRule type="cellIs" dxfId="228" priority="400" operator="equal">
      <formula>2</formula>
    </cfRule>
    <cfRule type="cellIs" dxfId="227" priority="401" operator="equal">
      <formula>1</formula>
    </cfRule>
    <cfRule type="cellIs" dxfId="226" priority="403" operator="equal">
      <formula>""</formula>
    </cfRule>
  </conditionalFormatting>
  <conditionalFormatting sqref="C29">
    <cfRule type="cellIs" dxfId="225" priority="402" stopIfTrue="1" operator="equal">
      <formula>0</formula>
    </cfRule>
  </conditionalFormatting>
  <conditionalFormatting sqref="B35">
    <cfRule type="cellIs" dxfId="224" priority="350" operator="between">
      <formula>0.1</formula>
      <formula>5.1</formula>
    </cfRule>
    <cfRule type="cellIs" dxfId="223" priority="351" operator="equal">
      <formula>0</formula>
    </cfRule>
  </conditionalFormatting>
  <conditionalFormatting sqref="C35">
    <cfRule type="cellIs" dxfId="222" priority="343" operator="equal">
      <formula>5</formula>
    </cfRule>
    <cfRule type="cellIs" dxfId="221" priority="344" operator="equal">
      <formula>4</formula>
    </cfRule>
    <cfRule type="cellIs" dxfId="220" priority="345" operator="equal">
      <formula>3</formula>
    </cfRule>
    <cfRule type="cellIs" dxfId="219" priority="346" operator="equal">
      <formula>2</formula>
    </cfRule>
    <cfRule type="cellIs" dxfId="218" priority="347" operator="equal">
      <formula>1</formula>
    </cfRule>
    <cfRule type="cellIs" dxfId="217" priority="349" operator="equal">
      <formula>""</formula>
    </cfRule>
  </conditionalFormatting>
  <conditionalFormatting sqref="C35">
    <cfRule type="cellIs" dxfId="216" priority="348" stopIfTrue="1" operator="equal">
      <formula>0</formula>
    </cfRule>
  </conditionalFormatting>
  <conditionalFormatting sqref="B36">
    <cfRule type="cellIs" dxfId="215" priority="341" operator="between">
      <formula>0.1</formula>
      <formula>5.1</formula>
    </cfRule>
    <cfRule type="cellIs" dxfId="214" priority="342" operator="equal">
      <formula>0</formula>
    </cfRule>
  </conditionalFormatting>
  <conditionalFormatting sqref="C36">
    <cfRule type="cellIs" dxfId="213" priority="334" operator="equal">
      <formula>5</formula>
    </cfRule>
    <cfRule type="cellIs" dxfId="212" priority="335" operator="equal">
      <formula>4</formula>
    </cfRule>
    <cfRule type="cellIs" dxfId="211" priority="336" operator="equal">
      <formula>3</formula>
    </cfRule>
    <cfRule type="cellIs" dxfId="210" priority="337" operator="equal">
      <formula>2</formula>
    </cfRule>
    <cfRule type="cellIs" dxfId="209" priority="338" operator="equal">
      <formula>1</formula>
    </cfRule>
    <cfRule type="cellIs" dxfId="208" priority="340" operator="equal">
      <formula>""</formula>
    </cfRule>
  </conditionalFormatting>
  <conditionalFormatting sqref="C36">
    <cfRule type="cellIs" dxfId="207" priority="339" stopIfTrue="1" operator="equal">
      <formula>0</formula>
    </cfRule>
  </conditionalFormatting>
  <conditionalFormatting sqref="B40">
    <cfRule type="cellIs" dxfId="206" priority="287" operator="between">
      <formula>0.1</formula>
      <formula>5.1</formula>
    </cfRule>
    <cfRule type="cellIs" dxfId="205" priority="288" operator="equal">
      <formula>0</formula>
    </cfRule>
  </conditionalFormatting>
  <conditionalFormatting sqref="C40">
    <cfRule type="cellIs" dxfId="204" priority="280" operator="equal">
      <formula>5</formula>
    </cfRule>
    <cfRule type="cellIs" dxfId="203" priority="281" operator="equal">
      <formula>4</formula>
    </cfRule>
    <cfRule type="cellIs" dxfId="202" priority="282" operator="equal">
      <formula>3</formula>
    </cfRule>
    <cfRule type="cellIs" dxfId="201" priority="283" operator="equal">
      <formula>2</formula>
    </cfRule>
    <cfRule type="cellIs" dxfId="200" priority="284" operator="equal">
      <formula>1</formula>
    </cfRule>
    <cfRule type="cellIs" dxfId="199" priority="286" operator="equal">
      <formula>""</formula>
    </cfRule>
  </conditionalFormatting>
  <conditionalFormatting sqref="C40">
    <cfRule type="cellIs" dxfId="198" priority="285" stopIfTrue="1" operator="equal">
      <formula>0</formula>
    </cfRule>
  </conditionalFormatting>
  <conditionalFormatting sqref="B41">
    <cfRule type="cellIs" dxfId="197" priority="278" operator="between">
      <formula>0.1</formula>
      <formula>5.1</formula>
    </cfRule>
    <cfRule type="cellIs" dxfId="196" priority="279" operator="equal">
      <formula>0</formula>
    </cfRule>
  </conditionalFormatting>
  <conditionalFormatting sqref="C41">
    <cfRule type="cellIs" dxfId="195" priority="271" operator="equal">
      <formula>5</formula>
    </cfRule>
    <cfRule type="cellIs" dxfId="194" priority="272" operator="equal">
      <formula>4</formula>
    </cfRule>
    <cfRule type="cellIs" dxfId="193" priority="273" operator="equal">
      <formula>3</formula>
    </cfRule>
    <cfRule type="cellIs" dxfId="192" priority="274" operator="equal">
      <formula>2</formula>
    </cfRule>
    <cfRule type="cellIs" dxfId="191" priority="275" operator="equal">
      <formula>1</formula>
    </cfRule>
    <cfRule type="cellIs" dxfId="190" priority="277" operator="equal">
      <formula>""</formula>
    </cfRule>
  </conditionalFormatting>
  <conditionalFormatting sqref="C41">
    <cfRule type="cellIs" dxfId="189" priority="276" stopIfTrue="1" operator="equal">
      <formula>0</formula>
    </cfRule>
  </conditionalFormatting>
  <conditionalFormatting sqref="B42">
    <cfRule type="cellIs" dxfId="188" priority="269" operator="between">
      <formula>0.1</formula>
      <formula>5.1</formula>
    </cfRule>
    <cfRule type="cellIs" dxfId="187" priority="270" operator="equal">
      <formula>0</formula>
    </cfRule>
  </conditionalFormatting>
  <conditionalFormatting sqref="C42">
    <cfRule type="cellIs" dxfId="186" priority="262" operator="equal">
      <formula>5</formula>
    </cfRule>
    <cfRule type="cellIs" dxfId="185" priority="263" operator="equal">
      <formula>4</formula>
    </cfRule>
    <cfRule type="cellIs" dxfId="184" priority="264" operator="equal">
      <formula>3</formula>
    </cfRule>
    <cfRule type="cellIs" dxfId="183" priority="265" operator="equal">
      <formula>2</formula>
    </cfRule>
    <cfRule type="cellIs" dxfId="182" priority="266" operator="equal">
      <formula>1</formula>
    </cfRule>
    <cfRule type="cellIs" dxfId="181" priority="268" operator="equal">
      <formula>""</formula>
    </cfRule>
  </conditionalFormatting>
  <conditionalFormatting sqref="C42">
    <cfRule type="cellIs" dxfId="180" priority="267" stopIfTrue="1" operator="equal">
      <formula>0</formula>
    </cfRule>
  </conditionalFormatting>
  <conditionalFormatting sqref="B45">
    <cfRule type="cellIs" dxfId="179" priority="260" operator="between">
      <formula>0.1</formula>
      <formula>5.1</formula>
    </cfRule>
    <cfRule type="cellIs" dxfId="178" priority="261" operator="equal">
      <formula>0</formula>
    </cfRule>
  </conditionalFormatting>
  <conditionalFormatting sqref="C45">
    <cfRule type="cellIs" dxfId="177" priority="253" operator="equal">
      <formula>5</formula>
    </cfRule>
    <cfRule type="cellIs" dxfId="176" priority="254" operator="equal">
      <formula>4</formula>
    </cfRule>
    <cfRule type="cellIs" dxfId="175" priority="255" operator="equal">
      <formula>3</formula>
    </cfRule>
    <cfRule type="cellIs" dxfId="174" priority="256" operator="equal">
      <formula>2</formula>
    </cfRule>
    <cfRule type="cellIs" dxfId="173" priority="257" operator="equal">
      <formula>1</formula>
    </cfRule>
    <cfRule type="cellIs" dxfId="172" priority="259" operator="equal">
      <formula>""</formula>
    </cfRule>
  </conditionalFormatting>
  <conditionalFormatting sqref="C45">
    <cfRule type="cellIs" dxfId="171" priority="258" stopIfTrue="1" operator="equal">
      <formula>0</formula>
    </cfRule>
  </conditionalFormatting>
  <conditionalFormatting sqref="B47">
    <cfRule type="cellIs" dxfId="170" priority="206" operator="between">
      <formula>0.1</formula>
      <formula>5.1</formula>
    </cfRule>
    <cfRule type="cellIs" dxfId="169" priority="207" operator="equal">
      <formula>0</formula>
    </cfRule>
  </conditionalFormatting>
  <conditionalFormatting sqref="C47">
    <cfRule type="cellIs" dxfId="168" priority="199" operator="equal">
      <formula>5</formula>
    </cfRule>
    <cfRule type="cellIs" dxfId="167" priority="200" operator="equal">
      <formula>4</formula>
    </cfRule>
    <cfRule type="cellIs" dxfId="166" priority="201" operator="equal">
      <formula>3</formula>
    </cfRule>
    <cfRule type="cellIs" dxfId="165" priority="202" operator="equal">
      <formula>2</formula>
    </cfRule>
    <cfRule type="cellIs" dxfId="164" priority="203" operator="equal">
      <formula>1</formula>
    </cfRule>
    <cfRule type="cellIs" dxfId="163" priority="205" operator="equal">
      <formula>""</formula>
    </cfRule>
  </conditionalFormatting>
  <conditionalFormatting sqref="C47">
    <cfRule type="cellIs" dxfId="162" priority="204" stopIfTrue="1" operator="equal">
      <formula>0</formula>
    </cfRule>
  </conditionalFormatting>
  <conditionalFormatting sqref="B48">
    <cfRule type="cellIs" dxfId="161" priority="197" operator="between">
      <formula>0.1</formula>
      <formula>5.1</formula>
    </cfRule>
    <cfRule type="cellIs" dxfId="160" priority="198" operator="equal">
      <formula>0</formula>
    </cfRule>
  </conditionalFormatting>
  <conditionalFormatting sqref="C48">
    <cfRule type="cellIs" dxfId="159" priority="190" operator="equal">
      <formula>5</formula>
    </cfRule>
    <cfRule type="cellIs" dxfId="158" priority="191" operator="equal">
      <formula>4</formula>
    </cfRule>
    <cfRule type="cellIs" dxfId="157" priority="192" operator="equal">
      <formula>3</formula>
    </cfRule>
    <cfRule type="cellIs" dxfId="156" priority="193" operator="equal">
      <formula>2</formula>
    </cfRule>
    <cfRule type="cellIs" dxfId="155" priority="194" operator="equal">
      <formula>1</formula>
    </cfRule>
    <cfRule type="cellIs" dxfId="154" priority="196" operator="equal">
      <formula>""</formula>
    </cfRule>
  </conditionalFormatting>
  <conditionalFormatting sqref="C48">
    <cfRule type="cellIs" dxfId="153" priority="195" stopIfTrue="1" operator="equal">
      <formula>0</formula>
    </cfRule>
  </conditionalFormatting>
  <conditionalFormatting sqref="B49">
    <cfRule type="cellIs" dxfId="152" priority="188" operator="between">
      <formula>0.1</formula>
      <formula>5.1</formula>
    </cfRule>
    <cfRule type="cellIs" dxfId="151" priority="189" operator="equal">
      <formula>0</formula>
    </cfRule>
  </conditionalFormatting>
  <conditionalFormatting sqref="C49">
    <cfRule type="cellIs" dxfId="150" priority="181" operator="equal">
      <formula>5</formula>
    </cfRule>
    <cfRule type="cellIs" dxfId="149" priority="182" operator="equal">
      <formula>4</formula>
    </cfRule>
    <cfRule type="cellIs" dxfId="148" priority="183" operator="equal">
      <formula>3</formula>
    </cfRule>
    <cfRule type="cellIs" dxfId="147" priority="184" operator="equal">
      <formula>2</formula>
    </cfRule>
    <cfRule type="cellIs" dxfId="146" priority="185" operator="equal">
      <formula>1</formula>
    </cfRule>
    <cfRule type="cellIs" dxfId="145" priority="187" operator="equal">
      <formula>""</formula>
    </cfRule>
  </conditionalFormatting>
  <conditionalFormatting sqref="C49">
    <cfRule type="cellIs" dxfId="144" priority="186" stopIfTrue="1" operator="equal">
      <formula>0</formula>
    </cfRule>
  </conditionalFormatting>
  <conditionalFormatting sqref="B50">
    <cfRule type="cellIs" dxfId="143" priority="179" operator="between">
      <formula>0.1</formula>
      <formula>5.1</formula>
    </cfRule>
    <cfRule type="cellIs" dxfId="142" priority="180" operator="equal">
      <formula>0</formula>
    </cfRule>
  </conditionalFormatting>
  <conditionalFormatting sqref="C50">
    <cfRule type="cellIs" dxfId="141" priority="172" operator="equal">
      <formula>5</formula>
    </cfRule>
    <cfRule type="cellIs" dxfId="140" priority="173" operator="equal">
      <formula>4</formula>
    </cfRule>
    <cfRule type="cellIs" dxfId="139" priority="174" operator="equal">
      <formula>3</formula>
    </cfRule>
    <cfRule type="cellIs" dxfId="138" priority="175" operator="equal">
      <formula>2</formula>
    </cfRule>
    <cfRule type="cellIs" dxfId="137" priority="176" operator="equal">
      <formula>1</formula>
    </cfRule>
    <cfRule type="cellIs" dxfId="136" priority="178" operator="equal">
      <formula>""</formula>
    </cfRule>
  </conditionalFormatting>
  <conditionalFormatting sqref="C50">
    <cfRule type="cellIs" dxfId="135" priority="177" stopIfTrue="1" operator="equal">
      <formula>0</formula>
    </cfRule>
  </conditionalFormatting>
  <conditionalFormatting sqref="B52">
    <cfRule type="cellIs" dxfId="134" priority="143" operator="between">
      <formula>0.1</formula>
      <formula>5.1</formula>
    </cfRule>
    <cfRule type="cellIs" dxfId="133" priority="144" operator="equal">
      <formula>0</formula>
    </cfRule>
  </conditionalFormatting>
  <conditionalFormatting sqref="C52">
    <cfRule type="cellIs" dxfId="132" priority="136" operator="equal">
      <formula>5</formula>
    </cfRule>
    <cfRule type="cellIs" dxfId="131" priority="137" operator="equal">
      <formula>4</formula>
    </cfRule>
    <cfRule type="cellIs" dxfId="130" priority="138" operator="equal">
      <formula>3</formula>
    </cfRule>
    <cfRule type="cellIs" dxfId="129" priority="139" operator="equal">
      <formula>2</formula>
    </cfRule>
    <cfRule type="cellIs" dxfId="128" priority="140" operator="equal">
      <formula>1</formula>
    </cfRule>
    <cfRule type="cellIs" dxfId="127" priority="142" operator="equal">
      <formula>""</formula>
    </cfRule>
  </conditionalFormatting>
  <conditionalFormatting sqref="C52">
    <cfRule type="cellIs" dxfId="126" priority="141" stopIfTrue="1" operator="equal">
      <formula>0</formula>
    </cfRule>
  </conditionalFormatting>
  <conditionalFormatting sqref="C54">
    <cfRule type="cellIs" dxfId="125" priority="129" operator="equal">
      <formula>5</formula>
    </cfRule>
    <cfRule type="cellIs" dxfId="124" priority="130" operator="equal">
      <formula>4</formula>
    </cfRule>
    <cfRule type="cellIs" dxfId="123" priority="131" operator="equal">
      <formula>3</formula>
    </cfRule>
    <cfRule type="cellIs" dxfId="122" priority="132" operator="equal">
      <formula>2</formula>
    </cfRule>
    <cfRule type="cellIs" dxfId="121" priority="133" operator="equal">
      <formula>1</formula>
    </cfRule>
    <cfRule type="cellIs" dxfId="120" priority="135" operator="equal">
      <formula>""</formula>
    </cfRule>
  </conditionalFormatting>
  <conditionalFormatting sqref="C54">
    <cfRule type="cellIs" dxfId="119" priority="134" stopIfTrue="1" operator="equal">
      <formula>0</formula>
    </cfRule>
  </conditionalFormatting>
  <conditionalFormatting sqref="B54">
    <cfRule type="cellIs" dxfId="118" priority="127" operator="between">
      <formula>0.1</formula>
      <formula>5.1</formula>
    </cfRule>
    <cfRule type="cellIs" dxfId="117" priority="128" operator="equal">
      <formula>0</formula>
    </cfRule>
  </conditionalFormatting>
  <conditionalFormatting sqref="C56">
    <cfRule type="cellIs" dxfId="116" priority="120" operator="equal">
      <formula>5</formula>
    </cfRule>
    <cfRule type="cellIs" dxfId="115" priority="121" operator="equal">
      <formula>4</formula>
    </cfRule>
    <cfRule type="cellIs" dxfId="114" priority="122" operator="equal">
      <formula>3</formula>
    </cfRule>
    <cfRule type="cellIs" dxfId="113" priority="123" operator="equal">
      <formula>2</formula>
    </cfRule>
    <cfRule type="cellIs" dxfId="112" priority="124" operator="equal">
      <formula>1</formula>
    </cfRule>
    <cfRule type="cellIs" dxfId="111" priority="126" operator="equal">
      <formula>""</formula>
    </cfRule>
  </conditionalFormatting>
  <conditionalFormatting sqref="C56">
    <cfRule type="cellIs" dxfId="110" priority="125" stopIfTrue="1" operator="equal">
      <formula>0</formula>
    </cfRule>
  </conditionalFormatting>
  <conditionalFormatting sqref="B56">
    <cfRule type="cellIs" dxfId="109" priority="118" operator="between">
      <formula>0.1</formula>
      <formula>5.1</formula>
    </cfRule>
    <cfRule type="cellIs" dxfId="108" priority="119" operator="equal">
      <formula>0</formula>
    </cfRule>
  </conditionalFormatting>
  <conditionalFormatting sqref="C58">
    <cfRule type="cellIs" dxfId="107" priority="111" operator="equal">
      <formula>5</formula>
    </cfRule>
    <cfRule type="cellIs" dxfId="106" priority="112" operator="equal">
      <formula>4</formula>
    </cfRule>
    <cfRule type="cellIs" dxfId="105" priority="113" operator="equal">
      <formula>3</formula>
    </cfRule>
    <cfRule type="cellIs" dxfId="104" priority="114" operator="equal">
      <formula>2</formula>
    </cfRule>
    <cfRule type="cellIs" dxfId="103" priority="115" operator="equal">
      <formula>1</formula>
    </cfRule>
    <cfRule type="cellIs" dxfId="102" priority="117" operator="equal">
      <formula>""</formula>
    </cfRule>
  </conditionalFormatting>
  <conditionalFormatting sqref="C58">
    <cfRule type="cellIs" dxfId="101" priority="116" stopIfTrue="1" operator="equal">
      <formula>0</formula>
    </cfRule>
  </conditionalFormatting>
  <conditionalFormatting sqref="B58">
    <cfRule type="cellIs" dxfId="100" priority="109" operator="between">
      <formula>0.1</formula>
      <formula>5.1</formula>
    </cfRule>
    <cfRule type="cellIs" dxfId="99" priority="110" operator="equal">
      <formula>0</formula>
    </cfRule>
  </conditionalFormatting>
  <conditionalFormatting sqref="C59">
    <cfRule type="cellIs" dxfId="98" priority="102" operator="equal">
      <formula>5</formula>
    </cfRule>
    <cfRule type="cellIs" dxfId="97" priority="103" operator="equal">
      <formula>4</formula>
    </cfRule>
    <cfRule type="cellIs" dxfId="96" priority="104" operator="equal">
      <formula>3</formula>
    </cfRule>
    <cfRule type="cellIs" dxfId="95" priority="105" operator="equal">
      <formula>2</formula>
    </cfRule>
    <cfRule type="cellIs" dxfId="94" priority="106" operator="equal">
      <formula>1</formula>
    </cfRule>
    <cfRule type="cellIs" dxfId="93" priority="108" operator="equal">
      <formula>""</formula>
    </cfRule>
  </conditionalFormatting>
  <conditionalFormatting sqref="C59">
    <cfRule type="cellIs" dxfId="92" priority="107" stopIfTrue="1" operator="equal">
      <formula>0</formula>
    </cfRule>
  </conditionalFormatting>
  <conditionalFormatting sqref="B59">
    <cfRule type="cellIs" dxfId="91" priority="100" operator="between">
      <formula>0.1</formula>
      <formula>5.1</formula>
    </cfRule>
    <cfRule type="cellIs" dxfId="90" priority="101" operator="equal">
      <formula>0</formula>
    </cfRule>
  </conditionalFormatting>
  <conditionalFormatting sqref="B30">
    <cfRule type="cellIs" dxfId="89" priority="89" operator="between">
      <formula>0.1</formula>
      <formula>5.1</formula>
    </cfRule>
    <cfRule type="cellIs" dxfId="88" priority="90" operator="equal">
      <formula>0</formula>
    </cfRule>
  </conditionalFormatting>
  <conditionalFormatting sqref="C30">
    <cfRule type="cellIs" dxfId="87" priority="82" operator="equal">
      <formula>5</formula>
    </cfRule>
    <cfRule type="cellIs" dxfId="86" priority="83" operator="equal">
      <formula>4</formula>
    </cfRule>
    <cfRule type="cellIs" dxfId="85" priority="84" operator="equal">
      <formula>3</formula>
    </cfRule>
    <cfRule type="cellIs" dxfId="84" priority="85" operator="equal">
      <formula>2</formula>
    </cfRule>
    <cfRule type="cellIs" dxfId="83" priority="86" operator="equal">
      <formula>1</formula>
    </cfRule>
    <cfRule type="cellIs" dxfId="82" priority="88" operator="equal">
      <formula>""</formula>
    </cfRule>
  </conditionalFormatting>
  <conditionalFormatting sqref="C30">
    <cfRule type="cellIs" dxfId="81" priority="87" stopIfTrue="1" operator="equal">
      <formula>0</formula>
    </cfRule>
  </conditionalFormatting>
  <conditionalFormatting sqref="B31">
    <cfRule type="cellIs" dxfId="80" priority="80" operator="between">
      <formula>0.1</formula>
      <formula>5.1</formula>
    </cfRule>
    <cfRule type="cellIs" dxfId="79" priority="81" operator="equal">
      <formula>0</formula>
    </cfRule>
  </conditionalFormatting>
  <conditionalFormatting sqref="C31">
    <cfRule type="cellIs" dxfId="78" priority="73" operator="equal">
      <formula>5</formula>
    </cfRule>
    <cfRule type="cellIs" dxfId="77" priority="74" operator="equal">
      <formula>4</formula>
    </cfRule>
    <cfRule type="cellIs" dxfId="76" priority="75" operator="equal">
      <formula>3</formula>
    </cfRule>
    <cfRule type="cellIs" dxfId="75" priority="76" operator="equal">
      <formula>2</formula>
    </cfRule>
    <cfRule type="cellIs" dxfId="74" priority="77" operator="equal">
      <formula>1</formula>
    </cfRule>
    <cfRule type="cellIs" dxfId="73" priority="79" operator="equal">
      <formula>""</formula>
    </cfRule>
  </conditionalFormatting>
  <conditionalFormatting sqref="C31">
    <cfRule type="cellIs" dxfId="72" priority="78" stopIfTrue="1" operator="equal">
      <formula>0</formula>
    </cfRule>
  </conditionalFormatting>
  <conditionalFormatting sqref="B32">
    <cfRule type="cellIs" dxfId="71" priority="71" operator="between">
      <formula>0.1</formula>
      <formula>5.1</formula>
    </cfRule>
    <cfRule type="cellIs" dxfId="70" priority="72" operator="equal">
      <formula>0</formula>
    </cfRule>
  </conditionalFormatting>
  <conditionalFormatting sqref="C32">
    <cfRule type="cellIs" dxfId="69" priority="64" operator="equal">
      <formula>5</formula>
    </cfRule>
    <cfRule type="cellIs" dxfId="68" priority="65" operator="equal">
      <formula>4</formula>
    </cfRule>
    <cfRule type="cellIs" dxfId="67" priority="66" operator="equal">
      <formula>3</formula>
    </cfRule>
    <cfRule type="cellIs" dxfId="66" priority="67" operator="equal">
      <formula>2</formula>
    </cfRule>
    <cfRule type="cellIs" dxfId="65" priority="68" operator="equal">
      <formula>1</formula>
    </cfRule>
    <cfRule type="cellIs" dxfId="64" priority="70" operator="equal">
      <formula>""</formula>
    </cfRule>
  </conditionalFormatting>
  <conditionalFormatting sqref="C32">
    <cfRule type="cellIs" dxfId="63" priority="69" stopIfTrue="1" operator="equal">
      <formula>0</formula>
    </cfRule>
  </conditionalFormatting>
  <conditionalFormatting sqref="B33">
    <cfRule type="cellIs" dxfId="62" priority="62" operator="between">
      <formula>0.1</formula>
      <formula>5.1</formula>
    </cfRule>
    <cfRule type="cellIs" dxfId="61" priority="63" operator="equal">
      <formula>0</formula>
    </cfRule>
  </conditionalFormatting>
  <conditionalFormatting sqref="C33">
    <cfRule type="cellIs" dxfId="60" priority="55" operator="equal">
      <formula>5</formula>
    </cfRule>
    <cfRule type="cellIs" dxfId="59" priority="56" operator="equal">
      <formula>4</formula>
    </cfRule>
    <cfRule type="cellIs" dxfId="58" priority="57" operator="equal">
      <formula>3</formula>
    </cfRule>
    <cfRule type="cellIs" dxfId="57" priority="58" operator="equal">
      <formula>2</formula>
    </cfRule>
    <cfRule type="cellIs" dxfId="56" priority="59" operator="equal">
      <formula>1</formula>
    </cfRule>
    <cfRule type="cellIs" dxfId="55" priority="61" operator="equal">
      <formula>""</formula>
    </cfRule>
  </conditionalFormatting>
  <conditionalFormatting sqref="C33">
    <cfRule type="cellIs" dxfId="54" priority="60" stopIfTrue="1" operator="equal">
      <formula>0</formula>
    </cfRule>
  </conditionalFormatting>
  <conditionalFormatting sqref="B27">
    <cfRule type="cellIs" dxfId="53" priority="53" operator="between">
      <formula>0.1</formula>
      <formula>5.1</formula>
    </cfRule>
    <cfRule type="cellIs" dxfId="52" priority="54" operator="equal">
      <formula>0</formula>
    </cfRule>
  </conditionalFormatting>
  <conditionalFormatting sqref="C27">
    <cfRule type="cellIs" dxfId="51" priority="46" operator="equal">
      <formula>5</formula>
    </cfRule>
    <cfRule type="cellIs" dxfId="50" priority="47" operator="equal">
      <formula>4</formula>
    </cfRule>
    <cfRule type="cellIs" dxfId="49" priority="48" operator="equal">
      <formula>3</formula>
    </cfRule>
    <cfRule type="cellIs" dxfId="48" priority="49" operator="equal">
      <formula>2</formula>
    </cfRule>
    <cfRule type="cellIs" dxfId="47" priority="50" operator="equal">
      <formula>1</formula>
    </cfRule>
    <cfRule type="cellIs" dxfId="46" priority="52" operator="equal">
      <formula>""</formula>
    </cfRule>
  </conditionalFormatting>
  <conditionalFormatting sqref="C27">
    <cfRule type="cellIs" dxfId="45" priority="51" stopIfTrue="1" operator="equal">
      <formula>0</formula>
    </cfRule>
  </conditionalFormatting>
  <conditionalFormatting sqref="B37">
    <cfRule type="cellIs" dxfId="44" priority="44" operator="between">
      <formula>0.1</formula>
      <formula>5.1</formula>
    </cfRule>
    <cfRule type="cellIs" dxfId="43" priority="45" operator="equal">
      <formula>0</formula>
    </cfRule>
  </conditionalFormatting>
  <conditionalFormatting sqref="C37">
    <cfRule type="cellIs" dxfId="42" priority="37" operator="equal">
      <formula>5</formula>
    </cfRule>
    <cfRule type="cellIs" dxfId="41" priority="38" operator="equal">
      <formula>4</formula>
    </cfRule>
    <cfRule type="cellIs" dxfId="40" priority="39" operator="equal">
      <formula>3</formula>
    </cfRule>
    <cfRule type="cellIs" dxfId="39" priority="40" operator="equal">
      <formula>2</formula>
    </cfRule>
    <cfRule type="cellIs" dxfId="38" priority="41" operator="equal">
      <formula>1</formula>
    </cfRule>
    <cfRule type="cellIs" dxfId="37" priority="43" operator="equal">
      <formula>""</formula>
    </cfRule>
  </conditionalFormatting>
  <conditionalFormatting sqref="C37">
    <cfRule type="cellIs" dxfId="36" priority="42" stopIfTrue="1" operator="equal">
      <formula>0</formula>
    </cfRule>
  </conditionalFormatting>
  <conditionalFormatting sqref="B38">
    <cfRule type="cellIs" dxfId="35" priority="35" operator="between">
      <formula>0.1</formula>
      <formula>5.1</formula>
    </cfRule>
    <cfRule type="cellIs" dxfId="34" priority="36" operator="equal">
      <formula>0</formula>
    </cfRule>
  </conditionalFormatting>
  <conditionalFormatting sqref="C38">
    <cfRule type="cellIs" dxfId="33" priority="28" operator="equal">
      <formula>5</formula>
    </cfRule>
    <cfRule type="cellIs" dxfId="32" priority="29" operator="equal">
      <formula>4</formula>
    </cfRule>
    <cfRule type="cellIs" dxfId="31" priority="30" operator="equal">
      <formula>3</formula>
    </cfRule>
    <cfRule type="cellIs" dxfId="30" priority="31" operator="equal">
      <formula>2</formula>
    </cfRule>
    <cfRule type="cellIs" dxfId="29" priority="32" operator="equal">
      <formula>1</formula>
    </cfRule>
    <cfRule type="cellIs" dxfId="28" priority="34" operator="equal">
      <formula>""</formula>
    </cfRule>
  </conditionalFormatting>
  <conditionalFormatting sqref="C38">
    <cfRule type="cellIs" dxfId="27" priority="33" stopIfTrue="1" operator="equal">
      <formula>0</formula>
    </cfRule>
  </conditionalFormatting>
  <conditionalFormatting sqref="B43">
    <cfRule type="cellIs" dxfId="26" priority="26" operator="between">
      <formula>0.1</formula>
      <formula>5.1</formula>
    </cfRule>
    <cfRule type="cellIs" dxfId="25" priority="27" operator="equal">
      <formula>0</formula>
    </cfRule>
  </conditionalFormatting>
  <conditionalFormatting sqref="C43">
    <cfRule type="cellIs" dxfId="24" priority="19" operator="equal">
      <formula>5</formula>
    </cfRule>
    <cfRule type="cellIs" dxfId="23" priority="20" operator="equal">
      <formula>4</formula>
    </cfRule>
    <cfRule type="cellIs" dxfId="22" priority="21" operator="equal">
      <formula>3</formula>
    </cfRule>
    <cfRule type="cellIs" dxfId="21" priority="22" operator="equal">
      <formula>2</formula>
    </cfRule>
    <cfRule type="cellIs" dxfId="20" priority="23" operator="equal">
      <formula>1</formula>
    </cfRule>
    <cfRule type="cellIs" dxfId="19" priority="25" operator="equal">
      <formula>""</formula>
    </cfRule>
  </conditionalFormatting>
  <conditionalFormatting sqref="C43">
    <cfRule type="cellIs" dxfId="18" priority="24" stopIfTrue="1" operator="equal">
      <formula>0</formula>
    </cfRule>
  </conditionalFormatting>
  <conditionalFormatting sqref="B44">
    <cfRule type="cellIs" dxfId="17" priority="17" operator="between">
      <formula>0.1</formula>
      <formula>5.1</formula>
    </cfRule>
    <cfRule type="cellIs" dxfId="16" priority="18" operator="equal">
      <formula>0</formula>
    </cfRule>
  </conditionalFormatting>
  <conditionalFormatting sqref="C44">
    <cfRule type="cellIs" dxfId="15" priority="10" operator="equal">
      <formula>5</formula>
    </cfRule>
    <cfRule type="cellIs" dxfId="14" priority="11" operator="equal">
      <formula>4</formula>
    </cfRule>
    <cfRule type="cellIs" dxfId="13" priority="12" operator="equal">
      <formula>3</formula>
    </cfRule>
    <cfRule type="cellIs" dxfId="12" priority="13" operator="equal">
      <formula>2</formula>
    </cfRule>
    <cfRule type="cellIs" dxfId="11" priority="14" operator="equal">
      <formula>1</formula>
    </cfRule>
    <cfRule type="cellIs" dxfId="10" priority="16" operator="equal">
      <formula>""</formula>
    </cfRule>
  </conditionalFormatting>
  <conditionalFormatting sqref="C44">
    <cfRule type="cellIs" dxfId="9" priority="15" stopIfTrue="1" operator="equal">
      <formula>0</formula>
    </cfRule>
  </conditionalFormatting>
  <conditionalFormatting sqref="C57">
    <cfRule type="cellIs" dxfId="8" priority="3" operator="equal">
      <formula>5</formula>
    </cfRule>
    <cfRule type="cellIs" dxfId="7" priority="4" operator="equal">
      <formula>4</formula>
    </cfRule>
    <cfRule type="cellIs" dxfId="6" priority="5" operator="equal">
      <formula>3</formula>
    </cfRule>
    <cfRule type="cellIs" dxfId="5" priority="6" operator="equal">
      <formula>2</formula>
    </cfRule>
    <cfRule type="cellIs" dxfId="4" priority="7" operator="equal">
      <formula>1</formula>
    </cfRule>
    <cfRule type="cellIs" dxfId="3" priority="9" operator="equal">
      <formula>""</formula>
    </cfRule>
  </conditionalFormatting>
  <conditionalFormatting sqref="C57">
    <cfRule type="cellIs" dxfId="2" priority="8" stopIfTrue="1" operator="equal">
      <formula>0</formula>
    </cfRule>
  </conditionalFormatting>
  <conditionalFormatting sqref="B57">
    <cfRule type="cellIs" dxfId="1" priority="1" operator="between">
      <formula>0.1</formula>
      <formula>5.1</formula>
    </cfRule>
    <cfRule type="cellIs" dxfId="0" priority="2"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zoomScale="90" zoomScaleNormal="90" workbookViewId="0">
      <selection activeCell="E16" sqref="E16"/>
    </sheetView>
  </sheetViews>
  <sheetFormatPr defaultRowHeight="14.5" x14ac:dyDescent="0.35"/>
  <cols>
    <col min="1" max="1" width="109.7265625" customWidth="1"/>
  </cols>
  <sheetData>
    <row r="1" spans="1:1" ht="23.5" x14ac:dyDescent="0.55000000000000004">
      <c r="A1" s="21" t="s">
        <v>79</v>
      </c>
    </row>
    <row r="2" spans="1:1" ht="23.5" x14ac:dyDescent="0.55000000000000004">
      <c r="A2" s="21"/>
    </row>
    <row r="3" spans="1:1" x14ac:dyDescent="0.35">
      <c r="A3" t="s">
        <v>80</v>
      </c>
    </row>
    <row r="4" spans="1:1" x14ac:dyDescent="0.35">
      <c r="A4" t="s">
        <v>26</v>
      </c>
    </row>
    <row r="5" spans="1:1" x14ac:dyDescent="0.35">
      <c r="A5" t="s">
        <v>27</v>
      </c>
    </row>
    <row r="6" spans="1:1" x14ac:dyDescent="0.35">
      <c r="A6" t="s">
        <v>28</v>
      </c>
    </row>
    <row r="7" spans="1:1" x14ac:dyDescent="0.35">
      <c r="A7" s="44" t="s">
        <v>29</v>
      </c>
    </row>
    <row r="8" spans="1:1" ht="29" x14ac:dyDescent="0.35">
      <c r="A8" s="25" t="s">
        <v>32</v>
      </c>
    </row>
    <row r="9" spans="1:1" ht="44.25" customHeight="1" x14ac:dyDescent="0.45">
      <c r="A9" s="9" t="s">
        <v>30</v>
      </c>
    </row>
    <row r="10" spans="1:1" x14ac:dyDescent="0.35">
      <c r="A10" s="24" t="s">
        <v>33</v>
      </c>
    </row>
    <row r="11" spans="1:1" ht="17.75" customHeight="1" x14ac:dyDescent="0.35">
      <c r="A11" s="8" t="s">
        <v>34</v>
      </c>
    </row>
    <row r="12" spans="1:1" ht="36" customHeight="1" x14ac:dyDescent="0.35">
      <c r="A12" s="22" t="s">
        <v>35</v>
      </c>
    </row>
    <row r="13" spans="1:1" ht="36" customHeight="1" x14ac:dyDescent="0.35">
      <c r="A13" s="22" t="s">
        <v>31</v>
      </c>
    </row>
    <row r="14" spans="1:1" ht="49.5" customHeight="1" x14ac:dyDescent="0.35">
      <c r="A14" s="5" t="s">
        <v>36</v>
      </c>
    </row>
    <row r="15" spans="1:1" ht="30" customHeight="1" x14ac:dyDescent="0.35">
      <c r="A15" s="6" t="s">
        <v>3</v>
      </c>
    </row>
    <row r="16" spans="1:1" ht="29.75" customHeight="1" x14ac:dyDescent="0.35">
      <c r="A16" s="6" t="s">
        <v>4</v>
      </c>
    </row>
    <row r="17" spans="1:1" ht="33.65" customHeight="1" x14ac:dyDescent="0.35">
      <c r="A17" s="6" t="s">
        <v>5</v>
      </c>
    </row>
    <row r="18" spans="1:1" ht="30" customHeight="1" x14ac:dyDescent="0.35">
      <c r="A18" s="6" t="s">
        <v>45</v>
      </c>
    </row>
    <row r="20" spans="1:1" x14ac:dyDescent="0.35">
      <c r="A20" s="24" t="s">
        <v>8</v>
      </c>
    </row>
    <row r="21" spans="1:1" x14ac:dyDescent="0.35">
      <c r="A21" s="26" t="s">
        <v>7</v>
      </c>
    </row>
    <row r="23" spans="1:1" x14ac:dyDescent="0.35">
      <c r="A23"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zoomScale="150" zoomScaleNormal="150" workbookViewId="0">
      <pane ySplit="3" topLeftCell="A4" activePane="bottomLeft" state="frozen"/>
      <selection pane="bottomLeft" sqref="A1:F14"/>
    </sheetView>
  </sheetViews>
  <sheetFormatPr defaultRowHeight="14.5" x14ac:dyDescent="0.35"/>
  <cols>
    <col min="1" max="1" width="41.1796875" style="31" customWidth="1"/>
    <col min="2" max="2" width="12.90625" customWidth="1"/>
    <col min="3" max="3" width="13.26953125" style="31" customWidth="1"/>
    <col min="4" max="4" width="12.26953125" style="31" customWidth="1"/>
    <col min="5" max="5" width="8.08984375" style="31" customWidth="1"/>
    <col min="6" max="6" width="5.6328125" style="35" customWidth="1"/>
    <col min="7" max="7" width="22.6328125" customWidth="1"/>
  </cols>
  <sheetData>
    <row r="1" spans="1:7" ht="56.15" customHeight="1" x14ac:dyDescent="0.55000000000000004">
      <c r="A1" s="47" t="s">
        <v>102</v>
      </c>
      <c r="B1" s="40" t="s">
        <v>67</v>
      </c>
      <c r="C1" s="41" t="s">
        <v>68</v>
      </c>
      <c r="D1" s="30" t="s">
        <v>17</v>
      </c>
      <c r="E1" s="34" t="s">
        <v>89</v>
      </c>
      <c r="F1" s="34" t="s">
        <v>20</v>
      </c>
      <c r="G1" s="78" t="s">
        <v>6</v>
      </c>
    </row>
    <row r="2" spans="1:7" ht="60.65" hidden="1" customHeight="1" x14ac:dyDescent="0.5">
      <c r="A2" s="49" t="s">
        <v>0</v>
      </c>
      <c r="B2" s="32" t="s">
        <v>16</v>
      </c>
      <c r="C2" s="32" t="s">
        <v>15</v>
      </c>
      <c r="D2" s="33" t="s">
        <v>23</v>
      </c>
      <c r="E2" s="34"/>
      <c r="F2" s="34"/>
      <c r="G2" s="48" t="s">
        <v>6</v>
      </c>
    </row>
    <row r="3" spans="1:7" ht="9.75" customHeight="1" x14ac:dyDescent="0.35">
      <c r="A3" s="13"/>
      <c r="B3" s="14"/>
      <c r="C3" s="15"/>
      <c r="D3" s="15"/>
      <c r="E3" s="37"/>
      <c r="F3" s="37"/>
      <c r="G3" s="15"/>
    </row>
    <row r="4" spans="1:7" x14ac:dyDescent="0.35">
      <c r="A4" s="62" t="s">
        <v>46</v>
      </c>
      <c r="B4" s="17">
        <f>Lead!B8</f>
        <v>3.6666666666666665</v>
      </c>
      <c r="C4" s="17">
        <f>Lead!C8</f>
        <v>3</v>
      </c>
      <c r="D4" s="17">
        <f>Lead!D8</f>
        <v>3.6666666666666665</v>
      </c>
      <c r="E4" s="45">
        <f>RANK(D4,D$3:D$13)</f>
        <v>9</v>
      </c>
      <c r="F4" s="46">
        <f>COUNTA(Lead!A3:A7)</f>
        <v>3</v>
      </c>
      <c r="G4" s="60"/>
    </row>
    <row r="5" spans="1:7" x14ac:dyDescent="0.35">
      <c r="A5" s="62" t="s">
        <v>22</v>
      </c>
      <c r="B5" s="17">
        <f>CC!B10</f>
        <v>4.4000000000000004</v>
      </c>
      <c r="C5" s="17">
        <f>CC!C10</f>
        <v>2.8</v>
      </c>
      <c r="D5" s="17">
        <f>CC!D10</f>
        <v>9.3333333333333339</v>
      </c>
      <c r="E5" s="45">
        <f>RANK(D5,D$3:D$13)</f>
        <v>2</v>
      </c>
      <c r="F5" s="46">
        <f>COUNTA(CC!A3:A9)</f>
        <v>5</v>
      </c>
      <c r="G5" s="60"/>
    </row>
    <row r="6" spans="1:7" x14ac:dyDescent="0.35">
      <c r="A6" s="62" t="s">
        <v>90</v>
      </c>
      <c r="B6" s="17">
        <f>DFD!B10</f>
        <v>4.4000000000000004</v>
      </c>
      <c r="C6" s="17">
        <f>DFD!C10</f>
        <v>2.2000000000000002</v>
      </c>
      <c r="D6" s="17">
        <f>DFD!D10</f>
        <v>8</v>
      </c>
      <c r="E6" s="45">
        <f t="shared" ref="E6:E11" si="0">RANK(D6,D$3:D$13)</f>
        <v>4</v>
      </c>
      <c r="F6" s="46">
        <f>COUNTA(DFD!A3:A9)</f>
        <v>5</v>
      </c>
      <c r="G6" s="60"/>
    </row>
    <row r="7" spans="1:7" x14ac:dyDescent="0.35">
      <c r="A7" s="62" t="s">
        <v>9</v>
      </c>
      <c r="B7" s="17">
        <f>CI!B9</f>
        <v>4.5</v>
      </c>
      <c r="C7" s="17">
        <f>CI!C9</f>
        <v>3.25</v>
      </c>
      <c r="D7" s="17">
        <f>CI!D9</f>
        <v>5.666666666666667</v>
      </c>
      <c r="E7" s="45">
        <f t="shared" si="0"/>
        <v>8</v>
      </c>
      <c r="F7" s="46">
        <f>COUNTA(CI!A3:A8)</f>
        <v>4</v>
      </c>
      <c r="G7" s="60"/>
    </row>
    <row r="8" spans="1:7" x14ac:dyDescent="0.35">
      <c r="A8" s="62" t="s">
        <v>11</v>
      </c>
      <c r="B8" s="17">
        <f>CT!B14</f>
        <v>4.4444444444444446</v>
      </c>
      <c r="C8" s="17">
        <f>CT!C14</f>
        <v>2.407407407407407</v>
      </c>
      <c r="D8" s="17">
        <f>CT!D14</f>
        <v>7.1975308641975317</v>
      </c>
      <c r="E8" s="45">
        <f t="shared" si="0"/>
        <v>5</v>
      </c>
      <c r="F8" s="46">
        <f>COUNTA(CT!A3:A13)</f>
        <v>9</v>
      </c>
      <c r="G8" s="60"/>
    </row>
    <row r="9" spans="1:7" ht="15" customHeight="1" x14ac:dyDescent="0.35">
      <c r="A9" s="62" t="s">
        <v>14</v>
      </c>
      <c r="B9" s="17">
        <f>CM!B9</f>
        <v>4.3333333333333339</v>
      </c>
      <c r="C9" s="17">
        <f>CM!C9</f>
        <v>2</v>
      </c>
      <c r="D9" s="17">
        <f>CM!D9</f>
        <v>8.6666666666666679</v>
      </c>
      <c r="E9" s="45">
        <f t="shared" si="0"/>
        <v>3</v>
      </c>
      <c r="F9" s="46">
        <f>COUNTA(CM!A3:A8)</f>
        <v>4</v>
      </c>
      <c r="G9" s="60"/>
    </row>
    <row r="10" spans="1:7" x14ac:dyDescent="0.35">
      <c r="A10" s="62" t="s">
        <v>75</v>
      </c>
      <c r="B10" s="17">
        <f>Infra!B11</f>
        <v>4.5000000000000009</v>
      </c>
      <c r="C10" s="17">
        <f>Infra!C11</f>
        <v>2.8333333333333335</v>
      </c>
      <c r="D10" s="17">
        <f>Infra!D11</f>
        <v>6.2666666666666675</v>
      </c>
      <c r="E10" s="45">
        <f t="shared" si="0"/>
        <v>7</v>
      </c>
      <c r="F10" s="46">
        <f>COUNTA(Infra!A3:A10)</f>
        <v>6</v>
      </c>
      <c r="G10" s="60"/>
    </row>
    <row r="11" spans="1:7" ht="15.65" customHeight="1" x14ac:dyDescent="0.35">
      <c r="A11" s="62" t="s">
        <v>54</v>
      </c>
      <c r="B11" s="17">
        <f>CD!B9</f>
        <v>3.9166666666666661</v>
      </c>
      <c r="C11" s="17">
        <f>CD!C9</f>
        <v>2.25</v>
      </c>
      <c r="D11" s="17">
        <f>CD!D9</f>
        <v>6.5</v>
      </c>
      <c r="E11" s="45">
        <f t="shared" si="0"/>
        <v>6</v>
      </c>
      <c r="F11" s="46">
        <f>COUNTA(CD!A3:A8)</f>
        <v>4</v>
      </c>
      <c r="G11" s="60"/>
    </row>
    <row r="12" spans="1:7" ht="15.65" customHeight="1" x14ac:dyDescent="0.35">
      <c r="A12" s="62" t="s">
        <v>77</v>
      </c>
      <c r="B12" s="17">
        <f>Sec!B13</f>
        <v>4.125</v>
      </c>
      <c r="C12" s="17">
        <f>Sec!C13</f>
        <v>1.5833333333333335</v>
      </c>
      <c r="D12" s="17">
        <f>Sec!D13</f>
        <v>9.9166666666666661</v>
      </c>
      <c r="E12" s="45">
        <f t="shared" ref="E12" si="1">RANK(D12,D$3:D$13)</f>
        <v>1</v>
      </c>
      <c r="F12" s="46">
        <f>COUNTA(Sec!A3:A12)</f>
        <v>8</v>
      </c>
      <c r="G12" s="60"/>
    </row>
    <row r="13" spans="1:7" ht="8.25" customHeight="1" x14ac:dyDescent="0.35">
      <c r="A13" s="16"/>
      <c r="B13" s="16"/>
      <c r="C13" s="16"/>
      <c r="D13" s="16"/>
      <c r="E13" s="38"/>
      <c r="F13" s="38"/>
      <c r="G13" s="16"/>
    </row>
    <row r="14" spans="1:7" ht="15" thickBot="1" x14ac:dyDescent="0.4">
      <c r="A14" s="12" t="s">
        <v>51</v>
      </c>
      <c r="B14" s="17">
        <f>IFERROR((IF((SUM(B3:B13)/((COUNTA(A3:A13)-COUNTIF(B3:B13,0)-COUNTIF(B3:B13,"INPUT ?"))))=0,"INPUT ?",((SUM(B3:B13)/((COUNTA(A3:A13)-COUNTIF(B3:B13,0)-COUNTIF(B3:B13,"INPUT ?"))))))),"INPUT ?")</f>
        <v>4.254012345679012</v>
      </c>
      <c r="C14" s="17">
        <f>IFERROR((IF((SUM(C3:C13)/((COUNTA(B3:B13)-COUNTIF(C3:C13,0)-COUNTIF(C3:C13,"INPUT ?"))))=0,"INPUT ?",((SUM(C3:C13)/((COUNTA(B3:B13)-COUNTIF(C3:C13,0)-COUNTIF(C3:C13,"INPUT ?"))))))),"INPUT ?")</f>
        <v>2.4804526748971192</v>
      </c>
      <c r="D14" s="18">
        <f>IFERROR(SUM(D3:D13)/(COUNTA(A3:A13)-COUNTIF(D3:D13,"NA")),"NA")</f>
        <v>7.2460219478738015</v>
      </c>
      <c r="E14" s="42"/>
      <c r="F14" s="36">
        <f>SUM(F3:F13)</f>
        <v>48</v>
      </c>
      <c r="G14" s="56"/>
    </row>
    <row r="15" spans="1:7" ht="15" thickBot="1" x14ac:dyDescent="0.4">
      <c r="A15" s="39"/>
      <c r="B15" s="76" t="s">
        <v>48</v>
      </c>
      <c r="C15" s="76" t="s">
        <v>49</v>
      </c>
      <c r="D15" s="76" t="s">
        <v>50</v>
      </c>
      <c r="E15" s="43"/>
      <c r="F15" s="63" t="s">
        <v>21</v>
      </c>
    </row>
    <row r="17" spans="2:2" x14ac:dyDescent="0.35">
      <c r="B17" s="19"/>
    </row>
  </sheetData>
  <conditionalFormatting sqref="C5:C11 C14">
    <cfRule type="containsText" dxfId="787" priority="21" operator="containsText" text="INPUT ?">
      <formula>NOT(ISERROR(SEARCH("INPUT ?",C5)))</formula>
    </cfRule>
    <cfRule type="cellIs" dxfId="786" priority="24" operator="lessThan">
      <formula>3</formula>
    </cfRule>
  </conditionalFormatting>
  <conditionalFormatting sqref="D14:E14 D5:D11">
    <cfRule type="containsText" dxfId="785" priority="22" operator="containsText" text="NA">
      <formula>NOT(ISERROR(SEARCH("NA",D5)))</formula>
    </cfRule>
    <cfRule type="cellIs" dxfId="784" priority="23" operator="greaterThan">
      <formula>7.4</formula>
    </cfRule>
  </conditionalFormatting>
  <conditionalFormatting sqref="B5:B11">
    <cfRule type="cellIs" dxfId="783" priority="16" operator="equal">
      <formula>"INPUT ?"</formula>
    </cfRule>
  </conditionalFormatting>
  <conditionalFormatting sqref="C5:C11">
    <cfRule type="cellIs" dxfId="782" priority="15" operator="between">
      <formula>4</formula>
      <formula>5</formula>
    </cfRule>
  </conditionalFormatting>
  <conditionalFormatting sqref="C14">
    <cfRule type="cellIs" dxfId="781" priority="14" operator="between">
      <formula>4</formula>
      <formula>5</formula>
    </cfRule>
  </conditionalFormatting>
  <conditionalFormatting sqref="C12">
    <cfRule type="containsText" dxfId="780" priority="10" operator="containsText" text="INPUT ?">
      <formula>NOT(ISERROR(SEARCH("INPUT ?",C12)))</formula>
    </cfRule>
    <cfRule type="cellIs" dxfId="779" priority="13" operator="lessThan">
      <formula>3</formula>
    </cfRule>
  </conditionalFormatting>
  <conditionalFormatting sqref="D12">
    <cfRule type="containsText" dxfId="778" priority="11" operator="containsText" text="NA">
      <formula>NOT(ISERROR(SEARCH("NA",D12)))</formula>
    </cfRule>
    <cfRule type="cellIs" dxfId="777" priority="12" operator="greaterThan">
      <formula>7.4</formula>
    </cfRule>
  </conditionalFormatting>
  <conditionalFormatting sqref="B12">
    <cfRule type="cellIs" dxfId="776" priority="9" operator="equal">
      <formula>"INPUT ?"</formula>
    </cfRule>
  </conditionalFormatting>
  <conditionalFormatting sqref="C12">
    <cfRule type="cellIs" dxfId="775" priority="8" operator="between">
      <formula>4</formula>
      <formula>5</formula>
    </cfRule>
  </conditionalFormatting>
  <conditionalFormatting sqref="C4">
    <cfRule type="containsText" dxfId="774" priority="4" operator="containsText" text="INPUT ?">
      <formula>NOT(ISERROR(SEARCH("INPUT ?",C4)))</formula>
    </cfRule>
    <cfRule type="cellIs" dxfId="773" priority="7" operator="lessThan">
      <formula>3</formula>
    </cfRule>
  </conditionalFormatting>
  <conditionalFormatting sqref="D4">
    <cfRule type="containsText" dxfId="772" priority="5" operator="containsText" text="NA">
      <formula>NOT(ISERROR(SEARCH("NA",D4)))</formula>
    </cfRule>
    <cfRule type="cellIs" dxfId="771" priority="6" operator="greaterThan">
      <formula>7.4</formula>
    </cfRule>
  </conditionalFormatting>
  <conditionalFormatting sqref="B4">
    <cfRule type="cellIs" dxfId="770" priority="3" operator="equal">
      <formula>"INPUT ?"</formula>
    </cfRule>
  </conditionalFormatting>
  <conditionalFormatting sqref="C4">
    <cfRule type="cellIs" dxfId="769" priority="2" operator="between">
      <formula>4</formula>
      <formula>5</formula>
    </cfRule>
  </conditionalFormatting>
  <conditionalFormatting sqref="E4:E12">
    <cfRule type="cellIs" dxfId="768" priority="1" operator="lessThan">
      <formula>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C14"/>
  <sheetViews>
    <sheetView workbookViewId="0">
      <selection activeCell="E3" sqref="E2:E3"/>
    </sheetView>
  </sheetViews>
  <sheetFormatPr defaultRowHeight="14.5" x14ac:dyDescent="0.35"/>
  <cols>
    <col min="2" max="2" width="46" customWidth="1"/>
    <col min="3" max="3" width="9.26953125" style="35"/>
  </cols>
  <sheetData>
    <row r="6" spans="2:3" x14ac:dyDescent="0.35">
      <c r="B6" s="62" t="s">
        <v>46</v>
      </c>
      <c r="C6" s="79">
        <f>'GAP Summary'!D4</f>
        <v>3.6666666666666665</v>
      </c>
    </row>
    <row r="7" spans="2:3" x14ac:dyDescent="0.35">
      <c r="B7" s="62" t="s">
        <v>22</v>
      </c>
      <c r="C7" s="79">
        <f>'GAP Summary'!D5</f>
        <v>9.3333333333333339</v>
      </c>
    </row>
    <row r="8" spans="2:3" x14ac:dyDescent="0.35">
      <c r="B8" s="62" t="s">
        <v>90</v>
      </c>
      <c r="C8" s="79">
        <f>'GAP Summary'!D6</f>
        <v>8</v>
      </c>
    </row>
    <row r="9" spans="2:3" x14ac:dyDescent="0.35">
      <c r="B9" s="62" t="s">
        <v>9</v>
      </c>
      <c r="C9" s="79">
        <f>'GAP Summary'!D7</f>
        <v>5.666666666666667</v>
      </c>
    </row>
    <row r="10" spans="2:3" x14ac:dyDescent="0.35">
      <c r="B10" s="62" t="s">
        <v>11</v>
      </c>
      <c r="C10" s="79">
        <f>'GAP Summary'!D8</f>
        <v>7.1975308641975317</v>
      </c>
    </row>
    <row r="11" spans="2:3" x14ac:dyDescent="0.35">
      <c r="B11" s="62" t="s">
        <v>14</v>
      </c>
      <c r="C11" s="79">
        <f>'GAP Summary'!D9</f>
        <v>8.6666666666666679</v>
      </c>
    </row>
    <row r="12" spans="2:3" x14ac:dyDescent="0.35">
      <c r="B12" s="62" t="s">
        <v>75</v>
      </c>
      <c r="C12" s="79">
        <f>'GAP Summary'!D10</f>
        <v>6.2666666666666675</v>
      </c>
    </row>
    <row r="13" spans="2:3" x14ac:dyDescent="0.35">
      <c r="B13" s="62" t="s">
        <v>54</v>
      </c>
      <c r="C13" s="79">
        <f>'GAP Summary'!D11</f>
        <v>6.5</v>
      </c>
    </row>
    <row r="14" spans="2:3" x14ac:dyDescent="0.35">
      <c r="B14" s="62" t="s">
        <v>77</v>
      </c>
      <c r="C14" s="79">
        <f>'GAP Summary'!D12</f>
        <v>9.9166666666666661</v>
      </c>
    </row>
  </sheetData>
  <sortState xmlns:xlrd2="http://schemas.microsoft.com/office/spreadsheetml/2017/richdata2" ref="B6:C14">
    <sortCondition ref="C6:C14"/>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zoomScale="130" zoomScaleNormal="130" workbookViewId="0">
      <pane ySplit="3" topLeftCell="A4" activePane="bottomLeft" state="frozen"/>
      <selection pane="bottomLeft" activeCell="E2" sqref="E2"/>
    </sheetView>
  </sheetViews>
  <sheetFormatPr defaultRowHeight="14.5" x14ac:dyDescent="0.35"/>
  <cols>
    <col min="1" max="1" width="64.7265625" style="31" customWidth="1"/>
    <col min="2" max="4" width="15.453125" customWidth="1"/>
    <col min="5" max="5" width="51.7265625" style="31" customWidth="1"/>
    <col min="6" max="6" width="1.7265625" customWidth="1"/>
  </cols>
  <sheetData>
    <row r="1" spans="1:5" ht="43" customHeight="1" x14ac:dyDescent="0.55000000000000004">
      <c r="A1" s="47" t="s">
        <v>103</v>
      </c>
      <c r="B1" s="80" t="s">
        <v>81</v>
      </c>
      <c r="C1" s="80" t="s">
        <v>37</v>
      </c>
      <c r="D1" s="81" t="s">
        <v>38</v>
      </c>
      <c r="E1"/>
    </row>
    <row r="2" spans="1:5" ht="89" customHeight="1" x14ac:dyDescent="0.5">
      <c r="A2" s="49" t="s">
        <v>82</v>
      </c>
      <c r="B2" s="32" t="s">
        <v>16</v>
      </c>
      <c r="C2" s="32" t="s">
        <v>15</v>
      </c>
      <c r="D2" s="33" t="s">
        <v>23</v>
      </c>
      <c r="E2" s="48" t="s">
        <v>6</v>
      </c>
    </row>
    <row r="3" spans="1:5" x14ac:dyDescent="0.35">
      <c r="A3" s="10"/>
      <c r="B3" s="11"/>
      <c r="C3" s="11"/>
      <c r="D3" s="11"/>
      <c r="E3" s="23"/>
    </row>
    <row r="4" spans="1:5" ht="45" customHeight="1" x14ac:dyDescent="0.35">
      <c r="A4" s="27" t="s">
        <v>106</v>
      </c>
      <c r="B4" s="28">
        <v>3</v>
      </c>
      <c r="C4" s="28">
        <v>3</v>
      </c>
      <c r="D4" s="2">
        <f t="shared" ref="D4:D6" si="0">IF((IF(C4=0,0,1)*IF(C4=1,3,1)*IF(C4=2,2,1)*IF(C4=3,1,1)*IF(C4=4,0,1)*IF(C4=5,0,1)*IF(C4&lt;0,"P out of range",1)*IF(C4&gt;5,"P out of range",1))*(IF(B4&lt;6,B4,0)*IF(B4&lt;0,"I out of range",1)*IF(B4&gt;5,"I out of range",1))=0,"NA",(IF(C4&lt;4,4-C4,0)*(IF(COUNTIF(C4,"NA")=1,0,1)))*((IF(COUNTIF(B4,"NA")=1,0,1))*IF(B4&lt;6,B4,0)))</f>
        <v>3</v>
      </c>
      <c r="E4" s="64"/>
    </row>
    <row r="5" spans="1:5" ht="45" customHeight="1" x14ac:dyDescent="0.35">
      <c r="A5" s="27" t="s">
        <v>104</v>
      </c>
      <c r="B5" s="28">
        <v>4</v>
      </c>
      <c r="C5" s="28">
        <v>3</v>
      </c>
      <c r="D5" s="2">
        <f t="shared" si="0"/>
        <v>4</v>
      </c>
      <c r="E5" s="64"/>
    </row>
    <row r="6" spans="1:5" ht="45" customHeight="1" x14ac:dyDescent="0.35">
      <c r="A6" s="27" t="s">
        <v>105</v>
      </c>
      <c r="B6" s="28">
        <v>4</v>
      </c>
      <c r="C6" s="28">
        <v>3</v>
      </c>
      <c r="D6" s="2">
        <f t="shared" si="0"/>
        <v>4</v>
      </c>
      <c r="E6" s="64"/>
    </row>
    <row r="7" spans="1:5" x14ac:dyDescent="0.35">
      <c r="A7" s="3"/>
      <c r="B7" s="4"/>
      <c r="C7" s="4"/>
      <c r="D7" s="4"/>
      <c r="E7" s="23"/>
    </row>
    <row r="8" spans="1:5" ht="23.5" x14ac:dyDescent="0.55000000000000004">
      <c r="A8" s="20" t="s">
        <v>46</v>
      </c>
      <c r="B8" s="57">
        <f>IFERROR((IF((SUM(B$3:B7)/((COUNTA($A$3:$A7)-COUNTIF(B$3:B7,0)-(COUNTIF(B$3:B7,"")-2))))=0,"To Be Computed",((SUM(B$3:B7)/((COUNTA($A$3:$A7)-COUNTIF(B$3:B7,0)-(COUNTIF(B$3:B7,"")-2))))))),"INPUT ?")</f>
        <v>3.6666666666666665</v>
      </c>
      <c r="C8" s="57">
        <f>IFERROR((IF((SUM(C$3:C7)/((COUNTA($A$3:$A7)-COUNTIF(C$3:C7,0)-(COUNTIF(C$3:C7,"")-2))))=0,"To Be Computed",((SUM(C$3:C7)/((COUNTA($A$3:$A7)-COUNTIF(C$3:C7,0)-(COUNTIF(C$3:C7,"")-2))))))),"INPUT ?")</f>
        <v>3</v>
      </c>
      <c r="D8" s="7">
        <f>IFERROR(SUM(D3:D7)/(COUNTA(A3:A7)-COUNTIF(D3:D7,"NA")),"NA")</f>
        <v>3.6666666666666665</v>
      </c>
      <c r="E8" s="58"/>
    </row>
    <row r="9" spans="1:5" ht="29" x14ac:dyDescent="0.35">
      <c r="A9" s="29"/>
      <c r="B9" s="76" t="s">
        <v>12</v>
      </c>
      <c r="C9" s="76" t="s">
        <v>1</v>
      </c>
      <c r="D9" s="76" t="s">
        <v>2</v>
      </c>
    </row>
    <row r="10" spans="1:5" x14ac:dyDescent="0.35">
      <c r="A10" s="29"/>
    </row>
    <row r="11" spans="1:5" x14ac:dyDescent="0.35">
      <c r="A11" s="29"/>
    </row>
    <row r="12" spans="1:5" x14ac:dyDescent="0.35">
      <c r="A12" s="29"/>
    </row>
    <row r="13" spans="1:5" x14ac:dyDescent="0.35">
      <c r="A13" s="29"/>
    </row>
    <row r="14" spans="1:5" x14ac:dyDescent="0.35">
      <c r="A14" s="29"/>
    </row>
  </sheetData>
  <conditionalFormatting sqref="D4:D6">
    <cfRule type="cellIs" dxfId="767" priority="181" operator="between">
      <formula>1</formula>
      <formula>3</formula>
    </cfRule>
    <cfRule type="cellIs" dxfId="766" priority="182" operator="between">
      <formula>1</formula>
      <formula>3</formula>
    </cfRule>
    <cfRule type="cellIs" dxfId="765" priority="183" operator="between">
      <formula>3.9</formula>
      <formula>6.899</formula>
    </cfRule>
    <cfRule type="cellIs" dxfId="764" priority="184" operator="greaterThan">
      <formula>6.9</formula>
    </cfRule>
    <cfRule type="cellIs" dxfId="763" priority="185" stopIfTrue="1" operator="equal">
      <formula>"NA"</formula>
    </cfRule>
  </conditionalFormatting>
  <conditionalFormatting sqref="B4:C6">
    <cfRule type="cellIs" dxfId="762" priority="46" operator="between">
      <formula>0.1</formula>
      <formula>5.1</formula>
    </cfRule>
    <cfRule type="cellIs" dxfId="761" priority="47"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6"/>
  <sheetViews>
    <sheetView zoomScale="130" zoomScaleNormal="130" workbookViewId="0">
      <pane ySplit="3" topLeftCell="A4" activePane="bottomLeft" state="frozen"/>
      <selection pane="bottomLeft" activeCell="E1" sqref="E1"/>
    </sheetView>
  </sheetViews>
  <sheetFormatPr defaultRowHeight="14.5" x14ac:dyDescent="0.35"/>
  <cols>
    <col min="1" max="1" width="63.7265625" style="31" customWidth="1"/>
    <col min="2" max="4" width="15.453125" customWidth="1"/>
    <col min="5" max="5" width="48.54296875" style="31" customWidth="1"/>
    <col min="6" max="6" width="3.6328125" customWidth="1"/>
  </cols>
  <sheetData>
    <row r="1" spans="1:5" ht="40" customHeight="1" x14ac:dyDescent="0.55000000000000004">
      <c r="A1" s="47" t="s">
        <v>112</v>
      </c>
      <c r="B1" s="80" t="s">
        <v>81</v>
      </c>
      <c r="C1" s="80" t="s">
        <v>37</v>
      </c>
      <c r="D1" s="81" t="s">
        <v>38</v>
      </c>
      <c r="E1" s="48" t="s">
        <v>6</v>
      </c>
    </row>
    <row r="2" spans="1:5" ht="97" hidden="1" customHeight="1" x14ac:dyDescent="0.5">
      <c r="A2" s="49" t="s">
        <v>83</v>
      </c>
      <c r="B2" s="32" t="s">
        <v>16</v>
      </c>
      <c r="C2" s="32" t="s">
        <v>15</v>
      </c>
      <c r="D2" s="33" t="s">
        <v>23</v>
      </c>
      <c r="E2" s="48" t="s">
        <v>6</v>
      </c>
    </row>
    <row r="3" spans="1:5" x14ac:dyDescent="0.35">
      <c r="A3" s="10"/>
      <c r="B3" s="11"/>
      <c r="C3" s="11"/>
      <c r="D3" s="11"/>
      <c r="E3" s="23"/>
    </row>
    <row r="4" spans="1:5" ht="42.5" customHeight="1" x14ac:dyDescent="0.35">
      <c r="A4" s="27" t="s">
        <v>111</v>
      </c>
      <c r="B4" s="28">
        <v>4</v>
      </c>
      <c r="C4" s="28">
        <v>4</v>
      </c>
      <c r="D4" s="2" t="str">
        <f t="shared" ref="D4:D8" si="0">IF((IF(C4=0,0,1)*IF(C4=1,3,1)*IF(C4=2,2,1)*IF(C4=3,1,1)*IF(C4=4,0,1)*IF(C4=5,0,1)*IF(C4&lt;0,"P out of range",1)*IF(C4&gt;5,"P out of range",1))*(IF(B4&lt;6,B4,0)*IF(B4&lt;0,"I out of range",1)*IF(B4&gt;5,"I out of range",1))=0,"NA",(IF(C4&lt;4,4-C4,0)*(IF(COUNTIF(C4,"NA")=1,0,1)))*((IF(COUNTIF(B4,"NA")=1,0,1))*IF(B4&lt;6,B4,0)))</f>
        <v>NA</v>
      </c>
      <c r="E4" s="61"/>
    </row>
    <row r="5" spans="1:5" ht="35" customHeight="1" x14ac:dyDescent="0.35">
      <c r="A5" s="27" t="s">
        <v>107</v>
      </c>
      <c r="B5" s="28">
        <v>4</v>
      </c>
      <c r="C5" s="28">
        <v>4</v>
      </c>
      <c r="D5" s="2" t="str">
        <f t="shared" si="0"/>
        <v>NA</v>
      </c>
      <c r="E5" s="61"/>
    </row>
    <row r="6" spans="1:5" ht="33" customHeight="1" x14ac:dyDescent="0.35">
      <c r="A6" s="27" t="s">
        <v>108</v>
      </c>
      <c r="B6" s="28">
        <v>5</v>
      </c>
      <c r="C6" s="28">
        <v>2</v>
      </c>
      <c r="D6" s="2">
        <f t="shared" si="0"/>
        <v>10</v>
      </c>
      <c r="E6" s="61"/>
    </row>
    <row r="7" spans="1:5" ht="33" customHeight="1" x14ac:dyDescent="0.35">
      <c r="A7" s="27" t="s">
        <v>109</v>
      </c>
      <c r="B7" s="28">
        <v>5</v>
      </c>
      <c r="C7" s="28">
        <v>2</v>
      </c>
      <c r="D7" s="2">
        <f t="shared" si="0"/>
        <v>10</v>
      </c>
      <c r="E7" s="61"/>
    </row>
    <row r="8" spans="1:5" ht="42.5" customHeight="1" x14ac:dyDescent="0.35">
      <c r="A8" s="27" t="s">
        <v>110</v>
      </c>
      <c r="B8" s="28">
        <v>4</v>
      </c>
      <c r="C8" s="28">
        <v>2</v>
      </c>
      <c r="D8" s="2">
        <f t="shared" si="0"/>
        <v>8</v>
      </c>
      <c r="E8" s="61"/>
    </row>
    <row r="9" spans="1:5" x14ac:dyDescent="0.35">
      <c r="A9" s="3"/>
      <c r="B9" s="4"/>
      <c r="C9" s="4"/>
      <c r="D9" s="4"/>
      <c r="E9" s="23"/>
    </row>
    <row r="10" spans="1:5" ht="23.5" x14ac:dyDescent="0.55000000000000004">
      <c r="A10" s="20" t="s">
        <v>22</v>
      </c>
      <c r="B10" s="57">
        <f>IFERROR((IF((SUM(B$3:B9)/((COUNTA($A$3:$A9)-COUNTIF(B$3:B9,0)-(COUNTIF(B$3:B9,"")-2))))=0,"To Be Computed",((SUM(B$3:B9)/((COUNTA($A$3:$A9)-COUNTIF(B$3:B9,0)-(COUNTIF(B$3:B9,"")-2))))))),"INPUT ?")</f>
        <v>4.4000000000000004</v>
      </c>
      <c r="C10" s="57">
        <f>IFERROR((IF((SUM(C$3:C9)/((COUNTA($A$3:$A9)-COUNTIF(C$3:C9,0)-(COUNTIF(C$3:C9,"")-2))))=0,"To Be Computed",((SUM(C$3:C9)/((COUNTA($A$3:$A9)-COUNTIF(C$3:C9,0)-(COUNTIF(C$3:C9,"")-2))))))),"INPUT ?")</f>
        <v>2.8</v>
      </c>
      <c r="D10" s="7">
        <f>IFERROR(SUM(D3:D9)/(COUNTA(A3:A9)-COUNTIF(D3:D9,"NA")),"NA")</f>
        <v>9.3333333333333339</v>
      </c>
      <c r="E10" s="58"/>
    </row>
    <row r="11" spans="1:5" ht="29" x14ac:dyDescent="0.35">
      <c r="A11" s="29"/>
      <c r="B11" s="76" t="s">
        <v>12</v>
      </c>
      <c r="C11" s="76" t="s">
        <v>1</v>
      </c>
      <c r="D11" s="76" t="s">
        <v>2</v>
      </c>
    </row>
    <row r="12" spans="1:5" x14ac:dyDescent="0.35">
      <c r="A12" s="29"/>
    </row>
    <row r="13" spans="1:5" x14ac:dyDescent="0.35">
      <c r="A13" s="29"/>
    </row>
    <row r="14" spans="1:5" x14ac:dyDescent="0.35">
      <c r="A14" s="29"/>
    </row>
    <row r="15" spans="1:5" x14ac:dyDescent="0.35">
      <c r="A15" s="29"/>
    </row>
    <row r="16" spans="1:5" x14ac:dyDescent="0.35">
      <c r="A16" s="29"/>
    </row>
  </sheetData>
  <conditionalFormatting sqref="D4:D8">
    <cfRule type="cellIs" dxfId="760" priority="271" operator="between">
      <formula>1</formula>
      <formula>3</formula>
    </cfRule>
    <cfRule type="cellIs" dxfId="759" priority="272" operator="between">
      <formula>1</formula>
      <formula>3</formula>
    </cfRule>
    <cfRule type="cellIs" dxfId="758" priority="273" operator="between">
      <formula>3.9</formula>
      <formula>6.899</formula>
    </cfRule>
    <cfRule type="cellIs" dxfId="757" priority="274" operator="greaterThan">
      <formula>6.9</formula>
    </cfRule>
    <cfRule type="cellIs" dxfId="756" priority="275" stopIfTrue="1" operator="equal">
      <formula>"NA"</formula>
    </cfRule>
  </conditionalFormatting>
  <conditionalFormatting sqref="B4:C8">
    <cfRule type="cellIs" dxfId="755" priority="1" operator="between">
      <formula>0.1</formula>
      <formula>5.1</formula>
    </cfRule>
    <cfRule type="cellIs" dxfId="754" priority="2"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zoomScale="120" zoomScaleNormal="120" workbookViewId="0">
      <pane ySplit="3" topLeftCell="A4" activePane="bottomLeft" state="frozen"/>
      <selection pane="bottomLeft" activeCell="E1" sqref="E1"/>
    </sheetView>
  </sheetViews>
  <sheetFormatPr defaultRowHeight="14.5" x14ac:dyDescent="0.35"/>
  <cols>
    <col min="1" max="1" width="60.36328125" style="31" customWidth="1"/>
    <col min="2" max="3" width="17.453125" customWidth="1"/>
    <col min="4" max="4" width="17.08984375" customWidth="1"/>
    <col min="5" max="5" width="38.36328125" style="31" customWidth="1"/>
    <col min="6" max="6" width="3.1796875" customWidth="1"/>
  </cols>
  <sheetData>
    <row r="1" spans="1:5" ht="48.5" customHeight="1" x14ac:dyDescent="0.55000000000000004">
      <c r="A1" s="47" t="s">
        <v>113</v>
      </c>
      <c r="B1" s="80" t="s">
        <v>81</v>
      </c>
      <c r="C1" s="80" t="s">
        <v>37</v>
      </c>
      <c r="D1" s="81" t="s">
        <v>38</v>
      </c>
      <c r="E1" s="48" t="s">
        <v>6</v>
      </c>
    </row>
    <row r="2" spans="1:5" ht="78.5" hidden="1" customHeight="1" x14ac:dyDescent="0.5">
      <c r="A2" s="49" t="s">
        <v>84</v>
      </c>
      <c r="B2" s="32" t="s">
        <v>16</v>
      </c>
      <c r="C2" s="32" t="s">
        <v>15</v>
      </c>
      <c r="D2" s="33" t="s">
        <v>23</v>
      </c>
      <c r="E2" s="48" t="s">
        <v>6</v>
      </c>
    </row>
    <row r="3" spans="1:5" ht="12" customHeight="1" x14ac:dyDescent="0.35">
      <c r="A3" s="10"/>
      <c r="B3" s="11"/>
      <c r="C3" s="11"/>
      <c r="D3" s="4"/>
      <c r="E3" s="23"/>
    </row>
    <row r="4" spans="1:5" ht="74" customHeight="1" x14ac:dyDescent="0.35">
      <c r="A4" s="27" t="s">
        <v>117</v>
      </c>
      <c r="B4" s="28">
        <v>5</v>
      </c>
      <c r="C4" s="28">
        <v>2</v>
      </c>
      <c r="D4" s="2">
        <f t="shared" ref="D4:D8" si="0">IF((IF(C4=0,0,1)*IF(C4=1,3,1)*IF(C4=2,2,1)*IF(C4=3,1,1)*IF(C4=4,0,1)*IF(C4=5,0,1)*IF(C4&lt;0,"P out of range",1)*IF(C4&gt;5,"P out of range",1))*(IF(B4&lt;6,B4,0)*IF(B4&lt;0,"I out of range",1)*IF(B4&gt;5,"I out of range",1))=0,"NA",(IF(C4&lt;4,4-C4,0)*(IF(COUNTIF(C4,"NA")=1,0,1)))*((IF(COUNTIF(B4,"NA")=1,0,1))*IF(B4&lt;6,B4,0)))</f>
        <v>10</v>
      </c>
      <c r="E4" s="64"/>
    </row>
    <row r="5" spans="1:5" ht="36.5" customHeight="1" x14ac:dyDescent="0.35">
      <c r="A5" s="27" t="s">
        <v>114</v>
      </c>
      <c r="B5" s="28">
        <v>5</v>
      </c>
      <c r="C5" s="28">
        <v>2</v>
      </c>
      <c r="D5" s="2">
        <f t="shared" si="0"/>
        <v>10</v>
      </c>
      <c r="E5" s="64"/>
    </row>
    <row r="6" spans="1:5" ht="51.5" customHeight="1" x14ac:dyDescent="0.35">
      <c r="A6" s="27" t="s">
        <v>115</v>
      </c>
      <c r="B6" s="28">
        <v>5</v>
      </c>
      <c r="C6" s="28">
        <v>3</v>
      </c>
      <c r="D6" s="2">
        <f t="shared" si="0"/>
        <v>5</v>
      </c>
      <c r="E6" s="64"/>
    </row>
    <row r="7" spans="1:5" ht="48" customHeight="1" x14ac:dyDescent="0.35">
      <c r="A7" s="27" t="s">
        <v>158</v>
      </c>
      <c r="B7" s="28">
        <v>4</v>
      </c>
      <c r="C7" s="28">
        <v>1</v>
      </c>
      <c r="D7" s="2">
        <f t="shared" si="0"/>
        <v>12</v>
      </c>
      <c r="E7" s="64"/>
    </row>
    <row r="8" spans="1:5" ht="47.5" customHeight="1" x14ac:dyDescent="0.35">
      <c r="A8" s="27" t="s">
        <v>118</v>
      </c>
      <c r="B8" s="28">
        <v>3</v>
      </c>
      <c r="C8" s="28">
        <v>3</v>
      </c>
      <c r="D8" s="2">
        <f t="shared" si="0"/>
        <v>3</v>
      </c>
      <c r="E8" s="64"/>
    </row>
    <row r="9" spans="1:5" x14ac:dyDescent="0.35">
      <c r="A9" s="3"/>
      <c r="B9" s="3"/>
      <c r="C9" s="3"/>
      <c r="D9" s="4"/>
      <c r="E9" s="23"/>
    </row>
    <row r="10" spans="1:5" ht="23.5" x14ac:dyDescent="0.55000000000000004">
      <c r="A10" s="20" t="s">
        <v>85</v>
      </c>
      <c r="B10" s="7">
        <f>IFERROR((IF((SUM(B$3:B9)/((COUNTA($A$3:$A9)-COUNTIF(B$3:B9,0)-(COUNTIF(B$3:B9,"")-2))))=0,"To Be Computed",((SUM(B$3:B9)/((COUNTA($A$3:$A9)-COUNTIF(B$3:B9,0)-(COUNTIF(B$3:B9,"")-2))))))),"INPUT ?")</f>
        <v>4.4000000000000004</v>
      </c>
      <c r="C10" s="7">
        <f>IFERROR((IF((SUM(C$3:C9)/((COUNTA($A$3:$A9)-COUNTIF(C$3:C9,0)-(COUNTIF(C$3:C9,"")-2))))=0,"To Be Computed",((SUM(C$3:C9)/((COUNTA($A$3:$A9)-COUNTIF(C$3:C9,0)-(COUNTIF(C$3:C9,"")-2))))))),"INPUT ?")</f>
        <v>2.2000000000000002</v>
      </c>
      <c r="D10" s="7">
        <f>IFERROR(SUM(D3:D9)/(COUNTA(A3:A9)-COUNTIF(D3:D9,"NA")),"NA")</f>
        <v>8</v>
      </c>
      <c r="E10" s="58"/>
    </row>
    <row r="11" spans="1:5" ht="29" x14ac:dyDescent="0.35">
      <c r="B11" s="76" t="s">
        <v>12</v>
      </c>
      <c r="C11" s="76" t="s">
        <v>1</v>
      </c>
      <c r="D11" s="76" t="s">
        <v>2</v>
      </c>
    </row>
  </sheetData>
  <conditionalFormatting sqref="B4">
    <cfRule type="cellIs" dxfId="753" priority="372" operator="between">
      <formula>0.1</formula>
      <formula>5.1</formula>
    </cfRule>
    <cfRule type="cellIs" dxfId="752" priority="373" operator="equal">
      <formula>0</formula>
    </cfRule>
  </conditionalFormatting>
  <conditionalFormatting sqref="B6">
    <cfRule type="cellIs" dxfId="751" priority="344" operator="between">
      <formula>0.1</formula>
      <formula>5.1</formula>
    </cfRule>
    <cfRule type="cellIs" dxfId="750" priority="345" operator="equal">
      <formula>0</formula>
    </cfRule>
  </conditionalFormatting>
  <conditionalFormatting sqref="D4:D8">
    <cfRule type="cellIs" dxfId="749" priority="255" operator="between">
      <formula>1</formula>
      <formula>3</formula>
    </cfRule>
    <cfRule type="cellIs" dxfId="748" priority="256" operator="between">
      <formula>1</formula>
      <formula>3</formula>
    </cfRule>
    <cfRule type="cellIs" dxfId="747" priority="257" operator="between">
      <formula>3.9</formula>
      <formula>6.899</formula>
    </cfRule>
    <cfRule type="cellIs" dxfId="746" priority="258" operator="greaterThan">
      <formula>6.9</formula>
    </cfRule>
    <cfRule type="cellIs" dxfId="745" priority="259" stopIfTrue="1" operator="equal">
      <formula>"NA"</formula>
    </cfRule>
  </conditionalFormatting>
  <conditionalFormatting sqref="B5">
    <cfRule type="cellIs" dxfId="744" priority="260" operator="between">
      <formula>0.1</formula>
      <formula>5.1</formula>
    </cfRule>
    <cfRule type="cellIs" dxfId="743" priority="261" operator="equal">
      <formula>0</formula>
    </cfRule>
  </conditionalFormatting>
  <conditionalFormatting sqref="B7:B8">
    <cfRule type="cellIs" dxfId="742" priority="57" operator="between">
      <formula>0.1</formula>
      <formula>5.1</formula>
    </cfRule>
    <cfRule type="cellIs" dxfId="741" priority="58" operator="equal">
      <formula>0</formula>
    </cfRule>
  </conditionalFormatting>
  <conditionalFormatting sqref="C4:C8">
    <cfRule type="cellIs" dxfId="740" priority="1" operator="greater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
  <sheetViews>
    <sheetView zoomScale="130" zoomScaleNormal="130" workbookViewId="0">
      <pane ySplit="3" topLeftCell="A4" activePane="bottomLeft" state="frozen"/>
      <selection pane="bottomLeft" activeCell="E10" sqref="E10"/>
    </sheetView>
  </sheetViews>
  <sheetFormatPr defaultRowHeight="14.5" x14ac:dyDescent="0.35"/>
  <cols>
    <col min="1" max="1" width="57" style="31" customWidth="1"/>
    <col min="2" max="4" width="15.6328125" customWidth="1"/>
    <col min="5" max="5" width="37.36328125" style="31" customWidth="1"/>
    <col min="6" max="6" width="4.54296875" customWidth="1"/>
  </cols>
  <sheetData>
    <row r="1" spans="1:5" ht="41" customHeight="1" x14ac:dyDescent="0.55000000000000004">
      <c r="A1" s="47" t="s">
        <v>112</v>
      </c>
      <c r="B1" s="80" t="s">
        <v>81</v>
      </c>
      <c r="C1" s="80" t="s">
        <v>37</v>
      </c>
      <c r="D1" s="81" t="s">
        <v>38</v>
      </c>
      <c r="E1" s="48" t="s">
        <v>6</v>
      </c>
    </row>
    <row r="2" spans="1:5" ht="74.75" hidden="1" customHeight="1" x14ac:dyDescent="0.5">
      <c r="A2" s="49" t="s">
        <v>86</v>
      </c>
      <c r="B2" s="32" t="s">
        <v>16</v>
      </c>
      <c r="C2" s="32" t="s">
        <v>15</v>
      </c>
      <c r="D2" s="33" t="s">
        <v>23</v>
      </c>
      <c r="E2" s="48" t="s">
        <v>6</v>
      </c>
    </row>
    <row r="3" spans="1:5" ht="13.5" customHeight="1" x14ac:dyDescent="0.35">
      <c r="A3" s="10"/>
      <c r="B3" s="11"/>
      <c r="C3" s="11"/>
      <c r="D3" s="11"/>
      <c r="E3" s="23"/>
    </row>
    <row r="4" spans="1:5" ht="44" customHeight="1" x14ac:dyDescent="0.35">
      <c r="A4" s="27" t="s">
        <v>119</v>
      </c>
      <c r="B4" s="28">
        <v>5</v>
      </c>
      <c r="C4" s="28">
        <v>5</v>
      </c>
      <c r="D4" s="2" t="str">
        <f t="shared" ref="D4:D7" si="0">IF((IF(C4=0,0,1)*IF(C4=1,3,1)*IF(C4=2,2,1)*IF(C4=3,1,1)*IF(C4=4,0,1)*IF(C4=5,0,1)*IF(C4&lt;0,"P out of range",1)*IF(C4&gt;5,"P out of range",1))*(IF(B4&lt;6,B4,0)*IF(B4&lt;0,"I out of range",1)*IF(B4&gt;5,"I out of range",1))=0,"NA",(IF(C4&lt;4,4-C4,0)*(IF(COUNTIF(C4,"NA")=1,0,1)))*((IF(COUNTIF(B4,"NA")=1,0,1))*IF(B4&lt;6,B4,0)))</f>
        <v>NA</v>
      </c>
      <c r="E4" s="61"/>
    </row>
    <row r="5" spans="1:5" ht="102.5" customHeight="1" x14ac:dyDescent="0.35">
      <c r="A5" s="27" t="s">
        <v>120</v>
      </c>
      <c r="B5" s="28">
        <v>5</v>
      </c>
      <c r="C5" s="28">
        <v>3</v>
      </c>
      <c r="D5" s="2">
        <f t="shared" si="0"/>
        <v>5</v>
      </c>
      <c r="E5" s="61"/>
    </row>
    <row r="6" spans="1:5" ht="21.5" customHeight="1" x14ac:dyDescent="0.35">
      <c r="A6" s="27" t="s">
        <v>121</v>
      </c>
      <c r="B6" s="28">
        <v>4</v>
      </c>
      <c r="C6" s="28">
        <v>3</v>
      </c>
      <c r="D6" s="2">
        <f t="shared" si="0"/>
        <v>4</v>
      </c>
      <c r="E6" s="61"/>
    </row>
    <row r="7" spans="1:5" ht="49" customHeight="1" x14ac:dyDescent="0.35">
      <c r="A7" s="27" t="s">
        <v>122</v>
      </c>
      <c r="B7" s="28">
        <v>4</v>
      </c>
      <c r="C7" s="28">
        <v>2</v>
      </c>
      <c r="D7" s="2">
        <f t="shared" si="0"/>
        <v>8</v>
      </c>
      <c r="E7" s="61"/>
    </row>
    <row r="8" spans="1:5" x14ac:dyDescent="0.35">
      <c r="A8" s="3"/>
      <c r="B8" s="4"/>
      <c r="C8" s="4"/>
      <c r="D8" s="4"/>
      <c r="E8" s="23"/>
    </row>
    <row r="9" spans="1:5" ht="23.5" x14ac:dyDescent="0.55000000000000004">
      <c r="A9" s="20" t="s">
        <v>52</v>
      </c>
      <c r="B9" s="7">
        <f>IFERROR((IF((SUM(B$3:B8)/((COUNTA($A$3:$A8)-COUNTIF(B$3:B8,0)-(COUNTIF(B$3:B8,"")-2))))=0,"To Be Computed",((SUM(B$3:B8)/((COUNTA($A$3:$A8)-COUNTIF(B$3:B8,0)-(COUNTIF(B$3:B8,"")-2))))))),"INPUT ?")</f>
        <v>4.5</v>
      </c>
      <c r="C9" s="7">
        <f>IFERROR((IF((SUM(C$3:C8)/((COUNTA($A$3:$A8)-COUNTIF(C$3:C8,0)-(COUNTIF(C$3:C8,"")-2))))=0,"To Be Computed",((SUM(C$3:C8)/((COUNTA($A$3:$A8)-COUNTIF(C$3:C8,0)-(COUNTIF(C$3:C8,"")-2))))))),"INPUT ?")</f>
        <v>3.25</v>
      </c>
      <c r="D9" s="7">
        <f>IFERROR(SUM(D3:D8)/(COUNTA(A3:A8)-COUNTIF(D3:D8,"NA")),"NA")</f>
        <v>5.666666666666667</v>
      </c>
      <c r="E9" s="58"/>
    </row>
    <row r="10" spans="1:5" ht="29" x14ac:dyDescent="0.35">
      <c r="B10" s="76" t="s">
        <v>12</v>
      </c>
      <c r="C10" s="76" t="s">
        <v>1</v>
      </c>
      <c r="D10" s="76" t="s">
        <v>2</v>
      </c>
    </row>
  </sheetData>
  <conditionalFormatting sqref="D4:D7">
    <cfRule type="cellIs" dxfId="739" priority="180" operator="between">
      <formula>1</formula>
      <formula>3</formula>
    </cfRule>
    <cfRule type="cellIs" dxfId="738" priority="181" operator="between">
      <formula>1</formula>
      <formula>3</formula>
    </cfRule>
    <cfRule type="cellIs" dxfId="737" priority="182" operator="between">
      <formula>3.9</formula>
      <formula>6.899</formula>
    </cfRule>
    <cfRule type="cellIs" dxfId="736" priority="183" operator="greaterThan">
      <formula>6.9</formula>
    </cfRule>
    <cfRule type="cellIs" dxfId="735" priority="184" stopIfTrue="1" operator="equal">
      <formula>"NA"</formula>
    </cfRule>
  </conditionalFormatting>
  <conditionalFormatting sqref="B4:C7">
    <cfRule type="cellIs" dxfId="734" priority="64" operator="between">
      <formula>0.1</formula>
      <formula>5.1</formula>
    </cfRule>
    <cfRule type="cellIs" dxfId="733" priority="65" operator="equal">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zoomScale="120" zoomScaleNormal="120" workbookViewId="0">
      <pane ySplit="3" topLeftCell="A7" activePane="bottomLeft" state="frozen"/>
      <selection pane="bottomLeft" activeCell="E1" sqref="E1"/>
    </sheetView>
  </sheetViews>
  <sheetFormatPr defaultRowHeight="14.5" x14ac:dyDescent="0.35"/>
  <cols>
    <col min="1" max="1" width="62.6328125" style="31" customWidth="1"/>
    <col min="2" max="3" width="16.7265625" customWidth="1"/>
    <col min="4" max="4" width="16.26953125" customWidth="1"/>
    <col min="5" max="5" width="40.54296875" style="31" customWidth="1"/>
    <col min="6" max="6" width="4.1796875" customWidth="1"/>
  </cols>
  <sheetData>
    <row r="1" spans="1:5" ht="48.5" customHeight="1" x14ac:dyDescent="0.55000000000000004">
      <c r="A1" s="47" t="s">
        <v>112</v>
      </c>
      <c r="B1" s="80" t="s">
        <v>81</v>
      </c>
      <c r="C1" s="80" t="s">
        <v>37</v>
      </c>
      <c r="D1" s="81" t="s">
        <v>38</v>
      </c>
      <c r="E1" s="48" t="s">
        <v>6</v>
      </c>
    </row>
    <row r="2" spans="1:5" ht="52.4" hidden="1" customHeight="1" x14ac:dyDescent="0.5">
      <c r="A2" s="49" t="s">
        <v>87</v>
      </c>
      <c r="B2" s="32" t="s">
        <v>16</v>
      </c>
      <c r="C2" s="32" t="s">
        <v>15</v>
      </c>
      <c r="D2" s="33" t="s">
        <v>23</v>
      </c>
      <c r="E2" s="48" t="s">
        <v>6</v>
      </c>
    </row>
    <row r="3" spans="1:5" x14ac:dyDescent="0.35">
      <c r="A3" s="10"/>
      <c r="B3" s="11"/>
      <c r="C3" s="11"/>
      <c r="D3" s="11"/>
      <c r="E3" s="23"/>
    </row>
    <row r="4" spans="1:5" ht="60.5" customHeight="1" x14ac:dyDescent="0.35">
      <c r="A4" s="27" t="s">
        <v>130</v>
      </c>
      <c r="B4" s="28">
        <v>5</v>
      </c>
      <c r="C4" s="28">
        <v>3</v>
      </c>
      <c r="D4" s="2">
        <f t="shared" ref="D4:D5" si="0">IF((IF(C4=0,0,1)*IF(C4=1,3,1)*IF(C4=2,2,1)*IF(C4=3,1,1)*IF(C4=4,0,1)*IF(C4=5,0,1)*IF(C4&lt;0,"P out of range",1)*IF(C4&gt;5,"P out of range",1))*(IF(B4&lt;6,B4,0)*IF(B4&lt;0,"I out of range",1)*IF(B4&gt;5,"I out of range",1))=0,"NA",(IF(C4&lt;4,4-C4,0)*(IF(COUNTIF(C4,"NA")=1,0,1)))*((IF(COUNTIF(B4,"NA")=1,0,1))*IF(B4&lt;6,B4,0)))</f>
        <v>5</v>
      </c>
      <c r="E4" s="61"/>
    </row>
    <row r="5" spans="1:5" ht="29" customHeight="1" x14ac:dyDescent="0.35">
      <c r="A5" s="27" t="s">
        <v>123</v>
      </c>
      <c r="B5" s="28">
        <v>4.666666666666667</v>
      </c>
      <c r="C5" s="28">
        <v>1.3333333333333333</v>
      </c>
      <c r="D5" s="2">
        <f t="shared" si="0"/>
        <v>12.444444444444446</v>
      </c>
      <c r="E5" s="61"/>
    </row>
    <row r="6" spans="1:5" ht="43.5" customHeight="1" x14ac:dyDescent="0.35">
      <c r="A6" s="27" t="s">
        <v>124</v>
      </c>
      <c r="B6" s="28">
        <v>4.666666666666667</v>
      </c>
      <c r="C6" s="28">
        <v>3</v>
      </c>
      <c r="D6" s="2">
        <f>IF((IF(C6=0,0,1)*IF(C6=1,3,1)*IF(C6=2,2,1)*IF(C6=3,1,1)*IF(C6=4,0,1)*IF(C6=5,0,1)*IF(C6&lt;0,"P out of range",1)*IF(C6&gt;5,"P out of range",1))*(IF(B6&lt;6,B6,0)*IF(B6&lt;0,"I out of range",1)*IF(B6&gt;5,"I out of range",1))=0,"NA",(IF(C6&lt;4,4-C6,0)*(IF(COUNTIF(C6,"NA")=1,0,1)))*((IF(COUNTIF(B6,"NA")=1,0,1))*IF(B6&lt;6,B6,0)))</f>
        <v>4.666666666666667</v>
      </c>
      <c r="E6" s="61"/>
    </row>
    <row r="7" spans="1:5" ht="29" customHeight="1" x14ac:dyDescent="0.35">
      <c r="A7" s="27" t="s">
        <v>125</v>
      </c>
      <c r="B7" s="28">
        <v>4</v>
      </c>
      <c r="C7" s="28">
        <v>2</v>
      </c>
      <c r="D7" s="2">
        <f>IF((IF(C7=0,0,1)*IF(C7=1,3,1)*IF(C7=2,2,1)*IF(C7=3,1,1)*IF(C7=4,0,1)*IF(C7=5,0,1)*IF(C7&lt;0,"P out of range",1)*IF(C7&gt;5,"P out of range",1))*(IF(B7&lt;6,B7,0)*IF(B7&lt;0,"I out of range",1)*IF(B7&gt;5,"I out of range",1))=0,"NA",(IF(C7&lt;4,4-C7,0)*(IF(COUNTIF(C7,"NA")=1,0,1)))*((IF(COUNTIF(B7,"NA")=1,0,1))*IF(B7&lt;6,B7,0)))</f>
        <v>8</v>
      </c>
      <c r="E7" s="61"/>
    </row>
    <row r="8" spans="1:5" ht="44.5" customHeight="1" x14ac:dyDescent="0.35">
      <c r="A8" s="27" t="s">
        <v>126</v>
      </c>
      <c r="B8" s="28">
        <v>3</v>
      </c>
      <c r="C8" s="28">
        <v>3</v>
      </c>
      <c r="D8" s="2">
        <f>IF((IF(C8=0,0,1)*IF(C8=1,3,1)*IF(C8=2,2,1)*IF(C8=3,1,1)*IF(C8=4,0,1)*IF(C8=5,0,1)*IF(C8&lt;0,"P out of range",1)*IF(C8&gt;5,"P out of range",1))*(IF(B8&lt;6,B8,0)*IF(B8&lt;0,"I out of range",1)*IF(B8&gt;5,"I out of range",1))=0,"NA",(IF(C8&lt;4,4-C8,0)*(IF(COUNTIF(C8,"NA")=1,0,1)))*((IF(COUNTIF(B8,"NA")=1,0,1))*IF(B8&lt;6,B8,0)))</f>
        <v>3</v>
      </c>
      <c r="E8" s="61"/>
    </row>
    <row r="9" spans="1:5" ht="43" customHeight="1" x14ac:dyDescent="0.35">
      <c r="A9" s="27" t="s">
        <v>127</v>
      </c>
      <c r="B9" s="28">
        <v>5</v>
      </c>
      <c r="C9" s="28">
        <v>3</v>
      </c>
      <c r="D9" s="2">
        <f t="shared" ref="D9:D10" si="1">IF((IF(C9=0,0,1)*IF(C9=1,3,1)*IF(C9=2,2,1)*IF(C9=3,1,1)*IF(C9=4,0,1)*IF(C9=5,0,1)*IF(C9&lt;0,"P out of range",1)*IF(C9&gt;5,"P out of range",1))*(IF(B9&lt;6,B9,0)*IF(B9&lt;0,"I out of range",1)*IF(B9&gt;5,"I out of range",1))=0,"NA",(IF(C9&lt;4,4-C9,0)*(IF(COUNTIF(C9,"NA")=1,0,1)))*((IF(COUNTIF(B9,"NA")=1,0,1))*IF(B9&lt;6,B9,0)))</f>
        <v>5</v>
      </c>
      <c r="E9" s="61"/>
    </row>
    <row r="10" spans="1:5" ht="29" customHeight="1" x14ac:dyDescent="0.35">
      <c r="A10" s="27" t="s">
        <v>128</v>
      </c>
      <c r="B10" s="28">
        <v>5</v>
      </c>
      <c r="C10" s="28">
        <v>1.3333333333333333</v>
      </c>
      <c r="D10" s="2">
        <f t="shared" si="1"/>
        <v>13.333333333333336</v>
      </c>
      <c r="E10" s="61"/>
    </row>
    <row r="11" spans="1:5" ht="43.5" customHeight="1" x14ac:dyDescent="0.35">
      <c r="A11" s="27" t="s">
        <v>129</v>
      </c>
      <c r="B11" s="28">
        <v>4.666666666666667</v>
      </c>
      <c r="C11" s="28">
        <v>2</v>
      </c>
      <c r="D11" s="2">
        <f>IF((IF(C11=0,0,1)*IF(C11=1,3,1)*IF(C11=2,2,1)*IF(C11=3,1,1)*IF(C11=4,0,1)*IF(C11=5,0,1)*IF(C11&lt;0,"P out of range",1)*IF(C11&gt;5,"P out of range",1))*(IF(B11&lt;6,B11,0)*IF(B11&lt;0,"I out of range",1)*IF(B11&gt;5,"I out of range",1))=0,"NA",(IF(C11&lt;4,4-C11,0)*(IF(COUNTIF(C11,"NA")=1,0,1)))*((IF(COUNTIF(B11,"NA")=1,0,1))*IF(B11&lt;6,B11,0)))</f>
        <v>9.3333333333333339</v>
      </c>
      <c r="E11" s="61"/>
    </row>
    <row r="12" spans="1:5" ht="29" customHeight="1" x14ac:dyDescent="0.35">
      <c r="A12" s="27" t="s">
        <v>131</v>
      </c>
      <c r="B12" s="28">
        <v>4</v>
      </c>
      <c r="C12" s="28">
        <v>3</v>
      </c>
      <c r="D12" s="2">
        <f>IF((IF(C12=0,0,1)*IF(C12=1,3,1)*IF(C12=2,2,1)*IF(C12=3,1,1)*IF(C12=4,0,1)*IF(C12=5,0,1)*IF(C12&lt;0,"P out of range",1)*IF(C12&gt;5,"P out of range",1))*(IF(B12&lt;6,B12,0)*IF(B12&lt;0,"I out of range",1)*IF(B12&gt;5,"I out of range",1))=0,"NA",(IF(C12&lt;4,4-C12,0)*(IF(COUNTIF(C12,"NA")=1,0,1)))*((IF(COUNTIF(B12,"NA")=1,0,1))*IF(B12&lt;6,B12,0)))</f>
        <v>4</v>
      </c>
      <c r="E12" s="61"/>
    </row>
    <row r="13" spans="1:5" x14ac:dyDescent="0.35">
      <c r="A13" s="3"/>
      <c r="B13" s="4"/>
      <c r="C13" s="4"/>
      <c r="D13" s="4"/>
      <c r="E13" s="23"/>
    </row>
    <row r="14" spans="1:5" ht="23.5" x14ac:dyDescent="0.55000000000000004">
      <c r="A14" s="20" t="s">
        <v>11</v>
      </c>
      <c r="B14" s="7">
        <f>IFERROR((IF((SUM(B$3:B13)/((COUNTA($A$3:$A13)-COUNTIF(B$3:B13,0)-(COUNTIF(B$3:B13,"")-2))))=0,"To Be Computed",((SUM(B$3:B13)/((COUNTA($A$3:$A13)-COUNTIF(B$3:B13,0)-(COUNTIF(B$3:B13,"")-2))))))),"INPUT ?")</f>
        <v>4.4444444444444446</v>
      </c>
      <c r="C14" s="7">
        <f>IFERROR((IF((SUM(C$3:C13)/((COUNTA($A$3:$A13)-COUNTIF(C$3:C13,0)-(COUNTIF(C$3:C13,"")-2))))=0,"To Be Computed",((SUM(C$3:C13)/((COUNTA($A$3:$A13)-COUNTIF(C$3:C13,0)-(COUNTIF(C$3:C13,"")-2))))))),"INPUT ?")</f>
        <v>2.407407407407407</v>
      </c>
      <c r="D14" s="7">
        <f>IFERROR(SUM(D3:D13)/(COUNTA(A3:A13)-COUNTIF(D3:D13,"NA")),"NA")</f>
        <v>7.1975308641975317</v>
      </c>
      <c r="E14" s="58"/>
    </row>
    <row r="15" spans="1:5" ht="29" x14ac:dyDescent="0.35">
      <c r="B15" s="76" t="s">
        <v>12</v>
      </c>
      <c r="C15" s="76" t="s">
        <v>1</v>
      </c>
      <c r="D15" s="76" t="s">
        <v>2</v>
      </c>
    </row>
  </sheetData>
  <conditionalFormatting sqref="D4 D7">
    <cfRule type="cellIs" dxfId="732" priority="196" operator="between">
      <formula>1</formula>
      <formula>3</formula>
    </cfRule>
    <cfRule type="cellIs" dxfId="731" priority="197" operator="between">
      <formula>1</formula>
      <formula>3</formula>
    </cfRule>
    <cfRule type="cellIs" dxfId="730" priority="198" operator="between">
      <formula>3.9</formula>
      <formula>6.899</formula>
    </cfRule>
    <cfRule type="cellIs" dxfId="729" priority="199" operator="greaterThan">
      <formula>6.9</formula>
    </cfRule>
    <cfRule type="cellIs" dxfId="728" priority="200" stopIfTrue="1" operator="equal">
      <formula>"NA"</formula>
    </cfRule>
  </conditionalFormatting>
  <conditionalFormatting sqref="B4:C7">
    <cfRule type="cellIs" dxfId="727" priority="201" operator="between">
      <formula>0.1</formula>
      <formula>5.1</formula>
    </cfRule>
    <cfRule type="cellIs" dxfId="726" priority="202" operator="equal">
      <formula>0</formula>
    </cfRule>
  </conditionalFormatting>
  <conditionalFormatting sqref="D5:D7">
    <cfRule type="cellIs" dxfId="725" priority="154" operator="between">
      <formula>1</formula>
      <formula>3</formula>
    </cfRule>
    <cfRule type="cellIs" dxfId="724" priority="155" operator="between">
      <formula>1</formula>
      <formula>3</formula>
    </cfRule>
    <cfRule type="cellIs" dxfId="723" priority="156" operator="between">
      <formula>3.9</formula>
      <formula>6.899</formula>
    </cfRule>
    <cfRule type="cellIs" dxfId="722" priority="157" operator="greaterThan">
      <formula>6.9</formula>
    </cfRule>
    <cfRule type="cellIs" dxfId="721" priority="158" stopIfTrue="1" operator="equal">
      <formula>"NA"</formula>
    </cfRule>
  </conditionalFormatting>
  <conditionalFormatting sqref="D6">
    <cfRule type="cellIs" dxfId="720" priority="98" operator="between">
      <formula>1</formula>
      <formula>3</formula>
    </cfRule>
    <cfRule type="cellIs" dxfId="719" priority="99" operator="between">
      <formula>1</formula>
      <formula>3</formula>
    </cfRule>
    <cfRule type="cellIs" dxfId="718" priority="100" operator="between">
      <formula>3.9</formula>
      <formula>6.899</formula>
    </cfRule>
    <cfRule type="cellIs" dxfId="717" priority="101" operator="greaterThan">
      <formula>6.9</formula>
    </cfRule>
    <cfRule type="cellIs" dxfId="716" priority="102" stopIfTrue="1" operator="equal">
      <formula>"NA"</formula>
    </cfRule>
  </conditionalFormatting>
  <conditionalFormatting sqref="D9 D12">
    <cfRule type="cellIs" dxfId="715" priority="23" operator="between">
      <formula>1</formula>
      <formula>3</formula>
    </cfRule>
    <cfRule type="cellIs" dxfId="714" priority="24" operator="between">
      <formula>1</formula>
      <formula>3</formula>
    </cfRule>
    <cfRule type="cellIs" dxfId="713" priority="25" operator="between">
      <formula>3.9</formula>
      <formula>6.899</formula>
    </cfRule>
    <cfRule type="cellIs" dxfId="712" priority="26" operator="greaterThan">
      <formula>6.9</formula>
    </cfRule>
    <cfRule type="cellIs" dxfId="711" priority="27" stopIfTrue="1" operator="equal">
      <formula>"NA"</formula>
    </cfRule>
  </conditionalFormatting>
  <conditionalFormatting sqref="B9:C12">
    <cfRule type="cellIs" dxfId="710" priority="28" operator="between">
      <formula>0.1</formula>
      <formula>5.1</formula>
    </cfRule>
    <cfRule type="cellIs" dxfId="709" priority="29" operator="equal">
      <formula>0</formula>
    </cfRule>
  </conditionalFormatting>
  <conditionalFormatting sqref="D10:D12">
    <cfRule type="cellIs" dxfId="708" priority="18" operator="between">
      <formula>1</formula>
      <formula>3</formula>
    </cfRule>
    <cfRule type="cellIs" dxfId="707" priority="19" operator="between">
      <formula>1</formula>
      <formula>3</formula>
    </cfRule>
    <cfRule type="cellIs" dxfId="706" priority="20" operator="between">
      <formula>3.9</formula>
      <formula>6.899</formula>
    </cfRule>
    <cfRule type="cellIs" dxfId="705" priority="21" operator="greaterThan">
      <formula>6.9</formula>
    </cfRule>
    <cfRule type="cellIs" dxfId="704" priority="22" stopIfTrue="1" operator="equal">
      <formula>"NA"</formula>
    </cfRule>
  </conditionalFormatting>
  <conditionalFormatting sqref="D11">
    <cfRule type="cellIs" dxfId="703" priority="13" operator="between">
      <formula>1</formula>
      <formula>3</formula>
    </cfRule>
    <cfRule type="cellIs" dxfId="702" priority="14" operator="between">
      <formula>1</formula>
      <formula>3</formula>
    </cfRule>
    <cfRule type="cellIs" dxfId="701" priority="15" operator="between">
      <formula>3.9</formula>
      <formula>6.899</formula>
    </cfRule>
    <cfRule type="cellIs" dxfId="700" priority="16" operator="greaterThan">
      <formula>6.9</formula>
    </cfRule>
    <cfRule type="cellIs" dxfId="699" priority="17" stopIfTrue="1" operator="equal">
      <formula>"NA"</formula>
    </cfRule>
  </conditionalFormatting>
  <conditionalFormatting sqref="D8">
    <cfRule type="cellIs" dxfId="698" priority="6" operator="between">
      <formula>1</formula>
      <formula>3</formula>
    </cfRule>
    <cfRule type="cellIs" dxfId="697" priority="7" operator="between">
      <formula>1</formula>
      <formula>3</formula>
    </cfRule>
    <cfRule type="cellIs" dxfId="696" priority="8" operator="between">
      <formula>3.9</formula>
      <formula>6.899</formula>
    </cfRule>
    <cfRule type="cellIs" dxfId="695" priority="9" operator="greaterThan">
      <formula>6.9</formula>
    </cfRule>
    <cfRule type="cellIs" dxfId="694" priority="10" stopIfTrue="1" operator="equal">
      <formula>"NA"</formula>
    </cfRule>
  </conditionalFormatting>
  <conditionalFormatting sqref="B8:C8">
    <cfRule type="cellIs" dxfId="693" priority="11" operator="between">
      <formula>0.1</formula>
      <formula>5.1</formula>
    </cfRule>
    <cfRule type="cellIs" dxfId="692" priority="12" operator="equal">
      <formula>0</formula>
    </cfRule>
  </conditionalFormatting>
  <conditionalFormatting sqref="D8">
    <cfRule type="cellIs" dxfId="691" priority="1" operator="between">
      <formula>1</formula>
      <formula>3</formula>
    </cfRule>
    <cfRule type="cellIs" dxfId="690" priority="2" operator="between">
      <formula>1</formula>
      <formula>3</formula>
    </cfRule>
    <cfRule type="cellIs" dxfId="689" priority="3" operator="between">
      <formula>3.9</formula>
      <formula>6.899</formula>
    </cfRule>
    <cfRule type="cellIs" dxfId="688" priority="4" operator="greaterThan">
      <formula>6.9</formula>
    </cfRule>
    <cfRule type="cellIs" dxfId="687" priority="5"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Title Page</vt:lpstr>
      <vt:lpstr>Instructions</vt:lpstr>
      <vt:lpstr>GAP Summary</vt:lpstr>
      <vt:lpstr>Chart</vt:lpstr>
      <vt:lpstr>Lead</vt:lpstr>
      <vt:lpstr>CC</vt:lpstr>
      <vt:lpstr>DFD</vt:lpstr>
      <vt:lpstr>CI</vt:lpstr>
      <vt:lpstr>CT</vt:lpstr>
      <vt:lpstr>CM</vt:lpstr>
      <vt:lpstr>Infra</vt:lpstr>
      <vt:lpstr>CD</vt:lpstr>
      <vt:lpstr>Sec</vt:lpstr>
      <vt:lpstr>Notes</vt:lpstr>
      <vt:lpstr>Gap Analysis</vt:lpstr>
      <vt:lpstr>Gap Survey</vt:lpstr>
    </vt:vector>
  </TitlesOfParts>
  <Company>Spirent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DevSecOps Practices GAP Assessment</dc:title>
  <dc:creator>Marc Hornbeek</dc:creator>
  <cp:keywords>Engineering DevOps Consulting</cp:keywords>
  <cp:lastModifiedBy>Marc Hornbeek</cp:lastModifiedBy>
  <cp:lastPrinted>2018-05-20T01:36:33Z</cp:lastPrinted>
  <dcterms:created xsi:type="dcterms:W3CDTF">2014-09-26T17:36:05Z</dcterms:created>
  <dcterms:modified xsi:type="dcterms:W3CDTF">2021-04-18T15:30:42Z</dcterms:modified>
</cp:coreProperties>
</file>