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mhexc\Documents\Collateral - Assessments\Kubernetes Assessments\"/>
    </mc:Choice>
  </mc:AlternateContent>
  <xr:revisionPtr revIDLastSave="0" documentId="13_ncr:1_{F75E17BC-492A-4AC1-9C8E-1B0786355BBD}" xr6:coauthVersionLast="46" xr6:coauthVersionMax="46" xr10:uidLastSave="{00000000-0000-0000-0000-000000000000}"/>
  <bookViews>
    <workbookView xWindow="4960" yWindow="1830" windowWidth="19200" windowHeight="11270" tabRatio="928" xr2:uid="{00000000-000D-0000-FFFF-FFFF00000000}"/>
  </bookViews>
  <sheets>
    <sheet name="Title Page" sheetId="30" r:id="rId1"/>
    <sheet name="Instructions" sheetId="2" r:id="rId2"/>
    <sheet name="GAP Summary" sheetId="27" r:id="rId3"/>
    <sheet name="Chart" sheetId="31" r:id="rId4"/>
    <sheet name="Lead" sheetId="33" r:id="rId5"/>
    <sheet name="CC" sheetId="21" r:id="rId6"/>
    <sheet name="DFD" sheetId="26" r:id="rId7"/>
    <sheet name="CI" sheetId="25" r:id="rId8"/>
    <sheet name="CT" sheetId="24" r:id="rId9"/>
    <sheet name="CM" sheetId="23" r:id="rId10"/>
    <sheet name="Infra" sheetId="22" r:id="rId11"/>
    <sheet name="CD" sheetId="18" r:id="rId12"/>
    <sheet name="Sec" sheetId="32" r:id="rId13"/>
    <sheet name="Notes" sheetId="29" r:id="rId14"/>
    <sheet name="Gap Analysis" sheetId="40" r:id="rId15"/>
    <sheet name="Maturity Gap Survey" sheetId="45"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40" l="1"/>
  <c r="D7" i="40"/>
  <c r="D10" i="40"/>
  <c r="D21" i="40"/>
  <c r="D16" i="40"/>
  <c r="D19" i="40"/>
  <c r="D11" i="40"/>
  <c r="D9" i="40"/>
  <c r="D8" i="40"/>
  <c r="B9" i="26"/>
  <c r="C9" i="26"/>
  <c r="D6" i="23"/>
  <c r="D12" i="32"/>
  <c r="D11" i="32"/>
  <c r="D5" i="23"/>
  <c r="D4" i="33"/>
  <c r="J3" i="40"/>
  <c r="G3" i="40"/>
  <c r="H3" i="40"/>
  <c r="I3" i="40"/>
  <c r="F3" i="40"/>
  <c r="D5" i="40"/>
  <c r="D6" i="40"/>
  <c r="D15" i="40"/>
  <c r="D27" i="40"/>
  <c r="D14" i="40"/>
  <c r="D13" i="40"/>
  <c r="D12" i="40"/>
  <c r="D23" i="40"/>
  <c r="D28" i="40"/>
  <c r="D22" i="40"/>
  <c r="D26" i="40"/>
  <c r="D24" i="40"/>
  <c r="D25" i="40"/>
  <c r="D20" i="40"/>
  <c r="D17" i="40"/>
  <c r="D5" i="22"/>
  <c r="D6" i="22"/>
  <c r="D7" i="22"/>
  <c r="D5" i="25"/>
  <c r="D6" i="25"/>
  <c r="D7" i="25"/>
  <c r="D8" i="25"/>
  <c r="D5" i="26"/>
  <c r="D6" i="26"/>
  <c r="D7" i="26"/>
  <c r="D5" i="21"/>
  <c r="D6" i="21"/>
  <c r="D6" i="33"/>
  <c r="D7" i="33"/>
  <c r="D4" i="26" l="1"/>
  <c r="D9" i="26" s="1"/>
  <c r="D5" i="33" l="1"/>
  <c r="D9" i="33" l="1"/>
  <c r="F4" i="27" l="1"/>
  <c r="F5" i="27"/>
  <c r="B6" i="27"/>
  <c r="C6" i="27"/>
  <c r="F6" i="27"/>
  <c r="F7" i="27"/>
  <c r="F8" i="27"/>
  <c r="F9" i="27"/>
  <c r="F10" i="27"/>
  <c r="F11" i="27"/>
  <c r="F12" i="27"/>
  <c r="F14" i="27" l="1"/>
  <c r="D7" i="23" l="1"/>
  <c r="C9" i="33" l="1"/>
  <c r="C4" i="27" s="1"/>
  <c r="B9" i="33"/>
  <c r="B4" i="27" s="1"/>
  <c r="D4" i="27" l="1"/>
  <c r="C6" i="31" s="1"/>
  <c r="C14" i="32"/>
  <c r="C12" i="27" s="1"/>
  <c r="B14" i="32"/>
  <c r="B12" i="27" s="1"/>
  <c r="D10" i="32"/>
  <c r="D9" i="32"/>
  <c r="D8" i="32"/>
  <c r="D7" i="32"/>
  <c r="D6" i="32"/>
  <c r="D5" i="32"/>
  <c r="D4" i="32"/>
  <c r="D14" i="32" l="1"/>
  <c r="D4" i="22"/>
  <c r="B9" i="22"/>
  <c r="B10" i="27" s="1"/>
  <c r="C9" i="22"/>
  <c r="C10" i="27" s="1"/>
  <c r="D12" i="27" l="1"/>
  <c r="C14" i="31" s="1"/>
  <c r="D9" i="22"/>
  <c r="D10" i="27" s="1"/>
  <c r="C12" i="31" s="1"/>
  <c r="D4" i="25" l="1"/>
  <c r="D4" i="18"/>
  <c r="D6" i="18"/>
  <c r="D7" i="18"/>
  <c r="D6" i="24" l="1"/>
  <c r="D4" i="21"/>
  <c r="D5" i="24"/>
  <c r="D4" i="24"/>
  <c r="B8" i="21" l="1"/>
  <c r="B5" i="27" s="1"/>
  <c r="C8" i="21"/>
  <c r="C5" i="27" s="1"/>
  <c r="B9" i="23"/>
  <c r="B9" i="27" s="1"/>
  <c r="C9" i="23"/>
  <c r="C9" i="27" s="1"/>
  <c r="B9" i="18"/>
  <c r="B11" i="27" s="1"/>
  <c r="C9" i="18"/>
  <c r="C11" i="27" s="1"/>
  <c r="B8" i="24"/>
  <c r="B8" i="27" s="1"/>
  <c r="C8" i="24"/>
  <c r="C8" i="27" s="1"/>
  <c r="B10" i="25"/>
  <c r="B7" i="27" s="1"/>
  <c r="C10" i="25"/>
  <c r="C7" i="27" s="1"/>
  <c r="D4" i="23"/>
  <c r="D5" i="18"/>
  <c r="B14" i="27" l="1"/>
  <c r="C14" i="27"/>
  <c r="D8" i="21"/>
  <c r="D5" i="27" s="1"/>
  <c r="C7" i="31" s="1"/>
  <c r="D9" i="23"/>
  <c r="D9" i="18"/>
  <c r="D8" i="24"/>
  <c r="D10" i="25"/>
  <c r="D11" i="27" l="1"/>
  <c r="C13" i="31" s="1"/>
  <c r="D9" i="27"/>
  <c r="C11" i="31" s="1"/>
  <c r="D8" i="27"/>
  <c r="C10" i="31" s="1"/>
  <c r="D7" i="27"/>
  <c r="C9" i="31" s="1"/>
  <c r="D6" i="27"/>
  <c r="C8" i="31" s="1"/>
  <c r="E4" i="27" l="1"/>
  <c r="E12" i="27"/>
  <c r="E10" i="27"/>
  <c r="E11" i="27"/>
  <c r="E7" i="27"/>
  <c r="E5" i="27"/>
  <c r="E8" i="27"/>
  <c r="D14" i="27"/>
  <c r="E9" i="27"/>
  <c r="E6" i="27"/>
</calcChain>
</file>

<file path=xl/sharedStrings.xml><?xml version="1.0" encoding="utf-8"?>
<sst xmlns="http://schemas.openxmlformats.org/spreadsheetml/2006/main" count="323" uniqueCount="146">
  <si>
    <t>Best Practice Description</t>
  </si>
  <si>
    <t>Practice Level Average</t>
  </si>
  <si>
    <t>Average GAP</t>
  </si>
  <si>
    <r>
      <rPr>
        <b/>
        <sz val="11"/>
        <color theme="1"/>
        <rFont val="Calibri"/>
        <family val="2"/>
        <scheme val="minor"/>
      </rPr>
      <t>Practice Level Average</t>
    </r>
    <r>
      <rPr>
        <sz val="11"/>
        <color theme="1"/>
        <rFont val="Calibri"/>
        <family val="2"/>
        <scheme val="minor"/>
      </rPr>
      <t xml:space="preserve"> is the average practice level. </t>
    </r>
    <r>
      <rPr>
        <b/>
        <sz val="11"/>
        <color theme="1"/>
        <rFont val="Calibri"/>
        <family val="2"/>
        <scheme val="minor"/>
      </rPr>
      <t>** THIS IS COMPUTED ** DO NOT ENTER DATA **</t>
    </r>
    <r>
      <rPr>
        <sz val="11"/>
        <color theme="1"/>
        <rFont val="Calibri"/>
        <family val="2"/>
        <scheme val="minor"/>
      </rPr>
      <t xml:space="preserve"> Computed across all practices. Any "0" scores are not counted. INPUT ? indicates user did not enter data or  invalid data entry.</t>
    </r>
  </si>
  <si>
    <r>
      <rPr>
        <b/>
        <sz val="11"/>
        <color theme="1"/>
        <rFont val="Calibri"/>
        <family val="2"/>
        <scheme val="minor"/>
      </rPr>
      <t>Importance Level Average</t>
    </r>
    <r>
      <rPr>
        <sz val="11"/>
        <color theme="1"/>
        <rFont val="Calibri"/>
        <family val="2"/>
        <scheme val="minor"/>
      </rPr>
      <t xml:space="preserve"> is the average importance level. </t>
    </r>
    <r>
      <rPr>
        <b/>
        <sz val="11"/>
        <color theme="1"/>
        <rFont val="Calibri"/>
        <family val="2"/>
        <scheme val="minor"/>
      </rPr>
      <t>** THIS IS COMPUTED ** DO NOT ENTER DATA **</t>
    </r>
    <r>
      <rPr>
        <sz val="11"/>
        <color theme="1"/>
        <rFont val="Calibri"/>
        <family val="2"/>
        <scheme val="minor"/>
      </rPr>
      <t xml:space="preserve"> Computed across all practices. Any "0" scores are not counted. INPUT ? indicates user did not enter data or  invalid data entry.</t>
    </r>
  </si>
  <si>
    <r>
      <rPr>
        <b/>
        <sz val="11"/>
        <color theme="1"/>
        <rFont val="Calibri"/>
        <family val="2"/>
        <scheme val="minor"/>
      </rPr>
      <t xml:space="preserve">Average GAP Level </t>
    </r>
    <r>
      <rPr>
        <sz val="11"/>
        <color theme="1"/>
        <rFont val="Calibri"/>
        <family val="2"/>
        <scheme val="minor"/>
      </rPr>
      <t xml:space="preserve"> of the GAPs for this practice. *</t>
    </r>
    <r>
      <rPr>
        <b/>
        <sz val="11"/>
        <color theme="1"/>
        <rFont val="Calibri"/>
        <family val="2"/>
        <scheme val="minor"/>
      </rPr>
      <t>* THIS IS COMPUTED ** DO NOT ENTER DATA **</t>
    </r>
    <r>
      <rPr>
        <sz val="11"/>
        <color theme="1"/>
        <rFont val="Calibri"/>
        <family val="2"/>
        <scheme val="minor"/>
      </rPr>
      <t xml:space="preserve"> Computed across all practices. Any "NA" scores are not counted. NA indicates GAP not important.</t>
    </r>
  </si>
  <si>
    <t>Comments</t>
  </si>
  <si>
    <t>NA Not applivable or not available</t>
  </si>
  <si>
    <t>Other abbreviations and acronyms used in this document.</t>
  </si>
  <si>
    <t>Continuous Integration practices (CI)</t>
  </si>
  <si>
    <t>Continuous Delivery practices (CD)</t>
  </si>
  <si>
    <t>Continuous Testing practices (CT)</t>
  </si>
  <si>
    <t>Importance Average</t>
  </si>
  <si>
    <t>Importance  Average</t>
  </si>
  <si>
    <t>Continuous Monitoring practices (CM)</t>
  </si>
  <si>
    <t>To what extent does the organization practice this? 0=not sure, 1=Rarely, if ever;  2= Sometimes; 3=Most of the time;  4=Always; 5=We are really good at this.   Unsure  enter NA.</t>
  </si>
  <si>
    <t>How important is this practice to the organization?  0=not relevant, 1=not important, 2=nice to have, 3=important,     4=very important, 5=critical</t>
  </si>
  <si>
    <t>(G)                                             GAP</t>
  </si>
  <si>
    <t>Date:</t>
  </si>
  <si>
    <t>Assessment:</t>
  </si>
  <si>
    <t># Practices</t>
  </si>
  <si>
    <t>Total</t>
  </si>
  <si>
    <t>Collaborative Culture practices (CC)</t>
  </si>
  <si>
    <r>
      <t>Computed result is 1-15. =</t>
    </r>
    <r>
      <rPr>
        <b/>
        <sz val="8"/>
        <color theme="1"/>
        <rFont val="Calibri"/>
        <family val="2"/>
      </rPr>
      <t>ʄ([(</t>
    </r>
    <r>
      <rPr>
        <b/>
        <sz val="8"/>
        <color theme="1"/>
        <rFont val="Times New Roman"/>
        <family val="1"/>
      </rPr>
      <t>I</t>
    </r>
    <r>
      <rPr>
        <b/>
        <sz val="8"/>
        <color theme="1"/>
        <rFont val="Calibri"/>
        <family val="2"/>
        <scheme val="minor"/>
      </rPr>
      <t>),(P)]   A score 7.5 or higher indicates an important GAP.</t>
    </r>
  </si>
  <si>
    <t>Fields are write-protected so users don’t change cells they are not supposed to. PSWD "Best"</t>
  </si>
  <si>
    <t>To learn how to use this GAP Assessment tool refer to the Instructions worksheet.</t>
  </si>
  <si>
    <t>The tool takes input in the form of a survey. The user enters an importance level and practice level score for each practice.</t>
  </si>
  <si>
    <t>GAP scores are automatically calculated and  indicate  differences are between each current practice and the Best Practice.</t>
  </si>
  <si>
    <t>The results are automatically summarized on the GAP Summary sheet.</t>
  </si>
  <si>
    <t>Note that the practices scroll under the title block.  Scroll is necessary to get all of the practices.</t>
  </si>
  <si>
    <t>Only enter data in the YELLOW colored cells in the practices worksheets. Everything else is calculated  except Comments fields.</t>
  </si>
  <si>
    <r>
      <rPr>
        <b/>
        <sz val="11"/>
        <color theme="1"/>
        <rFont val="Calibri"/>
        <family val="2"/>
        <scheme val="minor"/>
      </rPr>
      <t xml:space="preserve">(P) Practice Level </t>
    </r>
    <r>
      <rPr>
        <sz val="11"/>
        <color theme="1"/>
        <rFont val="Calibri"/>
        <family val="2"/>
        <scheme val="minor"/>
      </rPr>
      <t xml:space="preserve">  </t>
    </r>
    <r>
      <rPr>
        <b/>
        <sz val="11"/>
        <color theme="1"/>
        <rFont val="Calibri"/>
        <family val="2"/>
        <scheme val="minor"/>
      </rPr>
      <t>**  ENTER DATA FOR THIS FIELD **</t>
    </r>
    <r>
      <rPr>
        <sz val="11"/>
        <color theme="1"/>
        <rFont val="Calibri"/>
        <family val="2"/>
        <scheme val="minor"/>
      </rPr>
      <t xml:space="preserve">  To what extent does the organization practice this? 0=not sure, 1=Rarely, if ever;  2= Sometimes; 3=Most of the time;  4=Always; 5=We are really good at this.   Unsure  enter NA. </t>
    </r>
  </si>
  <si>
    <r>
      <t xml:space="preserve">There are multiple practices worksheets following this one.  Each worksheet lists practices for different practice categories. For each practice enter the </t>
    </r>
    <r>
      <rPr>
        <b/>
        <sz val="11"/>
        <color theme="1"/>
        <rFont val="Calibri"/>
        <family val="2"/>
        <scheme val="minor"/>
      </rPr>
      <t>Importance</t>
    </r>
    <r>
      <rPr>
        <sz val="11"/>
        <color theme="1"/>
        <rFont val="Calibri"/>
        <family val="2"/>
        <scheme val="minor"/>
      </rPr>
      <t xml:space="preserve"> and Practice Level that most closely matches the DevOps environment being assessed.</t>
    </r>
  </si>
  <si>
    <t>NOTE ! the tool does not detect if the user enters an  Importance or Practice Level value out of range or fractions!</t>
  </si>
  <si>
    <t>Explaination of fields and data:</t>
  </si>
  <si>
    <r>
      <rPr>
        <b/>
        <sz val="11"/>
        <color theme="1"/>
        <rFont val="Calibri"/>
        <family val="2"/>
        <scheme val="minor"/>
      </rPr>
      <t>(I) Importance</t>
    </r>
    <r>
      <rPr>
        <sz val="11"/>
        <color theme="1"/>
        <rFont val="Calibri"/>
        <family val="2"/>
        <scheme val="minor"/>
      </rPr>
      <t xml:space="preserve">      </t>
    </r>
    <r>
      <rPr>
        <b/>
        <sz val="11"/>
        <color theme="1"/>
        <rFont val="Calibri"/>
        <family val="2"/>
        <scheme val="minor"/>
      </rPr>
      <t>**  ENTER DATA FOR THIS FIELD **</t>
    </r>
    <r>
      <rPr>
        <sz val="11"/>
        <color theme="1"/>
        <rFont val="Calibri"/>
        <family val="2"/>
        <scheme val="minor"/>
      </rPr>
      <t xml:space="preserve">  How important is this practice to the organization?  0=not relevant, 1=not important, 2=nice to have, 3=important,     4=very important, 5=critical</t>
    </r>
  </si>
  <si>
    <r>
      <t xml:space="preserve">(G) GAP  </t>
    </r>
    <r>
      <rPr>
        <sz val="11"/>
        <color theme="1"/>
        <rFont val="Calibri"/>
        <family val="2"/>
        <scheme val="minor"/>
      </rPr>
      <t xml:space="preserve">=f[(P),(I)] </t>
    </r>
    <r>
      <rPr>
        <b/>
        <sz val="11"/>
        <color theme="1"/>
        <rFont val="Calibri"/>
        <family val="2"/>
        <scheme val="minor"/>
      </rPr>
      <t>** THIS IS COMPUTED ** DO NOT ENTER DATA **</t>
    </r>
    <r>
      <rPr>
        <sz val="11"/>
        <color theme="1"/>
        <rFont val="Calibri"/>
        <family val="2"/>
        <scheme val="minor"/>
      </rPr>
      <t xml:space="preserve"> Computed result is 1-15.  A score 7.5 or higher indicates an important GAP. A GAP score of NA  indicates this practice was not scored or it is not important to the GAP analysis.  A GAP score of #VALUE! Indicates user input  value for (P) or (I)  is out of range.</t>
    </r>
  </si>
  <si>
    <t>(P)
Practice Level</t>
  </si>
  <si>
    <t>(G)
GAP</t>
  </si>
  <si>
    <r>
      <rPr>
        <b/>
        <sz val="20"/>
        <color theme="1"/>
        <rFont val="Calibri"/>
        <family val="2"/>
        <scheme val="minor"/>
      </rPr>
      <t>(I)
Importance</t>
    </r>
    <r>
      <rPr>
        <b/>
        <sz val="11"/>
        <color theme="1"/>
        <rFont val="Calibri"/>
        <family val="2"/>
        <scheme val="minor"/>
      </rPr>
      <t/>
    </r>
  </si>
  <si>
    <t>Continuous Integration practices</t>
  </si>
  <si>
    <t>Continuous Delivery and Deployment practices</t>
  </si>
  <si>
    <t>Continuous Monitoring practices</t>
  </si>
  <si>
    <t>Continuous Testing practices</t>
  </si>
  <si>
    <t>Colloborative Culture practices</t>
  </si>
  <si>
    <r>
      <rPr>
        <b/>
        <sz val="11"/>
        <color theme="1"/>
        <rFont val="Calibri"/>
        <family val="2"/>
        <scheme val="minor"/>
      </rPr>
      <t>Comments</t>
    </r>
    <r>
      <rPr>
        <sz val="11"/>
        <color theme="1"/>
        <rFont val="Calibri"/>
        <family val="2"/>
        <scheme val="minor"/>
      </rPr>
      <t>: Optional. Enter any comments they feel are important related to the practice. Explain the "Why" for the choices and any note any actions.</t>
    </r>
  </si>
  <si>
    <t>Leadership practices (Lead)</t>
  </si>
  <si>
    <t>Leadership practices</t>
  </si>
  <si>
    <t>Importance</t>
  </si>
  <si>
    <t>Practice Level</t>
  </si>
  <si>
    <t>GAP</t>
  </si>
  <si>
    <t>Overall Assessment (Average)</t>
  </si>
  <si>
    <t>Continuous Integration  practices (CI)</t>
  </si>
  <si>
    <t>Design for DevOps Best Practice Description</t>
  </si>
  <si>
    <t>Continuous Delivery / Deployment practices (CD)</t>
  </si>
  <si>
    <t>Continuous Integration (CI)</t>
  </si>
  <si>
    <t>Continuous Testing (CT)</t>
  </si>
  <si>
    <t>Continuous Monitoring (CM)</t>
  </si>
  <si>
    <t>Continuous Delivery &amp; Deployment (CD)</t>
  </si>
  <si>
    <t>Security</t>
  </si>
  <si>
    <t>Enter any comments that are relevant to qualify or explain the scores entered for each practice.</t>
  </si>
  <si>
    <r>
      <t xml:space="preserve">To what extent does the organization practice this? 
</t>
    </r>
    <r>
      <rPr>
        <sz val="10"/>
        <color theme="1"/>
        <rFont val="Calibri"/>
        <family val="2"/>
        <scheme val="minor"/>
      </rPr>
      <t xml:space="preserve">0=Not Sure 
1=Rarely, if ever 
2= Sometimes 
3=Most of the Time 
4=Always
5=We are really good at this </t>
    </r>
  </si>
  <si>
    <r>
      <t xml:space="preserve">How important is this practice to the organization?  
</t>
    </r>
    <r>
      <rPr>
        <sz val="10"/>
        <color theme="1"/>
        <rFont val="Calibri"/>
        <family val="2"/>
        <scheme val="minor"/>
      </rPr>
      <t>0=Not Relevant
1=Not Important
2=Nice to Have
3=Important
4=Very Important
5=Critical</t>
    </r>
  </si>
  <si>
    <t>Test</t>
  </si>
  <si>
    <t>Design</t>
  </si>
  <si>
    <r>
      <t xml:space="preserve">(P)
</t>
    </r>
    <r>
      <rPr>
        <b/>
        <sz val="11"/>
        <color theme="1"/>
        <rFont val="Calibri"/>
        <family val="2"/>
        <scheme val="minor"/>
      </rPr>
      <t>Practice Level</t>
    </r>
  </si>
  <si>
    <r>
      <rPr>
        <b/>
        <sz val="20"/>
        <color theme="1"/>
        <rFont val="Calibri"/>
        <family val="2"/>
        <scheme val="minor"/>
      </rPr>
      <t xml:space="preserve">(I)
</t>
    </r>
    <r>
      <rPr>
        <b/>
        <sz val="11"/>
        <color theme="1"/>
        <rFont val="Calibri"/>
        <family val="2"/>
        <scheme val="minor"/>
      </rPr>
      <t>Importance</t>
    </r>
  </si>
  <si>
    <r>
      <rPr>
        <b/>
        <sz val="20"/>
        <color theme="1"/>
        <rFont val="Calibri"/>
        <family val="2"/>
        <scheme val="minor"/>
      </rPr>
      <t xml:space="preserve">(I)                 </t>
    </r>
    <r>
      <rPr>
        <b/>
        <sz val="10"/>
        <color theme="1"/>
        <rFont val="Calibri"/>
        <family val="2"/>
        <scheme val="minor"/>
      </rPr>
      <t>Importance</t>
    </r>
    <r>
      <rPr>
        <b/>
        <sz val="11"/>
        <color theme="1"/>
        <rFont val="Calibri"/>
        <family val="2"/>
        <scheme val="minor"/>
      </rPr>
      <t/>
    </r>
  </si>
  <si>
    <r>
      <t xml:space="preserve">(P)                          </t>
    </r>
    <r>
      <rPr>
        <b/>
        <sz val="11"/>
        <color theme="1"/>
        <rFont val="Calibri"/>
        <family val="2"/>
        <scheme val="minor"/>
      </rPr>
      <t>Practice Level</t>
    </r>
  </si>
  <si>
    <t>Leadership (Lead)</t>
  </si>
  <si>
    <t>Culture (CC)</t>
  </si>
  <si>
    <t>Elastic Infrastructure (EI)</t>
  </si>
  <si>
    <t>Continuous Security (CS)</t>
  </si>
  <si>
    <t>Application Design practices</t>
  </si>
  <si>
    <t>Elastic Infrastructure practices (EI)</t>
  </si>
  <si>
    <t>Elastric Infrastructure practices (EI)</t>
  </si>
  <si>
    <t>Elastic Infrastructure practices</t>
  </si>
  <si>
    <t>Continuous Security practices (CS)</t>
  </si>
  <si>
    <t>© 2018-2021 Engineering DevOps Consulting, All rights reserved.</t>
  </si>
  <si>
    <t>GAP Assessment (INSTRUCTIONS)</t>
  </si>
  <si>
    <t>This GAP Assessment tool surveys current  practices and compares them to  industry best practices.</t>
  </si>
  <si>
    <r>
      <t>(I)
Importance</t>
    </r>
    <r>
      <rPr>
        <b/>
        <sz val="11"/>
        <color theme="1"/>
        <rFont val="Calibri"/>
        <family val="2"/>
        <scheme val="minor"/>
      </rPr>
      <t/>
    </r>
  </si>
  <si>
    <t>Leadership Practices Description</t>
  </si>
  <si>
    <t>Collaborative Culture Practices Description</t>
  </si>
  <si>
    <t>Design for DevOps Practices Description</t>
  </si>
  <si>
    <t>Design For DevOps (DFD)</t>
  </si>
  <si>
    <t>CI  Practices Description</t>
  </si>
  <si>
    <t>CT Practices Description</t>
  </si>
  <si>
    <t>CM Practices Description</t>
  </si>
  <si>
    <t>RANK</t>
  </si>
  <si>
    <t>Application Design (DFD)</t>
  </si>
  <si>
    <t>Infrastructure Practices Description</t>
  </si>
  <si>
    <t>CD Practices Description</t>
  </si>
  <si>
    <t>Security Practices Description</t>
  </si>
  <si>
    <t>Practices Description</t>
  </si>
  <si>
    <t>Deployment</t>
  </si>
  <si>
    <t>Monitoring</t>
  </si>
  <si>
    <t>END OF SURVEY</t>
  </si>
  <si>
    <t>Kubernetes  GAP Assessement</t>
  </si>
  <si>
    <t>Kubernetes Practices GAP Summary</t>
  </si>
  <si>
    <t>This tools assesses Kubernetes Practices GAPs across the following categories:</t>
  </si>
  <si>
    <t xml:space="preserve">Kubernetes Practices  GAP Assessment </t>
  </si>
  <si>
    <t>Kubernetes Practices GAP Assessment</t>
  </si>
  <si>
    <t>Kubernetes Practices  GAP Assessment</t>
  </si>
  <si>
    <t>Kubernetes Practices  GAP Assesement</t>
  </si>
  <si>
    <t>Kubernetes Practices GAP Analysis</t>
  </si>
  <si>
    <t>Kubernetes Practices  GAP Assessment Survey</t>
  </si>
  <si>
    <t>Leaders sponsor the use of Kubernetes with their teams.</t>
  </si>
  <si>
    <t>Leaders ensure documentation and training cover the nine pillars of Kubernetes best practices described in this Kubernetes Gap Assessment.</t>
  </si>
  <si>
    <t>Leaders monitor the use of Kubernetes to validate performance and ensure lessons learned are put into action.</t>
  </si>
  <si>
    <t>Change management, often a source of conflict, is made more productive with Kubernetes because deployment configurations are version-managed together with the application code. This simplifies the ability of Dev, Ops and QA and security team members to collaboratively design end-to-end DevOps workflows.</t>
  </si>
  <si>
    <t>Kubernetes enables standardized and centralized organization workflows because it reduces the frustrations associated with scattered, decentralized information and disparate approaches to formatting and storing technical data.</t>
  </si>
  <si>
    <t>With Kubernetes, the work to stand up on-premises and cloud-based test environments is dramatically reduced, because containerized application software and associated testing software can be deployed in containers for testing as soon as application code is committed.</t>
  </si>
  <si>
    <t>Kubernetes supports integrated DevSecOps shift-left security practices with capabilities to improve access control to container clusters, manage updates to container code and environment variables, limit resource usage on pods, control the privileges that container-based workloads run with and restrict network access across containers. This reduces the fear of security risks, giving developers, operators and security teams more confidence that security risks are reduced.</t>
  </si>
  <si>
    <t>With Kubernetes, anyone can readily view and understand the state of all resources. Kubernetes breaks down traditional siloed visibility barriers between operations, QA, security and development teams. This improves transparency and open communication between team members.</t>
  </si>
  <si>
    <t xml:space="preserve"> Kubernetes facilitates an enhanced end-to-end testing that more closely resembles the experience of users in production.</t>
  </si>
  <si>
    <t>Business leaders use Kubernetes to empower the organization to reach next-level performance, deliver innovative new software and features faster and enable multicloud operations for greater agility and resilience.</t>
  </si>
  <si>
    <t xml:space="preserve">Software is designed in accordance with the tenets of  twelve-factor apps, communicating through networked APIs, work best for scalable deployments on clusters. </t>
  </si>
  <si>
    <t xml:space="preserve"> Kubernetes is used to  orchestrate cloud-native applications.  Modular distributed services are better able to scale and recover from failures.</t>
  </si>
  <si>
    <t>During the integration phase, container images are built, and associated configuration, setup and run procedures  are defined for Kubernetes.</t>
  </si>
  <si>
    <t>Developers  use the tester’s Kubernetes instance for debugging. This eliminates long delays associated with developers and testers trying to replicate each other’s test environments. Kubernetes also helps testers and developers exchange precise application configuration information quickly.</t>
  </si>
  <si>
    <t xml:space="preserve">Kubernetes eliminates many of the manual provisioning and other repetitive tasks of enterprise IT operations. </t>
  </si>
  <si>
    <t>The unified and automated orchestration approaches offered by Kubernetes simplifies multicloud management, enabling more services to be delivered with less work and fewer errors.</t>
  </si>
  <si>
    <t xml:space="preserve">Infrastructure resources are clustered and can be consumed and released elastically, enabling seamless scaling and higher resource utilization. </t>
  </si>
  <si>
    <t xml:space="preserve">Cloud-native applications are constructed with health reporting metrics to enable the platform to manage life cycle events if an instance becomes unhealthy. </t>
  </si>
  <si>
    <t>Liveness and readiness probe capabilities of Kubernetes are used to determine the state of a containerized application.</t>
  </si>
  <si>
    <t xml:space="preserve">Kubernetes provides insight into what is happening within an application, making it easier to identify and fix security problems. </t>
  </si>
  <si>
    <t>Kubernetes secrets objects are used to securely store sensitive data.</t>
  </si>
  <si>
    <t xml:space="preserve">Enhanced orchestration controls provided by Kubernetes on the deployment and deployed containerized applications benefit from immutable consistency and improved response times. </t>
  </si>
  <si>
    <t>Declarative syntax used to define the deployment state of Kubernetes-deployed container clusters greatly simplifies the management of the delivery and deployments.</t>
  </si>
  <si>
    <t xml:space="preserve"> Kubernetes capabilities allow one container to support many configuration environment contexts.  The ConfigMaps object, for example, supports configuration data that is used at runtime. This avoids the need for specialized containers for different environment configurations. </t>
  </si>
  <si>
    <t>Kubernetes eliminates many of the manual provisioning and other time-consuming tasks of enterprise IT operations. In addition, the unified and automated orchestration approaches Kubernetes offers simplify multi-cloud management, enabling more services to be delivered with less work and fewer errors.</t>
  </si>
  <si>
    <t>Container images are secured to run on Kubernetes. Use security code scanning tools to check the containerized code for vulnerabilities that can exist within the container code itself, as well as in any upstream dependencies on which the image is based.</t>
  </si>
  <si>
    <t>Kubernetes role-based access control (RBAC) policies are used to help guard against unauthorized access to cluster resources.</t>
  </si>
  <si>
    <t>Resource quotas help mitigate disruptions caused by denial-of-service attacks by depriving the rest of the cluster of sufficient resources to run.</t>
  </si>
  <si>
    <t>Pod-to-pod traffic is restricted using Kubernetes core data types for specifying network access controls between pods.</t>
  </si>
  <si>
    <t>Kubernetes clusters are segmented by integrity level; for example, your dev and test environments might be hosted in a different cluster than your production environment.</t>
  </si>
  <si>
    <t>Security monitoring and auditing capture application logs, host-level logs, Kubernetes API audit logs and cloud provider logs. For security audit purposes, consider streaming your logs to an external location with append-only access from within your cluster.</t>
  </si>
  <si>
    <t>Kubernetes supports DevOps continuous learning culture by communicating deployment information with cross-functional teams.</t>
  </si>
  <si>
    <t>Kubernetes versions are kept up to date.</t>
  </si>
  <si>
    <t>Process whitelisting identifies unexpected running processes.</t>
  </si>
  <si>
    <t>The structure of container images is tested. Testing the structure ensures that all commands run as you expect them to inside of your container. Testing also lets you check that specific files are in the correct location and have the correct content.</t>
  </si>
  <si>
    <t>Built container images are scanned for vulnerabilities.</t>
  </si>
  <si>
    <t xml:space="preserve">Container images are promoted and not rebuilt as they pass through the different stages of a CI/CD pipeline. Rebuilding can introduce differences across code branches. </t>
  </si>
  <si>
    <t>Use separate clusters for different environments. Separation of environments is an important consideration for any deployment target. Ideally, you should have separate clusters for Development, Pre-Production (Staging and QA), and Production.</t>
  </si>
  <si>
    <t>Container  images are kept small because smaller images are can be orchestrated faster on a cluster.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</si>
</sst>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sz val="14"/>
      <color theme="1"/>
      <name val="Calibri"/>
      <family val="2"/>
      <scheme val="minor"/>
    </font>
    <font>
      <b/>
      <sz val="11"/>
      <color theme="1"/>
      <name val="Calibri"/>
      <family val="2"/>
      <scheme val="minor"/>
    </font>
    <font>
      <b/>
      <sz val="20"/>
      <color theme="1"/>
      <name val="Calibri"/>
      <family val="2"/>
      <scheme val="minor"/>
    </font>
    <font>
      <sz val="10"/>
      <color theme="1"/>
      <name val="Calibri"/>
      <family val="2"/>
      <scheme val="minor"/>
    </font>
    <font>
      <b/>
      <sz val="8"/>
      <color theme="1"/>
      <name val="Calibri"/>
      <family val="2"/>
      <scheme val="minor"/>
    </font>
    <font>
      <sz val="11"/>
      <color rgb="FF3F3F76"/>
      <name val="Calibri"/>
      <family val="2"/>
      <scheme val="minor"/>
    </font>
    <font>
      <sz val="14"/>
      <color rgb="FF3F3F76"/>
      <name val="Calibri"/>
      <family val="2"/>
      <scheme val="minor"/>
    </font>
    <font>
      <b/>
      <sz val="18"/>
      <color theme="1"/>
      <name val="Calibri"/>
      <family val="2"/>
      <scheme val="minor"/>
    </font>
    <font>
      <sz val="18"/>
      <color theme="1"/>
      <name val="Calibri"/>
      <family val="2"/>
      <scheme val="minor"/>
    </font>
    <font>
      <sz val="8"/>
      <color theme="1"/>
      <name val="Calibri"/>
      <family val="2"/>
      <scheme val="minor"/>
    </font>
    <font>
      <sz val="16"/>
      <color theme="1"/>
      <name val="Calibri"/>
      <family val="2"/>
      <scheme val="minor"/>
    </font>
    <font>
      <b/>
      <sz val="10"/>
      <color theme="1"/>
      <name val="Calibri"/>
      <family val="2"/>
      <scheme val="minor"/>
    </font>
    <font>
      <b/>
      <sz val="8"/>
      <color theme="1"/>
      <name val="Calibri"/>
      <family val="2"/>
    </font>
    <font>
      <b/>
      <sz val="8"/>
      <color theme="1"/>
      <name val="Times New Roman"/>
      <family val="1"/>
    </font>
    <font>
      <sz val="12"/>
      <color theme="1"/>
      <name val="Calibri"/>
      <family val="2"/>
      <scheme val="minor"/>
    </font>
    <font>
      <b/>
      <sz val="16"/>
      <color theme="1"/>
      <name val="Calibri"/>
      <family val="2"/>
      <scheme val="minor"/>
    </font>
    <font>
      <sz val="11"/>
      <color theme="1"/>
      <name val="Calibri"/>
      <family val="2"/>
      <scheme val="minor"/>
    </font>
    <font>
      <b/>
      <sz val="11"/>
      <color rgb="FF3F3F3F"/>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CC99"/>
      </patternFill>
    </fill>
    <fill>
      <patternFill patternType="solid">
        <fgColor theme="0" tint="-0.14999847407452621"/>
        <bgColor indexed="64"/>
      </patternFill>
    </fill>
    <fill>
      <patternFill patternType="solid">
        <fgColor theme="1" tint="0.499984740745262"/>
        <bgColor indexed="64"/>
      </patternFill>
    </fill>
    <fill>
      <patternFill patternType="solid">
        <fgColor rgb="FFF2F2F2"/>
      </patternFill>
    </fill>
    <fill>
      <patternFill patternType="solid">
        <fgColor rgb="FFFFFFCC"/>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
    <xf numFmtId="0" fontId="0" fillId="0" borderId="0"/>
    <xf numFmtId="0" fontId="6" fillId="4" borderId="2" applyNumberFormat="0" applyAlignment="0" applyProtection="0"/>
    <xf numFmtId="0" fontId="18" fillId="7" borderId="7" applyNumberFormat="0" applyAlignment="0" applyProtection="0"/>
    <xf numFmtId="0" fontId="17" fillId="8" borderId="8" applyNumberFormat="0" applyFont="0" applyAlignment="0" applyProtection="0"/>
  </cellStyleXfs>
  <cellXfs count="89">
    <xf numFmtId="0" fontId="0" fillId="0" borderId="0" xfId="0"/>
    <xf numFmtId="0" fontId="0" fillId="0" borderId="0" xfId="0" applyAlignment="1">
      <alignment wrapText="1"/>
    </xf>
    <xf numFmtId="1" fontId="0" fillId="0" borderId="1" xfId="0" applyNumberFormat="1" applyBorder="1" applyAlignment="1">
      <alignment horizontal="center" vertical="center"/>
    </xf>
    <xf numFmtId="0" fontId="0" fillId="3" borderId="1" xfId="0" applyFill="1" applyBorder="1" applyAlignment="1">
      <alignment wrapText="1"/>
    </xf>
    <xf numFmtId="0" fontId="0" fillId="3" borderId="1" xfId="0" applyFill="1" applyBorder="1" applyAlignment="1">
      <alignment horizontal="center" vertical="center"/>
    </xf>
    <xf numFmtId="0" fontId="2" fillId="0" borderId="1" xfId="0" applyFont="1" applyBorder="1" applyAlignment="1">
      <alignment wrapText="1"/>
    </xf>
    <xf numFmtId="0" fontId="0" fillId="0" borderId="1" xfId="0" applyFill="1" applyBorder="1" applyAlignment="1">
      <alignment wrapText="1"/>
    </xf>
    <xf numFmtId="164" fontId="0" fillId="0" borderId="1" xfId="0" applyNumberFormat="1" applyBorder="1" applyAlignment="1">
      <alignment horizontal="center" vertical="center"/>
    </xf>
    <xf numFmtId="0" fontId="2" fillId="0" borderId="0" xfId="0" applyFont="1" applyBorder="1" applyAlignment="1">
      <alignment wrapText="1"/>
    </xf>
    <xf numFmtId="0" fontId="1" fillId="2" borderId="1" xfId="0" applyFont="1" applyFill="1" applyBorder="1" applyAlignment="1">
      <alignment wrapText="1"/>
    </xf>
    <xf numFmtId="0" fontId="0" fillId="3" borderId="3" xfId="0" applyFill="1" applyBorder="1" applyAlignment="1">
      <alignment wrapText="1"/>
    </xf>
    <xf numFmtId="0" fontId="0" fillId="3" borderId="3" xfId="0" applyFill="1" applyBorder="1" applyAlignment="1">
      <alignment horizontal="center" vertical="center"/>
    </xf>
    <xf numFmtId="0" fontId="0" fillId="0" borderId="0" xfId="0" applyAlignment="1">
      <alignment horizontal="right" wrapText="1"/>
    </xf>
    <xf numFmtId="0" fontId="9"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1" xfId="0" applyFill="1" applyBorder="1" applyAlignment="1">
      <alignment horizontal="center" wrapText="1"/>
    </xf>
    <xf numFmtId="164" fontId="0" fillId="0" borderId="1" xfId="0" applyNumberFormat="1" applyBorder="1" applyAlignment="1">
      <alignment horizontal="center"/>
    </xf>
    <xf numFmtId="164" fontId="0" fillId="0" borderId="1" xfId="0" applyNumberFormat="1" applyBorder="1" applyAlignment="1">
      <alignment horizontal="center" wrapText="1"/>
    </xf>
    <xf numFmtId="164" fontId="0" fillId="0" borderId="0" xfId="0" applyNumberFormat="1"/>
    <xf numFmtId="0" fontId="8" fillId="0" borderId="1" xfId="0" applyFont="1" applyBorder="1" applyAlignment="1">
      <alignment horizontal="center" wrapText="1"/>
    </xf>
    <xf numFmtId="0" fontId="8" fillId="0" borderId="0" xfId="0" applyFont="1"/>
    <xf numFmtId="0" fontId="0" fillId="2" borderId="1" xfId="0" applyFill="1" applyBorder="1" applyAlignment="1">
      <alignment wrapText="1"/>
    </xf>
    <xf numFmtId="0" fontId="0" fillId="3" borderId="1" xfId="0" applyFill="1" applyBorder="1" applyAlignment="1">
      <alignment horizontal="center" vertical="center" wrapText="1"/>
    </xf>
    <xf numFmtId="0" fontId="2" fillId="0" borderId="0" xfId="0" applyFont="1" applyFill="1" applyBorder="1" applyAlignment="1">
      <alignment wrapText="1"/>
    </xf>
    <xf numFmtId="0" fontId="0" fillId="0" borderId="0" xfId="0" applyFont="1" applyAlignment="1">
      <alignment wrapText="1"/>
    </xf>
    <xf numFmtId="0" fontId="0" fillId="0" borderId="0" xfId="0" applyFill="1" applyBorder="1" applyAlignment="1">
      <alignment wrapText="1"/>
    </xf>
    <xf numFmtId="0" fontId="0" fillId="0" borderId="1" xfId="0" applyFont="1" applyBorder="1" applyAlignment="1">
      <alignment vertical="top" wrapText="1"/>
    </xf>
    <xf numFmtId="1" fontId="6" fillId="4" borderId="1" xfId="1" applyNumberFormat="1" applyBorder="1" applyAlignment="1" applyProtection="1">
      <alignment horizontal="center" vertical="center"/>
      <protection locked="0"/>
    </xf>
    <xf numFmtId="0" fontId="0" fillId="0" borderId="0" xfId="0" applyBorder="1" applyAlignment="1">
      <alignment wrapText="1"/>
    </xf>
    <xf numFmtId="0" fontId="3" fillId="0" borderId="1" xfId="0" applyFont="1" applyBorder="1" applyAlignment="1">
      <alignment horizontal="center" vertical="center" wrapText="1"/>
    </xf>
    <xf numFmtId="0" fontId="0" fillId="0" borderId="0" xfId="0" applyAlignment="1">
      <alignment wrapText="1"/>
    </xf>
    <xf numFmtId="0" fontId="5" fillId="0" borderId="1" xfId="0" applyFont="1" applyBorder="1" applyAlignment="1">
      <alignment horizontal="center" vertical="center" wrapText="1"/>
    </xf>
    <xf numFmtId="0" fontId="5" fillId="0" borderId="1" xfId="0" applyFont="1" applyBorder="1" applyAlignment="1">
      <alignment horizontal="center" wrapText="1"/>
    </xf>
    <xf numFmtId="0" fontId="12" fillId="0" borderId="1" xfId="0" applyFont="1" applyBorder="1" applyAlignment="1">
      <alignment horizontal="center" textRotation="90" wrapText="1"/>
    </xf>
    <xf numFmtId="0" fontId="0" fillId="0" borderId="0" xfId="0" applyAlignment="1">
      <alignment horizontal="center"/>
    </xf>
    <xf numFmtId="0" fontId="0" fillId="5" borderId="0" xfId="0" applyFill="1" applyAlignment="1">
      <alignment horizontal="center"/>
    </xf>
    <xf numFmtId="0" fontId="0" fillId="6" borderId="5" xfId="0" applyFill="1" applyBorder="1" applyAlignment="1">
      <alignment horizontal="center" vertical="center" wrapText="1"/>
    </xf>
    <xf numFmtId="0" fontId="0" fillId="6" borderId="5" xfId="0" applyFill="1" applyBorder="1" applyAlignment="1">
      <alignment horizontal="center" wrapText="1"/>
    </xf>
    <xf numFmtId="0" fontId="0" fillId="0" borderId="0" xfId="0" applyFill="1" applyAlignment="1">
      <alignment wrapText="1"/>
    </xf>
    <xf numFmtId="0" fontId="2" fillId="0" borderId="6" xfId="0" applyFont="1" applyBorder="1" applyAlignment="1">
      <alignment horizontal="center" vertical="center" wrapText="1"/>
    </xf>
    <xf numFmtId="0" fontId="3" fillId="0" borderId="6" xfId="0" applyFont="1" applyBorder="1" applyAlignment="1">
      <alignment horizontal="center" vertical="center" wrapText="1"/>
    </xf>
    <xf numFmtId="164" fontId="0" fillId="0" borderId="0" xfId="0" applyNumberFormat="1" applyBorder="1" applyAlignment="1">
      <alignment horizontal="center" wrapText="1"/>
    </xf>
    <xf numFmtId="0" fontId="5" fillId="0" borderId="0" xfId="0" applyFont="1" applyBorder="1" applyAlignment="1">
      <alignment horizontal="center"/>
    </xf>
    <xf numFmtId="0" fontId="2" fillId="0" borderId="0" xfId="0" applyFont="1"/>
    <xf numFmtId="1" fontId="0" fillId="5" borderId="1" xfId="0" applyNumberFormat="1" applyFill="1" applyBorder="1" applyAlignment="1">
      <alignment horizontal="center"/>
    </xf>
    <xf numFmtId="0" fontId="0" fillId="5" borderId="1" xfId="0" applyFill="1" applyBorder="1" applyAlignment="1">
      <alignment horizontal="center"/>
    </xf>
    <xf numFmtId="0" fontId="8" fillId="0" borderId="6" xfId="0" applyFont="1" applyBorder="1" applyAlignment="1">
      <alignment horizontal="center" wrapText="1"/>
    </xf>
    <xf numFmtId="0" fontId="11" fillId="0" borderId="1" xfId="0" applyFont="1" applyBorder="1" applyAlignment="1">
      <alignment horizontal="center"/>
    </xf>
    <xf numFmtId="0" fontId="11" fillId="0" borderId="1" xfId="0" applyFont="1" applyBorder="1" applyAlignment="1">
      <alignment horizontal="center" wrapText="1"/>
    </xf>
    <xf numFmtId="0" fontId="0" fillId="0" borderId="0" xfId="0" applyAlignment="1">
      <alignment horizontal="left" vertical="center"/>
    </xf>
    <xf numFmtId="0" fontId="8" fillId="0" borderId="0" xfId="0" applyFont="1" applyProtection="1"/>
    <xf numFmtId="0" fontId="0" fillId="0" borderId="0" xfId="0" applyProtection="1"/>
    <xf numFmtId="0" fontId="4" fillId="0" borderId="0" xfId="0" applyFont="1" applyProtection="1"/>
    <xf numFmtId="0" fontId="1" fillId="0" borderId="1" xfId="0" applyFont="1" applyBorder="1" applyAlignment="1" applyProtection="1">
      <alignment horizontal="right" wrapText="1"/>
    </xf>
    <xf numFmtId="14" fontId="1" fillId="0" borderId="1" xfId="0" applyNumberFormat="1" applyFont="1" applyBorder="1" applyAlignment="1" applyProtection="1">
      <alignment horizontal="right" wrapText="1"/>
    </xf>
    <xf numFmtId="0" fontId="0" fillId="0" borderId="1" xfId="0" applyBorder="1" applyProtection="1">
      <protection locked="0"/>
    </xf>
    <xf numFmtId="164" fontId="0" fillId="0" borderId="1" xfId="0" applyNumberFormat="1" applyBorder="1" applyAlignment="1" applyProtection="1">
      <alignment horizontal="center" vertical="center"/>
    </xf>
    <xf numFmtId="0" fontId="0" fillId="0" borderId="0" xfId="0" applyAlignment="1" applyProtection="1">
      <alignment wrapText="1"/>
      <protection locked="0"/>
    </xf>
    <xf numFmtId="0" fontId="15" fillId="0" borderId="0" xfId="0" applyFont="1" applyProtection="1"/>
    <xf numFmtId="0" fontId="0" fillId="2" borderId="1" xfId="0" applyFill="1" applyBorder="1" applyProtection="1">
      <protection locked="0"/>
    </xf>
    <xf numFmtId="0" fontId="10" fillId="2" borderId="1" xfId="0" applyFont="1" applyFill="1" applyBorder="1" applyAlignment="1" applyProtection="1">
      <alignment wrapText="1"/>
      <protection locked="0"/>
    </xf>
    <xf numFmtId="0" fontId="0" fillId="0" borderId="1" xfId="0" applyBorder="1" applyAlignment="1">
      <alignment horizontal="right" wrapText="1"/>
    </xf>
    <xf numFmtId="0" fontId="2" fillId="0" borderId="4" xfId="0" applyFont="1" applyFill="1" applyBorder="1" applyAlignment="1">
      <alignment horizontal="center"/>
    </xf>
    <xf numFmtId="0" fontId="0" fillId="2" borderId="1" xfId="0" applyFont="1" applyFill="1" applyBorder="1" applyAlignment="1" applyProtection="1">
      <alignment wrapText="1"/>
      <protection locked="0"/>
    </xf>
    <xf numFmtId="0" fontId="3" fillId="0" borderId="6" xfId="0" applyFont="1" applyBorder="1" applyAlignment="1">
      <alignment horizontal="center" wrapText="1"/>
    </xf>
    <xf numFmtId="0" fontId="16" fillId="0" borderId="1" xfId="0" applyFont="1" applyBorder="1" applyAlignment="1">
      <alignment horizontal="center" wrapText="1"/>
    </xf>
    <xf numFmtId="0" fontId="16" fillId="3" borderId="3" xfId="0" applyFont="1" applyFill="1" applyBorder="1" applyAlignment="1">
      <alignment horizontal="center" vertical="center"/>
    </xf>
    <xf numFmtId="0" fontId="0" fillId="0" borderId="0" xfId="0" applyFont="1"/>
    <xf numFmtId="0" fontId="0" fillId="0" borderId="1" xfId="0" applyFont="1" applyBorder="1" applyAlignment="1">
      <alignment horizontal="center"/>
    </xf>
    <xf numFmtId="0" fontId="0" fillId="3" borderId="1" xfId="0" applyFont="1" applyFill="1" applyBorder="1" applyAlignment="1">
      <alignment horizontal="center" vertical="center" wrapText="1"/>
    </xf>
    <xf numFmtId="0" fontId="0" fillId="0" borderId="0" xfId="0" applyFont="1" applyAlignment="1" applyProtection="1">
      <alignment wrapText="1"/>
      <protection locked="0"/>
    </xf>
    <xf numFmtId="0" fontId="1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14" fontId="7" fillId="2" borderId="1" xfId="1" applyNumberFormat="1" applyFont="1" applyFill="1" applyBorder="1" applyAlignment="1" applyProtection="1">
      <alignment horizontal="center" wrapText="1"/>
      <protection locked="0"/>
    </xf>
    <xf numFmtId="0" fontId="7" fillId="2" borderId="1" xfId="1" applyFont="1" applyFill="1" applyBorder="1" applyAlignment="1" applyProtection="1">
      <alignment horizontal="center" wrapText="1"/>
      <protection locked="0"/>
    </xf>
    <xf numFmtId="0" fontId="0" fillId="0" borderId="0" xfId="0" applyAlignment="1">
      <alignment horizontal="center" textRotation="90"/>
    </xf>
    <xf numFmtId="0" fontId="15" fillId="2" borderId="1" xfId="0" applyFont="1" applyFill="1" applyBorder="1" applyAlignment="1" applyProtection="1">
      <alignment wrapText="1"/>
      <protection locked="0"/>
    </xf>
    <xf numFmtId="0" fontId="2" fillId="0" borderId="1" xfId="0" applyFont="1" applyBorder="1" applyAlignment="1">
      <alignment horizontal="center" vertical="center" wrapText="1"/>
    </xf>
    <xf numFmtId="0" fontId="0" fillId="0" borderId="1" xfId="0" applyBorder="1" applyAlignment="1">
      <alignment vertical="top" wrapText="1"/>
    </xf>
    <xf numFmtId="0" fontId="2" fillId="0" borderId="0" xfId="0" applyFont="1" applyAlignment="1">
      <alignment horizontal="center"/>
    </xf>
    <xf numFmtId="2" fontId="0" fillId="0" borderId="0" xfId="0" applyNumberFormat="1" applyAlignment="1">
      <alignment horizontal="center"/>
    </xf>
    <xf numFmtId="0" fontId="1" fillId="0" borderId="6" xfId="0" applyFont="1" applyBorder="1" applyAlignment="1">
      <alignment horizontal="center" wrapText="1"/>
    </xf>
    <xf numFmtId="0" fontId="1" fillId="0" borderId="1" xfId="0" applyFont="1" applyBorder="1" applyAlignment="1">
      <alignment horizontal="center" wrapText="1"/>
    </xf>
    <xf numFmtId="1" fontId="2" fillId="3" borderId="1" xfId="0" applyNumberFormat="1" applyFont="1" applyFill="1" applyBorder="1" applyAlignment="1">
      <alignment horizontal="center" vertical="center" wrapText="1"/>
    </xf>
    <xf numFmtId="0" fontId="18" fillId="8" borderId="8" xfId="3" applyFont="1" applyAlignment="1">
      <alignment horizontal="center"/>
    </xf>
    <xf numFmtId="0" fontId="18" fillId="7" borderId="7" xfId="2" applyAlignment="1">
      <alignment horizontal="center"/>
    </xf>
    <xf numFmtId="0" fontId="15" fillId="0" borderId="0" xfId="0" applyFont="1" applyAlignment="1" applyProtection="1">
      <alignment wrapText="1"/>
    </xf>
    <xf numFmtId="0" fontId="0" fillId="0" borderId="0" xfId="0" applyAlignment="1" applyProtection="1">
      <alignment wrapText="1"/>
    </xf>
  </cellXfs>
  <cellStyles count="4">
    <cellStyle name="Input" xfId="1" builtinId="20"/>
    <cellStyle name="Normal" xfId="0" builtinId="0"/>
    <cellStyle name="Note" xfId="3" builtinId="10"/>
    <cellStyle name="Output" xfId="2" builtinId="21"/>
  </cellStyles>
  <dxfs count="653">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theme="1"/>
      </font>
      <fill>
        <patternFill>
          <bgColor rgb="FF00B050"/>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theme="1"/>
      </font>
      <fill>
        <patternFill>
          <bgColor rgb="FF00B050"/>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theme="1"/>
      </font>
      <fill>
        <patternFill>
          <bgColor rgb="FF00B050"/>
        </patternFill>
      </fill>
    </dxf>
    <dxf>
      <font>
        <color theme="1"/>
      </font>
      <fill>
        <patternFill>
          <bgColor rgb="FF00B050"/>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Kubernetes Gap Assesement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Chart!$B$6:$B$14</c:f>
              <c:strCache>
                <c:ptCount val="9"/>
                <c:pt idx="0">
                  <c:v>Leadership practices (Lead)</c:v>
                </c:pt>
                <c:pt idx="1">
                  <c:v>Collaborative Culture practices (CC)</c:v>
                </c:pt>
                <c:pt idx="2">
                  <c:v>Application Design (DFD)</c:v>
                </c:pt>
                <c:pt idx="3">
                  <c:v>Continuous Integration practices (CI)</c:v>
                </c:pt>
                <c:pt idx="4">
                  <c:v>Continuous Testing practices (CT)</c:v>
                </c:pt>
                <c:pt idx="5">
                  <c:v>Continuous Monitoring practices (CM)</c:v>
                </c:pt>
                <c:pt idx="6">
                  <c:v>Elastric Infrastructure practices (EI)</c:v>
                </c:pt>
                <c:pt idx="7">
                  <c:v>Continuous Delivery / Deployment practices (CD)</c:v>
                </c:pt>
                <c:pt idx="8">
                  <c:v>Continuous Security practices (CS)</c:v>
                </c:pt>
              </c:strCache>
            </c:strRef>
          </c:cat>
          <c:val>
            <c:numRef>
              <c:f>Chart!$C$6:$C$14</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1337-48D5-A0BD-E9E71C2389DC}"/>
            </c:ext>
          </c:extLst>
        </c:ser>
        <c:dLbls>
          <c:showLegendKey val="0"/>
          <c:showVal val="0"/>
          <c:showCatName val="0"/>
          <c:showSerName val="0"/>
          <c:showPercent val="0"/>
          <c:showBubbleSize val="0"/>
        </c:dLbls>
        <c:gapWidth val="182"/>
        <c:axId val="695730031"/>
        <c:axId val="695728783"/>
      </c:barChart>
      <c:catAx>
        <c:axId val="69573003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728783"/>
        <c:crosses val="autoZero"/>
        <c:auto val="1"/>
        <c:lblAlgn val="ctr"/>
        <c:lblOffset val="100"/>
        <c:noMultiLvlLbl val="0"/>
      </c:catAx>
      <c:valAx>
        <c:axId val="695728783"/>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73003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161925</xdr:colOff>
      <xdr:row>3</xdr:row>
      <xdr:rowOff>3175</xdr:rowOff>
    </xdr:from>
    <xdr:to>
      <xdr:col>12</xdr:col>
      <xdr:colOff>466725</xdr:colOff>
      <xdr:row>17</xdr:row>
      <xdr:rowOff>168275</xdr:rowOff>
    </xdr:to>
    <xdr:graphicFrame macro="">
      <xdr:nvGraphicFramePr>
        <xdr:cNvPr id="4" name="Chart 3">
          <a:extLst>
            <a:ext uri="{FF2B5EF4-FFF2-40B4-BE49-F238E27FC236}">
              <a16:creationId xmlns:a16="http://schemas.microsoft.com/office/drawing/2014/main" id="{09297C52-5654-458F-ACCF-4AEB577E30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tabSelected="1" zoomScale="90" zoomScaleNormal="90" workbookViewId="0">
      <selection activeCell="B3" sqref="B3"/>
    </sheetView>
  </sheetViews>
  <sheetFormatPr defaultColWidth="9.26953125" defaultRowHeight="14.5" x14ac:dyDescent="0.35"/>
  <cols>
    <col min="1" max="1" width="41.54296875" style="52" customWidth="1"/>
    <col min="2" max="2" width="39.6328125" style="52" customWidth="1"/>
    <col min="3" max="16384" width="9.26953125" style="52"/>
  </cols>
  <sheetData>
    <row r="1" spans="1:2" ht="23.5" x14ac:dyDescent="0.55000000000000004">
      <c r="A1" s="51" t="s">
        <v>98</v>
      </c>
    </row>
    <row r="4" spans="1:2" x14ac:dyDescent="0.35">
      <c r="A4" s="53" t="s">
        <v>78</v>
      </c>
    </row>
    <row r="6" spans="1:2" s="53" customFormat="1" ht="22.5" customHeight="1" x14ac:dyDescent="0.45">
      <c r="A6" s="54" t="s">
        <v>19</v>
      </c>
      <c r="B6" s="75"/>
    </row>
    <row r="7" spans="1:2" s="53" customFormat="1" ht="23.15" customHeight="1" x14ac:dyDescent="0.45">
      <c r="A7" s="55" t="s">
        <v>18</v>
      </c>
      <c r="B7" s="74"/>
    </row>
    <row r="9" spans="1:2" ht="32.15" customHeight="1" x14ac:dyDescent="0.35">
      <c r="A9" s="87" t="s">
        <v>100</v>
      </c>
      <c r="B9" s="87"/>
    </row>
    <row r="10" spans="1:2" ht="15.5" x14ac:dyDescent="0.35">
      <c r="A10" s="59"/>
      <c r="B10" s="59"/>
    </row>
    <row r="11" spans="1:2" ht="15.5" x14ac:dyDescent="0.35">
      <c r="A11" s="59" t="s">
        <v>47</v>
      </c>
      <c r="B11" s="59"/>
    </row>
    <row r="12" spans="1:2" ht="15.5" x14ac:dyDescent="0.35">
      <c r="A12" s="59" t="s">
        <v>44</v>
      </c>
      <c r="B12" s="59"/>
    </row>
    <row r="13" spans="1:2" ht="15.5" x14ac:dyDescent="0.35">
      <c r="A13" s="59" t="s">
        <v>73</v>
      </c>
      <c r="B13" s="59"/>
    </row>
    <row r="14" spans="1:2" ht="15.5" x14ac:dyDescent="0.35">
      <c r="A14" s="59" t="s">
        <v>40</v>
      </c>
      <c r="B14" s="59"/>
    </row>
    <row r="15" spans="1:2" ht="15.5" x14ac:dyDescent="0.35">
      <c r="A15" s="59" t="s">
        <v>43</v>
      </c>
      <c r="B15" s="59"/>
    </row>
    <row r="16" spans="1:2" ht="15.5" x14ac:dyDescent="0.35">
      <c r="A16" s="59" t="s">
        <v>42</v>
      </c>
      <c r="B16" s="59"/>
    </row>
    <row r="17" spans="1:2" ht="15.5" x14ac:dyDescent="0.35">
      <c r="A17" s="59" t="s">
        <v>76</v>
      </c>
      <c r="B17" s="59"/>
    </row>
    <row r="18" spans="1:2" ht="15.5" x14ac:dyDescent="0.35">
      <c r="A18" s="59" t="s">
        <v>41</v>
      </c>
      <c r="B18" s="59"/>
    </row>
    <row r="19" spans="1:2" ht="15.5" x14ac:dyDescent="0.35">
      <c r="A19" s="59" t="s">
        <v>77</v>
      </c>
    </row>
    <row r="20" spans="1:2" ht="29.25" customHeight="1" x14ac:dyDescent="0.35">
      <c r="A20" s="88" t="s">
        <v>25</v>
      </c>
      <c r="B20" s="88"/>
    </row>
  </sheetData>
  <mergeCells count="2">
    <mergeCell ref="A9:B9"/>
    <mergeCell ref="A20:B2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0"/>
  <sheetViews>
    <sheetView zoomScale="120" zoomScaleNormal="120" workbookViewId="0">
      <pane ySplit="3" topLeftCell="A4" activePane="bottomLeft" state="frozen"/>
      <selection pane="bottomLeft" activeCell="B4" sqref="B4:C7"/>
    </sheetView>
  </sheetViews>
  <sheetFormatPr defaultRowHeight="14.5" x14ac:dyDescent="0.35"/>
  <cols>
    <col min="1" max="1" width="61.08984375" style="1" customWidth="1"/>
    <col min="2" max="4" width="15.54296875" customWidth="1"/>
    <col min="5" max="5" width="40.08984375" style="1" customWidth="1"/>
  </cols>
  <sheetData>
    <row r="1" spans="1:5" ht="39.5" customHeight="1" x14ac:dyDescent="0.55000000000000004">
      <c r="A1" s="47" t="s">
        <v>102</v>
      </c>
      <c r="B1" s="82" t="s">
        <v>81</v>
      </c>
      <c r="C1" s="82" t="s">
        <v>37</v>
      </c>
      <c r="D1" s="83" t="s">
        <v>38</v>
      </c>
      <c r="E1"/>
    </row>
    <row r="2" spans="1:5" ht="60.65" hidden="1" customHeight="1" x14ac:dyDescent="0.5">
      <c r="A2" s="49" t="s">
        <v>88</v>
      </c>
      <c r="B2" s="32" t="s">
        <v>16</v>
      </c>
      <c r="C2" s="32" t="s">
        <v>15</v>
      </c>
      <c r="D2" s="33" t="s">
        <v>23</v>
      </c>
      <c r="E2" s="48" t="s">
        <v>6</v>
      </c>
    </row>
    <row r="3" spans="1:5" x14ac:dyDescent="0.35">
      <c r="A3" s="10"/>
      <c r="B3" s="11"/>
      <c r="C3" s="11"/>
      <c r="D3" s="11"/>
      <c r="E3" s="23"/>
    </row>
    <row r="4" spans="1:5" ht="62" customHeight="1" x14ac:dyDescent="0.35">
      <c r="A4" s="79" t="s">
        <v>114</v>
      </c>
      <c r="B4" s="28"/>
      <c r="C4" s="28"/>
      <c r="D4" s="2" t="str">
        <f t="shared" ref="D4:D7" si="0">IF((IF(C4=0,0,1)*IF(C4=1,3,1)*IF(C4=2,2,1)*IF(C4=3,1,1)*IF(C4=4,0,1)*IF(C4=5,0,1)*IF(C4&lt;0,"P out of range",1)*IF(C4&gt;5,"P out of range",1))*(IF(B4&lt;6,B4,0)*IF(B4&lt;0,"I out of range",1)*IF(B4&gt;5,"I out of range",1))=0,"NA",(IF(C4&lt;4,4-C4,0)*(IF(COUNTIF(C4,"NA")=1,0,1)))*((IF(COUNTIF(B4,"NA")=1,0,1))*IF(B4&lt;6,B4,0)))</f>
        <v>NA</v>
      </c>
      <c r="E4" s="61"/>
    </row>
    <row r="5" spans="1:5" ht="41" customHeight="1" x14ac:dyDescent="0.35">
      <c r="A5" s="27" t="s">
        <v>124</v>
      </c>
      <c r="B5" s="28"/>
      <c r="C5" s="28"/>
      <c r="D5" s="2" t="str">
        <f t="shared" ref="D5:D6" si="1">IF((IF(C5=0,0,1)*IF(C5=1,3,1)*IF(C5=2,2,1)*IF(C5=3,1,1)*IF(C5=4,0,1)*IF(C5=5,0,1)*IF(C5&lt;0,"P out of range",1)*IF(C5&gt;5,"P out of range",1))*(IF(B5&lt;6,B5,0)*IF(B5&lt;0,"I out of range",1)*IF(B5&gt;5,"I out of range",1))=0,"NA",(IF(C5&lt;4,4-C5,0)*(IF(COUNTIF(C5,"NA")=1,0,1)))*((IF(COUNTIF(B5,"NA")=1,0,1))*IF(B5&lt;6,B5,0)))</f>
        <v>NA</v>
      </c>
      <c r="E5" s="61"/>
    </row>
    <row r="6" spans="1:5" ht="31" customHeight="1" x14ac:dyDescent="0.35">
      <c r="A6" s="27" t="s">
        <v>125</v>
      </c>
      <c r="B6" s="28"/>
      <c r="C6" s="28"/>
      <c r="D6" s="2" t="str">
        <f t="shared" si="1"/>
        <v>NA</v>
      </c>
      <c r="E6" s="61"/>
    </row>
    <row r="7" spans="1:5" ht="60" customHeight="1" x14ac:dyDescent="0.35">
      <c r="A7" s="27" t="s">
        <v>137</v>
      </c>
      <c r="B7" s="28"/>
      <c r="C7" s="28"/>
      <c r="D7" s="2" t="str">
        <f t="shared" si="0"/>
        <v>NA</v>
      </c>
      <c r="E7" s="61"/>
    </row>
    <row r="8" spans="1:5" x14ac:dyDescent="0.35">
      <c r="A8" s="3"/>
      <c r="B8" s="4"/>
      <c r="C8" s="4"/>
      <c r="D8" s="4"/>
      <c r="E8" s="23"/>
    </row>
    <row r="9" spans="1:5" ht="23.5" x14ac:dyDescent="0.55000000000000004">
      <c r="A9" s="20" t="s">
        <v>14</v>
      </c>
      <c r="B9" s="7" t="str">
        <f>IFERROR((IF((SUM(B$3:B8)/((COUNTA($A$3:$A8)-COUNTIF(B$3:B8,0)-(COUNTIF(B$3:B8,"")-2))))=0,"To Be Computed",((SUM(B$3:B8)/((COUNTA($A$3:$A8)-COUNTIF(B$3:B8,0)-(COUNTIF(B$3:B8,"")-2))))))),"INPUT ?")</f>
        <v>INPUT ?</v>
      </c>
      <c r="C9" s="7" t="str">
        <f>IFERROR((IF((SUM(C$3:C8)/((COUNTA($A$3:$A8)-COUNTIF(C$3:C8,0)-(COUNTIF(C$3:C8,"")-2))))=0,"To Be Computed",((SUM(C$3:C8)/((COUNTA($A$3:$A8)-COUNTIF(C$3:C8,0)-(COUNTIF(C$3:C8,"")-2))))))),"INPUT ?")</f>
        <v>INPUT ?</v>
      </c>
      <c r="D9" s="7" t="str">
        <f>IFERROR(SUM(D3:D8)/(COUNTA(A3:A8)-COUNTIF(D3:D8,"NA")),"NA")</f>
        <v>NA</v>
      </c>
      <c r="E9" s="58"/>
    </row>
    <row r="10" spans="1:5" ht="29" x14ac:dyDescent="0.35">
      <c r="B10" s="78" t="s">
        <v>13</v>
      </c>
      <c r="C10" s="78" t="s">
        <v>1</v>
      </c>
      <c r="D10" s="78" t="s">
        <v>2</v>
      </c>
    </row>
  </sheetData>
  <conditionalFormatting sqref="D4">
    <cfRule type="cellIs" dxfId="573" priority="153" operator="between">
      <formula>1</formula>
      <formula>3</formula>
    </cfRule>
    <cfRule type="cellIs" dxfId="572" priority="154" operator="between">
      <formula>1</formula>
      <formula>3</formula>
    </cfRule>
    <cfRule type="cellIs" dxfId="571" priority="155" operator="between">
      <formula>3.9</formula>
      <formula>6.899</formula>
    </cfRule>
    <cfRule type="cellIs" dxfId="570" priority="156" operator="greaterThan">
      <formula>6.9</formula>
    </cfRule>
    <cfRule type="cellIs" dxfId="569" priority="157" stopIfTrue="1" operator="equal">
      <formula>"NA"</formula>
    </cfRule>
  </conditionalFormatting>
  <conditionalFormatting sqref="D7">
    <cfRule type="cellIs" dxfId="568" priority="83" operator="between">
      <formula>1</formula>
      <formula>3</formula>
    </cfRule>
    <cfRule type="cellIs" dxfId="567" priority="84" operator="between">
      <formula>1</formula>
      <formula>3</formula>
    </cfRule>
    <cfRule type="cellIs" dxfId="566" priority="85" operator="between">
      <formula>3.9</formula>
      <formula>6.899</formula>
    </cfRule>
    <cfRule type="cellIs" dxfId="565" priority="86" operator="greaterThan">
      <formula>6.9</formula>
    </cfRule>
    <cfRule type="cellIs" dxfId="564" priority="87" stopIfTrue="1" operator="equal">
      <formula>"NA"</formula>
    </cfRule>
  </conditionalFormatting>
  <conditionalFormatting sqref="B4:C4 B7:C7">
    <cfRule type="cellIs" dxfId="563" priority="74" operator="between">
      <formula>0.1</formula>
      <formula>5.1</formula>
    </cfRule>
    <cfRule type="cellIs" dxfId="562" priority="75" operator="equal">
      <formula>0</formula>
    </cfRule>
  </conditionalFormatting>
  <conditionalFormatting sqref="D5">
    <cfRule type="cellIs" dxfId="561" priority="10" operator="between">
      <formula>1</formula>
      <formula>3</formula>
    </cfRule>
    <cfRule type="cellIs" dxfId="560" priority="11" operator="between">
      <formula>1</formula>
      <formula>3</formula>
    </cfRule>
    <cfRule type="cellIs" dxfId="559" priority="12" operator="between">
      <formula>3.9</formula>
      <formula>6.899</formula>
    </cfRule>
    <cfRule type="cellIs" dxfId="558" priority="13" operator="greaterThan">
      <formula>6.9</formula>
    </cfRule>
    <cfRule type="cellIs" dxfId="557" priority="14" stopIfTrue="1" operator="equal">
      <formula>"NA"</formula>
    </cfRule>
  </conditionalFormatting>
  <conditionalFormatting sqref="B5:C5">
    <cfRule type="cellIs" dxfId="556" priority="8" operator="between">
      <formula>0.1</formula>
      <formula>5.1</formula>
    </cfRule>
    <cfRule type="cellIs" dxfId="555" priority="9" operator="equal">
      <formula>0</formula>
    </cfRule>
  </conditionalFormatting>
  <conditionalFormatting sqref="D6">
    <cfRule type="cellIs" dxfId="554" priority="3" operator="between">
      <formula>1</formula>
      <formula>3</formula>
    </cfRule>
    <cfRule type="cellIs" dxfId="553" priority="4" operator="between">
      <formula>1</formula>
      <formula>3</formula>
    </cfRule>
    <cfRule type="cellIs" dxfId="552" priority="5" operator="between">
      <formula>3.9</formula>
      <formula>6.899</formula>
    </cfRule>
    <cfRule type="cellIs" dxfId="551" priority="6" operator="greaterThan">
      <formula>6.9</formula>
    </cfRule>
    <cfRule type="cellIs" dxfId="550" priority="7" stopIfTrue="1" operator="equal">
      <formula>"NA"</formula>
    </cfRule>
  </conditionalFormatting>
  <conditionalFormatting sqref="B6:C6">
    <cfRule type="cellIs" dxfId="549" priority="1" operator="between">
      <formula>0.1</formula>
      <formula>5.1</formula>
    </cfRule>
    <cfRule type="cellIs" dxfId="548" priority="2" operator="equal">
      <formula>0</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0"/>
  <sheetViews>
    <sheetView zoomScale="120" zoomScaleNormal="120" workbookViewId="0">
      <pane ySplit="3" topLeftCell="A4" activePane="bottomLeft" state="frozen"/>
      <selection pane="bottomLeft" activeCell="B4" sqref="B4:C7"/>
    </sheetView>
  </sheetViews>
  <sheetFormatPr defaultRowHeight="14.5" x14ac:dyDescent="0.35"/>
  <cols>
    <col min="1" max="1" width="62.7265625" style="1" customWidth="1"/>
    <col min="2" max="3" width="19.81640625" customWidth="1"/>
    <col min="4" max="4" width="16" customWidth="1"/>
    <col min="5" max="5" width="37.6328125" style="25" customWidth="1"/>
    <col min="6" max="6" width="5.54296875" customWidth="1"/>
  </cols>
  <sheetData>
    <row r="1" spans="1:5" ht="39" customHeight="1" x14ac:dyDescent="0.55000000000000004">
      <c r="A1" s="47" t="s">
        <v>104</v>
      </c>
      <c r="B1" s="82" t="s">
        <v>81</v>
      </c>
      <c r="C1" s="82" t="s">
        <v>37</v>
      </c>
      <c r="D1" s="83" t="s">
        <v>38</v>
      </c>
      <c r="E1" s="68"/>
    </row>
    <row r="2" spans="1:5" ht="60.65" hidden="1" customHeight="1" x14ac:dyDescent="0.5">
      <c r="A2" s="49" t="s">
        <v>91</v>
      </c>
      <c r="B2" s="32" t="s">
        <v>16</v>
      </c>
      <c r="C2" s="32" t="s">
        <v>15</v>
      </c>
      <c r="D2" s="33" t="s">
        <v>23</v>
      </c>
      <c r="E2" s="69" t="s">
        <v>6</v>
      </c>
    </row>
    <row r="3" spans="1:5" x14ac:dyDescent="0.35">
      <c r="A3" s="10"/>
      <c r="B3" s="11"/>
      <c r="C3" s="11"/>
      <c r="D3" s="11"/>
      <c r="E3" s="70"/>
    </row>
    <row r="4" spans="1:5" ht="30.5" customHeight="1" x14ac:dyDescent="0.35">
      <c r="A4" s="27" t="s">
        <v>123</v>
      </c>
      <c r="B4" s="28"/>
      <c r="C4" s="28"/>
      <c r="D4" s="2" t="str">
        <f>IF((IF(C4=0,0,1)*IF(C4=1,3,1)*IF(C4=2,2,1)*IF(C4=3,1,1)*IF(C4=4,0,1)*IF(C4=5,0,1)*IF(C4&lt;0,"P out of range",1)*IF(C4&gt;5,"P out of range",1))*(IF(B4&lt;6,B4,0)*IF(B4&lt;0,"I out of range",1)*IF(B4&gt;5,"I out of range",1))=0,"NA",(IF(C4&lt;4,4-C4,0)*(IF(COUNTIF(C4,"NA")=1,0,1)))*((IF(COUNTIF(B4,"NA")=1,0,1))*IF(B4&lt;6,B4,0)))</f>
        <v>NA</v>
      </c>
      <c r="E4" s="61"/>
    </row>
    <row r="5" spans="1:5" ht="30.5" customHeight="1" x14ac:dyDescent="0.35">
      <c r="A5" s="27" t="s">
        <v>121</v>
      </c>
      <c r="B5" s="28"/>
      <c r="C5" s="28"/>
      <c r="D5" s="2" t="str">
        <f t="shared" ref="D5:D7" si="0">IF((IF(C5=0,0,1)*IF(C5=1,3,1)*IF(C5=2,2,1)*IF(C5=3,1,1)*IF(C5=4,0,1)*IF(C5=5,0,1)*IF(C5&lt;0,"P out of range",1)*IF(C5&gt;5,"P out of range",1))*(IF(B5&lt;6,B5,0)*IF(B5&lt;0,"I out of range",1)*IF(B5&gt;5,"I out of range",1))=0,"NA",(IF(C5&lt;4,4-C5,0)*(IF(COUNTIF(C5,"NA")=1,0,1)))*((IF(COUNTIF(B5,"NA")=1,0,1))*IF(B5&lt;6,B5,0)))</f>
        <v>NA</v>
      </c>
      <c r="E5" s="61"/>
    </row>
    <row r="6" spans="1:5" ht="30.5" customHeight="1" x14ac:dyDescent="0.35">
      <c r="A6" s="27" t="s">
        <v>122</v>
      </c>
      <c r="B6" s="28"/>
      <c r="C6" s="28"/>
      <c r="D6" s="2" t="str">
        <f t="shared" si="0"/>
        <v>NA</v>
      </c>
      <c r="E6" s="61"/>
    </row>
    <row r="7" spans="1:5" ht="67" customHeight="1" x14ac:dyDescent="0.35">
      <c r="A7" s="27" t="s">
        <v>144</v>
      </c>
      <c r="B7" s="28"/>
      <c r="C7" s="28"/>
      <c r="D7" s="2" t="str">
        <f t="shared" si="0"/>
        <v>NA</v>
      </c>
      <c r="E7" s="61"/>
    </row>
    <row r="8" spans="1:5" x14ac:dyDescent="0.35">
      <c r="A8" s="3"/>
      <c r="B8" s="4"/>
      <c r="C8" s="4"/>
      <c r="D8" s="4"/>
      <c r="E8" s="70"/>
    </row>
    <row r="9" spans="1:5" ht="23.5" x14ac:dyDescent="0.55000000000000004">
      <c r="A9" s="20" t="s">
        <v>74</v>
      </c>
      <c r="B9" s="7" t="str">
        <f>IFERROR((IF((SUM(B$3:B8)/((COUNTA($A$3:$A8)-COUNTIF(B$3:B8,0)-(COUNTIF(B$3:B8,"")-2))))=0,"To Be Computed",((SUM(B$3:B8)/((COUNTA($A$3:$A8)-COUNTIF(B$3:B8,0)-(COUNTIF(B$3:B8,"")-2))))))),"INPUT ?")</f>
        <v>INPUT ?</v>
      </c>
      <c r="C9" s="7" t="str">
        <f>IFERROR((IF((SUM(C$3:C8)/((COUNTA($A$3:$A8)-COUNTIF(C$3:C8,0)-(COUNTIF(C$3:C8,"")-2))))=0,"To Be Computed",((SUM(C$3:C8)/((COUNTA($A$3:$A8)-COUNTIF(C$3:C8,0)-(COUNTIF(C$3:C8,"")-2))))))),"INPUT ?")</f>
        <v>INPUT ?</v>
      </c>
      <c r="D9" s="7" t="str">
        <f>IFERROR(SUM(D3:D8)/(COUNTA(A3:A8)-COUNTIF(D3:D8,"NA")),"NA")</f>
        <v>NA</v>
      </c>
      <c r="E9" s="71"/>
    </row>
    <row r="10" spans="1:5" x14ac:dyDescent="0.35">
      <c r="B10" s="78" t="s">
        <v>12</v>
      </c>
      <c r="C10" s="78" t="s">
        <v>1</v>
      </c>
      <c r="D10" s="78" t="s">
        <v>2</v>
      </c>
    </row>
  </sheetData>
  <conditionalFormatting sqref="D4:D7">
    <cfRule type="cellIs" dxfId="547" priority="47" operator="between">
      <formula>1</formula>
      <formula>3</formula>
    </cfRule>
    <cfRule type="cellIs" dxfId="546" priority="48" operator="between">
      <formula>1</formula>
      <formula>3</formula>
    </cfRule>
    <cfRule type="cellIs" dxfId="545" priority="49" operator="between">
      <formula>3.9</formula>
      <formula>6.899</formula>
    </cfRule>
    <cfRule type="cellIs" dxfId="544" priority="50" operator="greaterThan">
      <formula>6.9</formula>
    </cfRule>
    <cfRule type="cellIs" dxfId="543" priority="51" stopIfTrue="1" operator="equal">
      <formula>"NA"</formula>
    </cfRule>
  </conditionalFormatting>
  <conditionalFormatting sqref="B4:C7">
    <cfRule type="cellIs" dxfId="542" priority="10" operator="between">
      <formula>0.1</formula>
      <formula>5.1</formula>
    </cfRule>
    <cfRule type="cellIs" dxfId="541" priority="11" operator="equal">
      <formula>0</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0"/>
  <sheetViews>
    <sheetView zoomScale="120" zoomScaleNormal="120" workbookViewId="0">
      <pane ySplit="3" topLeftCell="A5" activePane="bottomLeft" state="frozen"/>
      <selection pane="bottomLeft" activeCell="B4" sqref="B4:C7"/>
    </sheetView>
  </sheetViews>
  <sheetFormatPr defaultRowHeight="14.5" x14ac:dyDescent="0.35"/>
  <cols>
    <col min="1" max="1" width="59.453125" style="1" customWidth="1"/>
    <col min="2" max="4" width="16.36328125" customWidth="1"/>
    <col min="5" max="5" width="39.36328125" style="1" customWidth="1"/>
    <col min="6" max="6" width="4.90625" customWidth="1"/>
  </cols>
  <sheetData>
    <row r="1" spans="1:5" ht="43" customHeight="1" x14ac:dyDescent="0.55000000000000004">
      <c r="A1" s="47" t="s">
        <v>103</v>
      </c>
      <c r="B1" s="82" t="s">
        <v>81</v>
      </c>
      <c r="C1" s="82" t="s">
        <v>37</v>
      </c>
      <c r="D1" s="83" t="s">
        <v>38</v>
      </c>
      <c r="E1"/>
    </row>
    <row r="2" spans="1:5" ht="60.65" hidden="1" customHeight="1" x14ac:dyDescent="0.5">
      <c r="A2" s="49" t="s">
        <v>92</v>
      </c>
      <c r="B2" s="32" t="s">
        <v>16</v>
      </c>
      <c r="C2" s="32" t="s">
        <v>15</v>
      </c>
      <c r="D2" s="33" t="s">
        <v>23</v>
      </c>
      <c r="E2" s="48" t="s">
        <v>6</v>
      </c>
    </row>
    <row r="3" spans="1:5" x14ac:dyDescent="0.35">
      <c r="A3" s="10"/>
      <c r="B3" s="11"/>
      <c r="C3" s="11"/>
      <c r="D3" s="11"/>
      <c r="E3" s="23"/>
    </row>
    <row r="4" spans="1:5" ht="46.5" customHeight="1" x14ac:dyDescent="0.35">
      <c r="A4" s="27" t="s">
        <v>128</v>
      </c>
      <c r="B4" s="28"/>
      <c r="C4" s="28"/>
      <c r="D4" s="2" t="str">
        <f t="shared" ref="D4:D7" si="0">IF((IF(C4=0,0,1)*IF(C4=1,3,1)*IF(C4=2,2,1)*IF(C4=3,1,1)*IF(C4=4,0,1)*IF(C4=5,0,1)*IF(C4&lt;0,"P out of range",1)*IF(C4&gt;5,"P out of range",1))*(IF(B4&lt;6,B4,0)*IF(B4&lt;0,"I out of range",1)*IF(B4&gt;5,"I out of range",1))=0,"NA",(IF(C4&lt;4,4-C4,0)*(IF(COUNTIF(C4,"NA")=1,0,1)))*((IF(COUNTIF(B4,"NA")=1,0,1))*IF(B4&lt;6,B4,0)))</f>
        <v>NA</v>
      </c>
      <c r="E4" s="61"/>
    </row>
    <row r="5" spans="1:5" ht="46" customHeight="1" x14ac:dyDescent="0.35">
      <c r="A5" s="27" t="s">
        <v>129</v>
      </c>
      <c r="B5" s="28"/>
      <c r="C5" s="28"/>
      <c r="D5" s="2" t="str">
        <f t="shared" si="0"/>
        <v>NA</v>
      </c>
      <c r="E5" s="61"/>
    </row>
    <row r="6" spans="1:5" ht="70.5" customHeight="1" x14ac:dyDescent="0.35">
      <c r="A6" s="27" t="s">
        <v>130</v>
      </c>
      <c r="B6" s="28"/>
      <c r="C6" s="28"/>
      <c r="D6" s="2" t="str">
        <f t="shared" si="0"/>
        <v>NA</v>
      </c>
      <c r="E6" s="61"/>
    </row>
    <row r="7" spans="1:5" ht="85.5" customHeight="1" x14ac:dyDescent="0.35">
      <c r="A7" s="27" t="s">
        <v>131</v>
      </c>
      <c r="B7" s="28"/>
      <c r="C7" s="28"/>
      <c r="D7" s="2" t="str">
        <f t="shared" si="0"/>
        <v>NA</v>
      </c>
      <c r="E7" s="61"/>
    </row>
    <row r="8" spans="1:5" x14ac:dyDescent="0.35">
      <c r="A8" s="3"/>
      <c r="B8" s="4"/>
      <c r="C8" s="4"/>
      <c r="D8" s="4"/>
      <c r="E8" s="23"/>
    </row>
    <row r="9" spans="1:5" ht="23.5" x14ac:dyDescent="0.55000000000000004">
      <c r="A9" s="20" t="s">
        <v>10</v>
      </c>
      <c r="B9" s="7" t="str">
        <f>IFERROR((IF((SUM(B$3:B8)/((COUNTA($A$3:$A8)-COUNTIF(B$3:B8,0)-(COUNTIF(B$3:B8,"")-2))))=0,"To Be Computed",((SUM(B$3:B8)/((COUNTA($A$3:$A8)-COUNTIF(B$3:B8,0)-(COUNTIF(B$3:B8,"")-2))))))),"INPUT ?")</f>
        <v>INPUT ?</v>
      </c>
      <c r="C9" s="7" t="str">
        <f>IFERROR((IF((SUM(C$3:C8)/((COUNTA($A$3:$A8)-COUNTIF(C$3:C8,0)-(COUNTIF(C$3:C8,"")-2))))=0,"To Be Computed",((SUM(C$3:C8)/((COUNTA($A$3:$A8)-COUNTIF(C$3:C8,0)-(COUNTIF(C$3:C8,"")-2))))))),"INPUT ?")</f>
        <v>INPUT ?</v>
      </c>
      <c r="D9" s="7" t="str">
        <f>IFERROR(SUM(D3:D8)/(COUNTA(A3:A8)-COUNTIF(D3:D8,"NA")),"NA")</f>
        <v>NA</v>
      </c>
      <c r="E9" s="58"/>
    </row>
    <row r="10" spans="1:5" ht="29" x14ac:dyDescent="0.35">
      <c r="B10" s="78" t="s">
        <v>12</v>
      </c>
      <c r="C10" s="78" t="s">
        <v>1</v>
      </c>
      <c r="D10" s="78" t="s">
        <v>2</v>
      </c>
    </row>
  </sheetData>
  <conditionalFormatting sqref="D5">
    <cfRule type="cellIs" dxfId="540" priority="162" operator="between">
      <formula>1</formula>
      <formula>3</formula>
    </cfRule>
    <cfRule type="cellIs" dxfId="539" priority="163" operator="between">
      <formula>1</formula>
      <formula>3</formula>
    </cfRule>
    <cfRule type="cellIs" dxfId="538" priority="164" operator="between">
      <formula>3.9</formula>
      <formula>6.899</formula>
    </cfRule>
    <cfRule type="cellIs" dxfId="537" priority="165" operator="greaterThan">
      <formula>6.9</formula>
    </cfRule>
    <cfRule type="cellIs" dxfId="536" priority="166" stopIfTrue="1" operator="equal">
      <formula>"NA"</formula>
    </cfRule>
  </conditionalFormatting>
  <conditionalFormatting sqref="D7">
    <cfRule type="cellIs" dxfId="535" priority="134" operator="between">
      <formula>1</formula>
      <formula>3</formula>
    </cfRule>
    <cfRule type="cellIs" dxfId="534" priority="135" operator="between">
      <formula>1</formula>
      <formula>3</formula>
    </cfRule>
    <cfRule type="cellIs" dxfId="533" priority="136" operator="between">
      <formula>3.9</formula>
      <formula>6.899</formula>
    </cfRule>
    <cfRule type="cellIs" dxfId="532" priority="137" operator="greaterThan">
      <formula>6.9</formula>
    </cfRule>
    <cfRule type="cellIs" dxfId="531" priority="138" stopIfTrue="1" operator="equal">
      <formula>"NA"</formula>
    </cfRule>
  </conditionalFormatting>
  <conditionalFormatting sqref="D6">
    <cfRule type="cellIs" dxfId="530" priority="120" operator="between">
      <formula>1</formula>
      <formula>3</formula>
    </cfRule>
    <cfRule type="cellIs" dxfId="529" priority="121" operator="between">
      <formula>1</formula>
      <formula>3</formula>
    </cfRule>
    <cfRule type="cellIs" dxfId="528" priority="122" operator="between">
      <formula>3.9</formula>
      <formula>6.899</formula>
    </cfRule>
    <cfRule type="cellIs" dxfId="527" priority="123" operator="greaterThan">
      <formula>6.9</formula>
    </cfRule>
    <cfRule type="cellIs" dxfId="526" priority="124" stopIfTrue="1" operator="equal">
      <formula>"NA"</formula>
    </cfRule>
  </conditionalFormatting>
  <conditionalFormatting sqref="D4">
    <cfRule type="cellIs" dxfId="525" priority="64" operator="between">
      <formula>1</formula>
      <formula>3</formula>
    </cfRule>
    <cfRule type="cellIs" dxfId="524" priority="65" operator="between">
      <formula>1</formula>
      <formula>3</formula>
    </cfRule>
    <cfRule type="cellIs" dxfId="523" priority="66" operator="between">
      <formula>3.9</formula>
      <formula>6.899</formula>
    </cfRule>
    <cfRule type="cellIs" dxfId="522" priority="67" operator="greaterThan">
      <formula>6.9</formula>
    </cfRule>
    <cfRule type="cellIs" dxfId="521" priority="68" stopIfTrue="1" operator="equal">
      <formula>"NA"</formula>
    </cfRule>
  </conditionalFormatting>
  <conditionalFormatting sqref="B4:C7">
    <cfRule type="cellIs" dxfId="520" priority="1" operator="between">
      <formula>0.1</formula>
      <formula>5.1</formula>
    </cfRule>
    <cfRule type="cellIs" dxfId="519" priority="2" operator="equal">
      <formula>0</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15"/>
  <sheetViews>
    <sheetView zoomScale="120" zoomScaleNormal="120" workbookViewId="0">
      <pane ySplit="3" topLeftCell="A7" activePane="bottomLeft" state="frozen"/>
      <selection pane="bottomLeft" activeCell="B4" sqref="B4:C12"/>
    </sheetView>
  </sheetViews>
  <sheetFormatPr defaultRowHeight="14.5" x14ac:dyDescent="0.35"/>
  <cols>
    <col min="1" max="1" width="58.36328125" style="31" customWidth="1"/>
    <col min="2" max="4" width="16.54296875" customWidth="1"/>
    <col min="5" max="5" width="39.26953125" style="31" customWidth="1"/>
    <col min="6" max="6" width="5.6328125" customWidth="1"/>
  </cols>
  <sheetData>
    <row r="1" spans="1:5" ht="40" customHeight="1" x14ac:dyDescent="0.55000000000000004">
      <c r="A1" s="47" t="s">
        <v>103</v>
      </c>
      <c r="B1" s="82" t="s">
        <v>81</v>
      </c>
      <c r="C1" s="82" t="s">
        <v>37</v>
      </c>
      <c r="D1" s="83" t="s">
        <v>38</v>
      </c>
      <c r="E1"/>
    </row>
    <row r="2" spans="1:5" ht="60.65" hidden="1" customHeight="1" x14ac:dyDescent="0.5">
      <c r="A2" s="49" t="s">
        <v>93</v>
      </c>
      <c r="B2" s="32" t="s">
        <v>16</v>
      </c>
      <c r="C2" s="32" t="s">
        <v>15</v>
      </c>
      <c r="D2" s="33" t="s">
        <v>23</v>
      </c>
      <c r="E2" s="48" t="s">
        <v>6</v>
      </c>
    </row>
    <row r="3" spans="1:5" x14ac:dyDescent="0.35">
      <c r="A3" s="10"/>
      <c r="B3" s="11"/>
      <c r="C3" s="11"/>
      <c r="D3" s="11"/>
      <c r="E3" s="23"/>
    </row>
    <row r="4" spans="1:5" ht="118" customHeight="1" x14ac:dyDescent="0.35">
      <c r="A4" s="27" t="s">
        <v>113</v>
      </c>
      <c r="B4" s="28"/>
      <c r="C4" s="28"/>
      <c r="D4" s="2" t="str">
        <f t="shared" ref="D4:D9" si="0">IF((IF(C4=0,0,1)*IF(C4=1,3,1)*IF(C4=2,2,1)*IF(C4=3,1,1)*IF(C4=4,0,1)*IF(C4=5,0,1)*IF(C4&lt;0,"P out of range",1)*IF(C4&gt;5,"P out of range",1))*(IF(B4&lt;6,B4,0)*IF(B4&lt;0,"I out of range",1)*IF(B4&gt;5,"I out of range",1))=0,"NA",(IF(C4&lt;4,4-C4,0)*(IF(COUNTIF(C4,"NA")=1,0,1)))*((IF(COUNTIF(B4,"NA")=1,0,1))*IF(B4&lt;6,B4,0)))</f>
        <v>NA</v>
      </c>
      <c r="E4" s="61"/>
    </row>
    <row r="5" spans="1:5" ht="31.5" customHeight="1" x14ac:dyDescent="0.35">
      <c r="A5" s="27" t="s">
        <v>126</v>
      </c>
      <c r="B5" s="28"/>
      <c r="C5" s="28"/>
      <c r="D5" s="2" t="str">
        <f t="shared" si="0"/>
        <v>NA</v>
      </c>
      <c r="E5" s="61"/>
    </row>
    <row r="6" spans="1:5" ht="31.5" customHeight="1" x14ac:dyDescent="0.35">
      <c r="A6" s="27" t="s">
        <v>127</v>
      </c>
      <c r="B6" s="28"/>
      <c r="C6" s="28"/>
      <c r="D6" s="2" t="str">
        <f t="shared" si="0"/>
        <v>NA</v>
      </c>
      <c r="E6" s="61"/>
    </row>
    <row r="7" spans="1:5" ht="31.5" customHeight="1" x14ac:dyDescent="0.35">
      <c r="A7" s="27" t="s">
        <v>128</v>
      </c>
      <c r="B7" s="28"/>
      <c r="C7" s="28"/>
      <c r="D7" s="2" t="str">
        <f t="shared" si="0"/>
        <v>NA</v>
      </c>
      <c r="E7" s="61"/>
    </row>
    <row r="8" spans="1:5" ht="31.5" customHeight="1" x14ac:dyDescent="0.35">
      <c r="A8" s="27" t="s">
        <v>132</v>
      </c>
      <c r="B8" s="28"/>
      <c r="C8" s="28"/>
      <c r="D8" s="2" t="str">
        <f t="shared" si="0"/>
        <v>NA</v>
      </c>
      <c r="E8" s="61"/>
    </row>
    <row r="9" spans="1:5" ht="31.5" customHeight="1" x14ac:dyDescent="0.35">
      <c r="A9" s="27" t="s">
        <v>133</v>
      </c>
      <c r="B9" s="28"/>
      <c r="C9" s="28"/>
      <c r="D9" s="2" t="str">
        <f t="shared" si="0"/>
        <v>NA</v>
      </c>
      <c r="E9" s="61"/>
    </row>
    <row r="10" spans="1:5" ht="31.5" customHeight="1" x14ac:dyDescent="0.35">
      <c r="A10" s="27" t="s">
        <v>134</v>
      </c>
      <c r="B10" s="28"/>
      <c r="C10" s="28"/>
      <c r="D10" s="2" t="str">
        <f>IF((IF(C10=0,0,1)*IF(C10=1,3,1)*IF(C10=2,2,1)*IF(C10=3,1,1)*IF(C10=4,0,1)*IF(C10=5,0,1)*IF(C10&lt;0,"P out of range",1)*IF(C10&gt;5,"P out of range",1))*(IF(B10&lt;6,B10,0)*IF(B10&lt;0,"I out of range",1)*IF(B10&gt;5,"I out of range",1))=0,"NA",(IF(C10&lt;4,4-C10,0)*(IF(COUNTIF(C10,"NA")=1,0,1)))*((IF(COUNTIF(B10,"NA")=1,0,1))*IF(B10&lt;6,B10,0)))</f>
        <v>NA</v>
      </c>
      <c r="E10" s="61"/>
    </row>
    <row r="11" spans="1:5" ht="31.5" customHeight="1" x14ac:dyDescent="0.35">
      <c r="A11" s="27" t="s">
        <v>135</v>
      </c>
      <c r="B11" s="28"/>
      <c r="C11" s="28"/>
      <c r="D11" s="2" t="str">
        <f t="shared" ref="D11" si="1">IF((IF(C11=0,0,1)*IF(C11=1,3,1)*IF(C11=2,2,1)*IF(C11=3,1,1)*IF(C11=4,0,1)*IF(C11=5,0,1)*IF(C11&lt;0,"P out of range",1)*IF(C11&gt;5,"P out of range",1))*(IF(B11&lt;6,B11,0)*IF(B11&lt;0,"I out of range",1)*IF(B11&gt;5,"I out of range",1))=0,"NA",(IF(C11&lt;4,4-C11,0)*(IF(COUNTIF(C11,"NA")=1,0,1)))*((IF(COUNTIF(B11,"NA")=1,0,1))*IF(B11&lt;6,B11,0)))</f>
        <v>NA</v>
      </c>
      <c r="E11" s="61"/>
    </row>
    <row r="12" spans="1:5" ht="31.5" customHeight="1" x14ac:dyDescent="0.35">
      <c r="A12" s="27" t="s">
        <v>136</v>
      </c>
      <c r="B12" s="28"/>
      <c r="C12" s="28"/>
      <c r="D12" s="2" t="str">
        <f>IF((IF(C12=0,0,1)*IF(C12=1,3,1)*IF(C12=2,2,1)*IF(C12=3,1,1)*IF(C12=4,0,1)*IF(C12=5,0,1)*IF(C12&lt;0,"P out of range",1)*IF(C12&gt;5,"P out of range",1))*(IF(B12&lt;6,B12,0)*IF(B12&lt;0,"I out of range",1)*IF(B12&gt;5,"I out of range",1))=0,"NA",(IF(C12&lt;4,4-C12,0)*(IF(COUNTIF(C12,"NA")=1,0,1)))*((IF(COUNTIF(B12,"NA")=1,0,1))*IF(B12&lt;6,B12,0)))</f>
        <v>NA</v>
      </c>
      <c r="E12" s="61"/>
    </row>
    <row r="13" spans="1:5" x14ac:dyDescent="0.35">
      <c r="A13" s="3"/>
      <c r="B13" s="4"/>
      <c r="C13" s="4"/>
      <c r="D13" s="4"/>
      <c r="E13" s="23"/>
    </row>
    <row r="14" spans="1:5" ht="23.5" x14ac:dyDescent="0.55000000000000004">
      <c r="A14" s="20" t="s">
        <v>77</v>
      </c>
      <c r="B14" s="7" t="str">
        <f>IFERROR((IF((SUM(B$3:B13)/((COUNTA($A$3:$A13)-COUNTIF(B$3:B13,0)-(COUNTIF(B$3:B13,"")-2))))=0,"To Be Computed",((SUM(B$3:B13)/((COUNTA($A$3:$A13)-COUNTIF(B$3:B13,0)-(COUNTIF(B$3:B13,"")-2))))))),"INPUT ?")</f>
        <v>INPUT ?</v>
      </c>
      <c r="C14" s="7" t="str">
        <f>IFERROR((IF((SUM(C$3:C13)/((COUNTA($A$3:$A13)-COUNTIF(C$3:C13,0)-(COUNTIF(C$3:C13,"")-2))))=0,"To Be Computed",((SUM(C$3:C13)/((COUNTA($A$3:$A13)-COUNTIF(C$3:C13,0)-(COUNTIF(C$3:C13,"")-2))))))),"INPUT ?")</f>
        <v>INPUT ?</v>
      </c>
      <c r="D14" s="7" t="str">
        <f>IFERROR(SUM(D3:D13)/(COUNTA(A3:A13)-COUNTIF(D3:D13,"NA")),"NA")</f>
        <v>NA</v>
      </c>
      <c r="E14" s="58"/>
    </row>
    <row r="15" spans="1:5" ht="29" x14ac:dyDescent="0.35">
      <c r="B15" s="78" t="s">
        <v>12</v>
      </c>
      <c r="C15" s="78" t="s">
        <v>1</v>
      </c>
      <c r="D15" s="78" t="s">
        <v>2</v>
      </c>
    </row>
  </sheetData>
  <conditionalFormatting sqref="D5">
    <cfRule type="cellIs" dxfId="518" priority="183" operator="between">
      <formula>1</formula>
      <formula>3</formula>
    </cfRule>
    <cfRule type="cellIs" dxfId="517" priority="184" operator="between">
      <formula>1</formula>
      <formula>3</formula>
    </cfRule>
    <cfRule type="cellIs" dxfId="516" priority="185" operator="between">
      <formula>3.9</formula>
      <formula>6.899</formula>
    </cfRule>
    <cfRule type="cellIs" dxfId="515" priority="186" operator="greaterThan">
      <formula>6.9</formula>
    </cfRule>
    <cfRule type="cellIs" dxfId="514" priority="187" stopIfTrue="1" operator="equal">
      <formula>"NA"</formula>
    </cfRule>
  </conditionalFormatting>
  <conditionalFormatting sqref="D7">
    <cfRule type="cellIs" dxfId="513" priority="169" operator="between">
      <formula>1</formula>
      <formula>3</formula>
    </cfRule>
    <cfRule type="cellIs" dxfId="512" priority="170" operator="between">
      <formula>1</formula>
      <formula>3</formula>
    </cfRule>
    <cfRule type="cellIs" dxfId="511" priority="171" operator="between">
      <formula>3.9</formula>
      <formula>6.899</formula>
    </cfRule>
    <cfRule type="cellIs" dxfId="510" priority="172" operator="greaterThan">
      <formula>6.9</formula>
    </cfRule>
    <cfRule type="cellIs" dxfId="509" priority="173" stopIfTrue="1" operator="equal">
      <formula>"NA"</formula>
    </cfRule>
  </conditionalFormatting>
  <conditionalFormatting sqref="D6">
    <cfRule type="cellIs" dxfId="508" priority="155" operator="between">
      <formula>1</formula>
      <formula>3</formula>
    </cfRule>
    <cfRule type="cellIs" dxfId="507" priority="156" operator="between">
      <formula>1</formula>
      <formula>3</formula>
    </cfRule>
    <cfRule type="cellIs" dxfId="506" priority="157" operator="between">
      <formula>3.9</formula>
      <formula>6.899</formula>
    </cfRule>
    <cfRule type="cellIs" dxfId="505" priority="158" operator="greaterThan">
      <formula>6.9</formula>
    </cfRule>
    <cfRule type="cellIs" dxfId="504" priority="159" stopIfTrue="1" operator="equal">
      <formula>"NA"</formula>
    </cfRule>
  </conditionalFormatting>
  <conditionalFormatting sqref="D10">
    <cfRule type="cellIs" dxfId="503" priority="141" operator="between">
      <formula>1</formula>
      <formula>3</formula>
    </cfRule>
    <cfRule type="cellIs" dxfId="502" priority="142" operator="between">
      <formula>1</formula>
      <formula>3</formula>
    </cfRule>
    <cfRule type="cellIs" dxfId="501" priority="143" operator="between">
      <formula>3.9</formula>
      <formula>6.899</formula>
    </cfRule>
    <cfRule type="cellIs" dxfId="500" priority="144" operator="greaterThan">
      <formula>6.9</formula>
    </cfRule>
    <cfRule type="cellIs" dxfId="499" priority="145" stopIfTrue="1" operator="equal">
      <formula>"NA"</formula>
    </cfRule>
  </conditionalFormatting>
  <conditionalFormatting sqref="D9">
    <cfRule type="cellIs" dxfId="498" priority="127" operator="between">
      <formula>1</formula>
      <formula>3</formula>
    </cfRule>
    <cfRule type="cellIs" dxfId="497" priority="128" operator="between">
      <formula>1</formula>
      <formula>3</formula>
    </cfRule>
    <cfRule type="cellIs" dxfId="496" priority="129" operator="between">
      <formula>3.9</formula>
      <formula>6.899</formula>
    </cfRule>
    <cfRule type="cellIs" dxfId="495" priority="130" operator="greaterThan">
      <formula>6.9</formula>
    </cfRule>
    <cfRule type="cellIs" dxfId="494" priority="131" stopIfTrue="1" operator="equal">
      <formula>"NA"</formula>
    </cfRule>
  </conditionalFormatting>
  <conditionalFormatting sqref="D8">
    <cfRule type="cellIs" dxfId="493" priority="113" operator="between">
      <formula>1</formula>
      <formula>3</formula>
    </cfRule>
    <cfRule type="cellIs" dxfId="492" priority="114" operator="between">
      <formula>1</formula>
      <formula>3</formula>
    </cfRule>
    <cfRule type="cellIs" dxfId="491" priority="115" operator="between">
      <formula>3.9</formula>
      <formula>6.899</formula>
    </cfRule>
    <cfRule type="cellIs" dxfId="490" priority="116" operator="greaterThan">
      <formula>6.9</formula>
    </cfRule>
    <cfRule type="cellIs" dxfId="489" priority="117" stopIfTrue="1" operator="equal">
      <formula>"NA"</formula>
    </cfRule>
  </conditionalFormatting>
  <conditionalFormatting sqref="D4">
    <cfRule type="cellIs" dxfId="488" priority="99" operator="between">
      <formula>1</formula>
      <formula>3</formula>
    </cfRule>
    <cfRule type="cellIs" dxfId="487" priority="100" operator="between">
      <formula>1</formula>
      <formula>3</formula>
    </cfRule>
    <cfRule type="cellIs" dxfId="486" priority="101" operator="between">
      <formula>3.9</formula>
      <formula>6.899</formula>
    </cfRule>
    <cfRule type="cellIs" dxfId="485" priority="102" operator="greaterThan">
      <formula>6.9</formula>
    </cfRule>
    <cfRule type="cellIs" dxfId="484" priority="103" stopIfTrue="1" operator="equal">
      <formula>"NA"</formula>
    </cfRule>
  </conditionalFormatting>
  <conditionalFormatting sqref="B4:C10">
    <cfRule type="cellIs" dxfId="483" priority="22" operator="between">
      <formula>0.1</formula>
      <formula>5.1</formula>
    </cfRule>
    <cfRule type="cellIs" dxfId="482" priority="23" operator="equal">
      <formula>0</formula>
    </cfRule>
  </conditionalFormatting>
  <conditionalFormatting sqref="D12">
    <cfRule type="cellIs" dxfId="481" priority="8" operator="between">
      <formula>1</formula>
      <formula>3</formula>
    </cfRule>
    <cfRule type="cellIs" dxfId="480" priority="9" operator="between">
      <formula>1</formula>
      <formula>3</formula>
    </cfRule>
    <cfRule type="cellIs" dxfId="479" priority="10" operator="between">
      <formula>3.9</formula>
      <formula>6.899</formula>
    </cfRule>
    <cfRule type="cellIs" dxfId="478" priority="11" operator="greaterThan">
      <formula>6.9</formula>
    </cfRule>
    <cfRule type="cellIs" dxfId="477" priority="12" stopIfTrue="1" operator="equal">
      <formula>"NA"</formula>
    </cfRule>
  </conditionalFormatting>
  <conditionalFormatting sqref="D11">
    <cfRule type="cellIs" dxfId="476" priority="3" operator="between">
      <formula>1</formula>
      <formula>3</formula>
    </cfRule>
    <cfRule type="cellIs" dxfId="475" priority="4" operator="between">
      <formula>1</formula>
      <formula>3</formula>
    </cfRule>
    <cfRule type="cellIs" dxfId="474" priority="5" operator="between">
      <formula>3.9</formula>
      <formula>6.899</formula>
    </cfRule>
    <cfRule type="cellIs" dxfId="473" priority="6" operator="greaterThan">
      <formula>6.9</formula>
    </cfRule>
    <cfRule type="cellIs" dxfId="472" priority="7" stopIfTrue="1" operator="equal">
      <formula>"NA"</formula>
    </cfRule>
  </conditionalFormatting>
  <conditionalFormatting sqref="B11:C12">
    <cfRule type="cellIs" dxfId="471" priority="1" operator="between">
      <formula>0.1</formula>
      <formula>5.1</formula>
    </cfRule>
    <cfRule type="cellIs" dxfId="470" priority="2" operator="equal">
      <formula>0</formula>
    </cfRule>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
  <sheetViews>
    <sheetView zoomScale="80" zoomScaleNormal="80" workbookViewId="0">
      <selection activeCell="I30" sqref="I30"/>
    </sheetView>
  </sheetViews>
  <sheetFormatPr defaultRowHeight="14.5" x14ac:dyDescent="0.35"/>
  <cols>
    <col min="1" max="1" width="9.7265625" bestFit="1" customWidth="1"/>
  </cols>
  <sheetData>
    <row r="2" spans="1:1" x14ac:dyDescent="0.35">
      <c r="A2" s="50" t="s">
        <v>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13817-AF13-4C38-B8DA-4FDD79BBED9C}">
  <dimension ref="A1:J29"/>
  <sheetViews>
    <sheetView zoomScaleNormal="100" workbookViewId="0">
      <pane ySplit="3" topLeftCell="A4" activePane="bottomLeft" state="frozen"/>
      <selection pane="bottomLeft" activeCell="B6" sqref="B6"/>
    </sheetView>
  </sheetViews>
  <sheetFormatPr defaultRowHeight="14.5" x14ac:dyDescent="0.35"/>
  <cols>
    <col min="1" max="1" width="72.36328125" style="31" customWidth="1"/>
    <col min="2" max="4" width="12.6328125" customWidth="1"/>
    <col min="5" max="5" width="40.81640625" style="31" hidden="1" customWidth="1"/>
    <col min="6" max="10" width="4.90625" style="35" customWidth="1"/>
  </cols>
  <sheetData>
    <row r="1" spans="1:10" ht="72.5" customHeight="1" x14ac:dyDescent="0.55000000000000004">
      <c r="A1" s="47" t="s">
        <v>105</v>
      </c>
      <c r="B1" s="40" t="s">
        <v>66</v>
      </c>
      <c r="C1" s="41" t="s">
        <v>65</v>
      </c>
      <c r="D1" s="30" t="s">
        <v>38</v>
      </c>
      <c r="E1"/>
      <c r="F1" s="76" t="s">
        <v>59</v>
      </c>
      <c r="G1" s="76" t="s">
        <v>95</v>
      </c>
      <c r="H1" s="76" t="s">
        <v>63</v>
      </c>
      <c r="I1" s="76" t="s">
        <v>96</v>
      </c>
      <c r="J1" s="76" t="s">
        <v>64</v>
      </c>
    </row>
    <row r="2" spans="1:10" ht="78.5" hidden="1" customHeight="1" x14ac:dyDescent="0.5">
      <c r="A2" s="49" t="s">
        <v>53</v>
      </c>
      <c r="B2" s="32" t="s">
        <v>16</v>
      </c>
      <c r="C2" s="32" t="s">
        <v>15</v>
      </c>
      <c r="D2" s="33" t="s">
        <v>23</v>
      </c>
      <c r="E2" s="48" t="s">
        <v>6</v>
      </c>
    </row>
    <row r="3" spans="1:10" ht="12" customHeight="1" x14ac:dyDescent="0.35">
      <c r="A3" s="10"/>
      <c r="B3" s="11"/>
      <c r="C3" s="11"/>
      <c r="D3" s="4"/>
      <c r="E3" s="23"/>
      <c r="F3" s="84">
        <f>SUM(F4:F29)</f>
        <v>9</v>
      </c>
      <c r="G3" s="84">
        <f>SUM(G4:G29)</f>
        <v>8</v>
      </c>
      <c r="H3" s="84">
        <f>SUM(H4:H29)</f>
        <v>4</v>
      </c>
      <c r="I3" s="84">
        <f>SUM(I4:I29)</f>
        <v>3</v>
      </c>
      <c r="J3" s="84">
        <f>SUM(J4:J29)</f>
        <v>1</v>
      </c>
    </row>
    <row r="4" spans="1:10" ht="12" customHeight="1" x14ac:dyDescent="0.35">
      <c r="A4" s="10"/>
      <c r="B4" s="11"/>
      <c r="C4" s="11"/>
      <c r="D4" s="4"/>
      <c r="E4" s="23"/>
      <c r="F4" s="73"/>
      <c r="G4" s="73"/>
      <c r="H4" s="73"/>
      <c r="I4" s="73"/>
      <c r="J4" s="73"/>
    </row>
    <row r="5" spans="1:10" ht="45.5" customHeight="1" x14ac:dyDescent="0.35">
      <c r="A5" s="27" t="s">
        <v>141</v>
      </c>
      <c r="B5" s="28">
        <v>5</v>
      </c>
      <c r="C5" s="28">
        <v>1</v>
      </c>
      <c r="D5" s="2">
        <f t="shared" ref="D5:D28" si="0">IF((IF(C5=0,0,1)*IF(C5=1,3,1)*IF(C5=2,2,1)*IF(C5=3,1,1)*IF(C5=4,0,1)*IF(C5=5,0,1)*IF(C5&lt;0,"P out of range",1)*IF(C5&gt;5,"P out of range",1))*(IF(B5&lt;6,B5,0)*IF(B5&lt;0,"I out of range",1)*IF(B5&gt;5,"I out of range",1))=0,"NA",(IF(C5&lt;4,4-C5,0)*(IF(COUNTIF(C5,"NA")=1,0,1)))*((IF(COUNTIF(B5,"NA")=1,0,1))*IF(B5&lt;6,B5,0)))</f>
        <v>15</v>
      </c>
      <c r="E5" s="61"/>
      <c r="F5" s="85">
        <v>1</v>
      </c>
      <c r="G5" s="86"/>
      <c r="H5" s="85">
        <v>1</v>
      </c>
      <c r="I5" s="86"/>
      <c r="J5" s="86"/>
    </row>
    <row r="6" spans="1:10" ht="25" customHeight="1" x14ac:dyDescent="0.35">
      <c r="A6" s="27" t="s">
        <v>142</v>
      </c>
      <c r="B6" s="28">
        <v>5</v>
      </c>
      <c r="C6" s="28">
        <v>1</v>
      </c>
      <c r="D6" s="2">
        <f t="shared" si="0"/>
        <v>15</v>
      </c>
      <c r="E6" s="61"/>
      <c r="F6" s="85">
        <v>1</v>
      </c>
      <c r="G6" s="86"/>
      <c r="H6" s="86"/>
      <c r="I6" s="86"/>
      <c r="J6" s="86"/>
    </row>
    <row r="7" spans="1:10" ht="26" customHeight="1" x14ac:dyDescent="0.35">
      <c r="A7" s="27" t="s">
        <v>127</v>
      </c>
      <c r="B7" s="28">
        <v>4</v>
      </c>
      <c r="C7" s="28">
        <v>1</v>
      </c>
      <c r="D7" s="2">
        <f t="shared" si="0"/>
        <v>12</v>
      </c>
      <c r="E7" s="61"/>
      <c r="F7" s="85">
        <v>1</v>
      </c>
      <c r="G7" s="86"/>
      <c r="H7" s="86"/>
      <c r="I7" s="86"/>
      <c r="J7" s="86"/>
    </row>
    <row r="8" spans="1:10" ht="53" customHeight="1" x14ac:dyDescent="0.35">
      <c r="A8" s="27" t="s">
        <v>132</v>
      </c>
      <c r="B8" s="28">
        <v>4</v>
      </c>
      <c r="C8" s="28">
        <v>1</v>
      </c>
      <c r="D8" s="2">
        <f t="shared" si="0"/>
        <v>12</v>
      </c>
      <c r="E8" s="61"/>
      <c r="F8" s="85">
        <v>1</v>
      </c>
      <c r="G8" s="86"/>
      <c r="H8" s="86"/>
      <c r="I8" s="86"/>
      <c r="J8" s="86"/>
    </row>
    <row r="9" spans="1:10" ht="36.5" customHeight="1" x14ac:dyDescent="0.35">
      <c r="A9" s="27" t="s">
        <v>133</v>
      </c>
      <c r="B9" s="28">
        <v>5</v>
      </c>
      <c r="C9" s="28">
        <v>1.6666666666666667</v>
      </c>
      <c r="D9" s="2">
        <f t="shared" si="0"/>
        <v>11.666666666666664</v>
      </c>
      <c r="E9" s="61"/>
      <c r="F9" s="85">
        <v>1</v>
      </c>
      <c r="G9" s="86"/>
      <c r="H9" s="86"/>
      <c r="I9" s="86"/>
      <c r="J9" s="86"/>
    </row>
    <row r="10" spans="1:10" ht="34.5" customHeight="1" x14ac:dyDescent="0.35">
      <c r="A10" s="27" t="s">
        <v>126</v>
      </c>
      <c r="B10" s="28">
        <v>4</v>
      </c>
      <c r="C10" s="28">
        <v>2</v>
      </c>
      <c r="D10" s="2">
        <f t="shared" si="0"/>
        <v>8</v>
      </c>
      <c r="E10" s="61"/>
      <c r="F10" s="85">
        <v>1</v>
      </c>
      <c r="G10" s="86"/>
      <c r="H10" s="86"/>
      <c r="I10" s="86"/>
      <c r="J10" s="86"/>
    </row>
    <row r="11" spans="1:10" ht="33" customHeight="1" x14ac:dyDescent="0.35">
      <c r="A11" s="27" t="s">
        <v>134</v>
      </c>
      <c r="B11" s="28">
        <v>4</v>
      </c>
      <c r="C11" s="28">
        <v>2</v>
      </c>
      <c r="D11" s="2">
        <f t="shared" si="0"/>
        <v>8</v>
      </c>
      <c r="E11" s="61"/>
      <c r="F11" s="85">
        <v>1</v>
      </c>
      <c r="G11" s="86"/>
      <c r="H11" s="86"/>
      <c r="I11" s="86"/>
      <c r="J11" s="86"/>
    </row>
    <row r="12" spans="1:10" ht="45" customHeight="1" x14ac:dyDescent="0.35">
      <c r="A12" s="27" t="s">
        <v>136</v>
      </c>
      <c r="B12" s="28">
        <v>4</v>
      </c>
      <c r="C12" s="28">
        <v>2</v>
      </c>
      <c r="D12" s="2">
        <f t="shared" si="0"/>
        <v>8</v>
      </c>
      <c r="E12" s="61"/>
      <c r="F12" s="85">
        <v>1</v>
      </c>
      <c r="G12" s="86"/>
      <c r="H12" s="86"/>
      <c r="I12" s="86"/>
      <c r="J12" s="86"/>
    </row>
    <row r="13" spans="1:10" ht="32.5" customHeight="1" x14ac:dyDescent="0.35">
      <c r="A13" s="27" t="s">
        <v>135</v>
      </c>
      <c r="B13" s="28">
        <v>4</v>
      </c>
      <c r="C13" s="28">
        <v>1.6666666666666667</v>
      </c>
      <c r="D13" s="2">
        <f t="shared" si="0"/>
        <v>9.3333333333333321</v>
      </c>
      <c r="E13" s="61"/>
      <c r="F13" s="85">
        <v>1</v>
      </c>
      <c r="G13" s="86"/>
      <c r="H13" s="86"/>
      <c r="I13" s="86"/>
      <c r="J13" s="86"/>
    </row>
    <row r="14" spans="1:10" ht="30.5" customHeight="1" x14ac:dyDescent="0.35">
      <c r="A14" s="27" t="s">
        <v>118</v>
      </c>
      <c r="B14" s="28">
        <v>5</v>
      </c>
      <c r="C14" s="28">
        <v>2</v>
      </c>
      <c r="D14" s="2">
        <f t="shared" si="0"/>
        <v>10</v>
      </c>
      <c r="E14" s="64"/>
      <c r="F14" s="86"/>
      <c r="G14" s="85">
        <v>1</v>
      </c>
      <c r="H14" s="86"/>
      <c r="I14" s="86"/>
      <c r="J14" s="86"/>
    </row>
    <row r="15" spans="1:10" ht="32.5" customHeight="1" x14ac:dyDescent="0.35">
      <c r="A15" s="27" t="s">
        <v>119</v>
      </c>
      <c r="B15" s="28">
        <v>5</v>
      </c>
      <c r="C15" s="28">
        <v>2</v>
      </c>
      <c r="D15" s="2">
        <f t="shared" si="0"/>
        <v>10</v>
      </c>
      <c r="E15" s="61"/>
      <c r="F15" s="86"/>
      <c r="G15" s="85">
        <v>1</v>
      </c>
      <c r="H15" s="86"/>
      <c r="I15" s="86"/>
      <c r="J15" s="86"/>
    </row>
    <row r="16" spans="1:10" ht="36" customHeight="1" x14ac:dyDescent="0.35">
      <c r="A16" s="27" t="s">
        <v>129</v>
      </c>
      <c r="B16" s="28">
        <v>5</v>
      </c>
      <c r="C16" s="28">
        <v>2</v>
      </c>
      <c r="D16" s="2">
        <f t="shared" si="0"/>
        <v>10</v>
      </c>
      <c r="E16" s="64"/>
      <c r="F16" s="86"/>
      <c r="G16" s="85">
        <v>1</v>
      </c>
      <c r="H16" s="86"/>
      <c r="I16" s="86"/>
      <c r="J16" s="86"/>
    </row>
    <row r="17" spans="1:10" ht="55" customHeight="1" x14ac:dyDescent="0.35">
      <c r="A17" s="27" t="s">
        <v>144</v>
      </c>
      <c r="B17" s="28">
        <v>4.666666666666667</v>
      </c>
      <c r="C17" s="28">
        <v>2</v>
      </c>
      <c r="D17" s="2">
        <f t="shared" si="0"/>
        <v>9.3333333333333339</v>
      </c>
      <c r="E17" s="61"/>
      <c r="F17" s="86"/>
      <c r="G17" s="85">
        <v>1</v>
      </c>
      <c r="H17" s="86"/>
      <c r="I17" s="86"/>
      <c r="J17" s="86"/>
    </row>
    <row r="18" spans="1:10" ht="54.5" customHeight="1" x14ac:dyDescent="0.35">
      <c r="A18" s="27" t="s">
        <v>128</v>
      </c>
      <c r="B18" s="28">
        <v>4</v>
      </c>
      <c r="C18" s="28">
        <v>1.6666666666666667</v>
      </c>
      <c r="D18" s="2">
        <f t="shared" si="0"/>
        <v>9.3333333333333321</v>
      </c>
      <c r="E18" s="61"/>
      <c r="F18" s="86"/>
      <c r="G18" s="85">
        <v>1</v>
      </c>
      <c r="H18" s="86"/>
      <c r="I18" s="86"/>
      <c r="J18" s="86"/>
    </row>
    <row r="19" spans="1:10" ht="48" customHeight="1" x14ac:dyDescent="0.35">
      <c r="A19" s="27" t="s">
        <v>128</v>
      </c>
      <c r="B19" s="28">
        <v>4.333333333333333</v>
      </c>
      <c r="C19" s="28">
        <v>2</v>
      </c>
      <c r="D19" s="2">
        <f t="shared" si="0"/>
        <v>8.6666666666666661</v>
      </c>
      <c r="E19" s="61"/>
      <c r="F19" s="86"/>
      <c r="G19" s="85">
        <v>1</v>
      </c>
      <c r="H19" s="86"/>
      <c r="I19" s="86"/>
      <c r="J19" s="86"/>
    </row>
    <row r="20" spans="1:10" ht="36" customHeight="1" x14ac:dyDescent="0.35">
      <c r="A20" s="27" t="s">
        <v>121</v>
      </c>
      <c r="B20" s="28">
        <v>4</v>
      </c>
      <c r="C20" s="28">
        <v>2</v>
      </c>
      <c r="D20" s="2">
        <f t="shared" si="0"/>
        <v>8</v>
      </c>
      <c r="E20" s="61"/>
      <c r="F20" s="86"/>
      <c r="G20" s="85">
        <v>1</v>
      </c>
      <c r="H20" s="86"/>
      <c r="I20" s="86"/>
      <c r="J20" s="86"/>
    </row>
    <row r="21" spans="1:10" ht="62.5" customHeight="1" x14ac:dyDescent="0.35">
      <c r="A21" s="27" t="s">
        <v>130</v>
      </c>
      <c r="B21" s="28">
        <v>4</v>
      </c>
      <c r="C21" s="28">
        <v>2</v>
      </c>
      <c r="D21" s="2">
        <f t="shared" si="0"/>
        <v>8</v>
      </c>
      <c r="E21" s="61"/>
      <c r="F21" s="86"/>
      <c r="G21" s="85">
        <v>1</v>
      </c>
      <c r="H21" s="86"/>
      <c r="I21" s="86"/>
      <c r="J21" s="86"/>
    </row>
    <row r="22" spans="1:10" ht="32" customHeight="1" x14ac:dyDescent="0.35">
      <c r="A22" s="27" t="s">
        <v>115</v>
      </c>
      <c r="B22" s="28">
        <v>5</v>
      </c>
      <c r="C22" s="28">
        <v>2</v>
      </c>
      <c r="D22" s="2">
        <f t="shared" si="0"/>
        <v>10</v>
      </c>
      <c r="E22" s="64"/>
      <c r="F22" s="86"/>
      <c r="G22" s="86"/>
      <c r="H22" s="85">
        <v>1</v>
      </c>
      <c r="I22" s="86"/>
      <c r="J22" s="86"/>
    </row>
    <row r="23" spans="1:10" ht="31.5" customHeight="1" x14ac:dyDescent="0.35">
      <c r="A23" s="27" t="s">
        <v>124</v>
      </c>
      <c r="B23" s="28">
        <v>5</v>
      </c>
      <c r="C23" s="28">
        <v>2</v>
      </c>
      <c r="D23" s="2">
        <f t="shared" si="0"/>
        <v>10</v>
      </c>
      <c r="E23" s="61"/>
      <c r="F23" s="86"/>
      <c r="G23" s="86"/>
      <c r="H23" s="85">
        <v>1</v>
      </c>
      <c r="I23" s="86"/>
      <c r="J23" s="86"/>
    </row>
    <row r="24" spans="1:10" ht="61" customHeight="1" x14ac:dyDescent="0.35">
      <c r="A24" s="27" t="s">
        <v>112</v>
      </c>
      <c r="B24" s="28">
        <v>4.666666666666667</v>
      </c>
      <c r="C24" s="28">
        <v>1.3333333333333333</v>
      </c>
      <c r="D24" s="2">
        <f t="shared" si="0"/>
        <v>12.444444444444446</v>
      </c>
      <c r="E24" s="61"/>
      <c r="F24" s="86"/>
      <c r="G24" s="86"/>
      <c r="H24" s="85">
        <v>1</v>
      </c>
      <c r="I24" s="86"/>
      <c r="J24" s="86"/>
    </row>
    <row r="25" spans="1:10" ht="39" customHeight="1" x14ac:dyDescent="0.35">
      <c r="A25" s="27" t="s">
        <v>125</v>
      </c>
      <c r="B25" s="28">
        <v>4</v>
      </c>
      <c r="C25" s="28">
        <v>2</v>
      </c>
      <c r="D25" s="2">
        <f t="shared" si="0"/>
        <v>8</v>
      </c>
      <c r="E25" s="61"/>
      <c r="F25" s="86"/>
      <c r="G25" s="86"/>
      <c r="H25" s="86"/>
      <c r="I25" s="85">
        <v>1</v>
      </c>
      <c r="J25" s="86"/>
    </row>
    <row r="26" spans="1:10" ht="47" customHeight="1" x14ac:dyDescent="0.35">
      <c r="A26" s="27" t="s">
        <v>137</v>
      </c>
      <c r="B26" s="28">
        <v>4</v>
      </c>
      <c r="C26" s="28">
        <v>2</v>
      </c>
      <c r="D26" s="2">
        <f t="shared" si="0"/>
        <v>8</v>
      </c>
      <c r="E26" s="61"/>
      <c r="F26" s="86"/>
      <c r="G26" s="86"/>
      <c r="H26" s="86"/>
      <c r="I26" s="85">
        <v>1</v>
      </c>
      <c r="J26" s="86"/>
    </row>
    <row r="27" spans="1:10" ht="30" customHeight="1" x14ac:dyDescent="0.35">
      <c r="A27" s="27" t="s">
        <v>109</v>
      </c>
      <c r="B27" s="28">
        <v>5</v>
      </c>
      <c r="C27" s="28">
        <v>2</v>
      </c>
      <c r="D27" s="2">
        <f t="shared" si="0"/>
        <v>10</v>
      </c>
      <c r="E27" s="64"/>
      <c r="F27" s="86"/>
      <c r="G27" s="86"/>
      <c r="H27" s="86"/>
      <c r="I27" s="85">
        <v>1</v>
      </c>
      <c r="J27" s="86"/>
    </row>
    <row r="28" spans="1:10" ht="42.5" customHeight="1" x14ac:dyDescent="0.35">
      <c r="A28" s="27" t="s">
        <v>117</v>
      </c>
      <c r="B28" s="28">
        <v>5</v>
      </c>
      <c r="C28" s="28">
        <v>1</v>
      </c>
      <c r="D28" s="2">
        <f t="shared" si="0"/>
        <v>15</v>
      </c>
      <c r="E28" s="61"/>
      <c r="F28" s="86"/>
      <c r="G28" s="86"/>
      <c r="H28" s="86"/>
      <c r="I28" s="86"/>
      <c r="J28" s="85">
        <v>1</v>
      </c>
    </row>
    <row r="29" spans="1:10" x14ac:dyDescent="0.35">
      <c r="A29" s="3"/>
      <c r="B29" s="3"/>
      <c r="C29" s="3"/>
      <c r="D29" s="4"/>
      <c r="E29" s="23"/>
      <c r="F29" s="23"/>
      <c r="G29" s="23"/>
      <c r="H29" s="23"/>
      <c r="I29" s="23"/>
      <c r="J29" s="23"/>
    </row>
  </sheetData>
  <sortState xmlns:xlrd2="http://schemas.microsoft.com/office/spreadsheetml/2017/richdata2" ref="A5:D27">
    <sortCondition descending="1" ref="D5:D27"/>
    <sortCondition descending="1" ref="B5:B27"/>
  </sortState>
  <conditionalFormatting sqref="B7:C13 B16:C28">
    <cfRule type="cellIs" dxfId="469" priority="307" operator="between">
      <formula>0.1</formula>
      <formula>5.1</formula>
    </cfRule>
    <cfRule type="cellIs" dxfId="468" priority="308" operator="equal">
      <formula>0</formula>
    </cfRule>
  </conditionalFormatting>
  <conditionalFormatting sqref="D15 D23:D24 D27:D28 D5:D13">
    <cfRule type="cellIs" dxfId="467" priority="309" operator="between">
      <formula>1</formula>
      <formula>3</formula>
    </cfRule>
    <cfRule type="cellIs" dxfId="466" priority="310" operator="between">
      <formula>1</formula>
      <formula>3</formula>
    </cfRule>
    <cfRule type="cellIs" dxfId="465" priority="311" operator="between">
      <formula>3.9</formula>
      <formula>6.899</formula>
    </cfRule>
    <cfRule type="cellIs" dxfId="464" priority="312" operator="greaterThan">
      <formula>6.9</formula>
    </cfRule>
    <cfRule type="cellIs" dxfId="463" priority="313" stopIfTrue="1" operator="equal">
      <formula>"NA"</formula>
    </cfRule>
  </conditionalFormatting>
  <conditionalFormatting sqref="D24">
    <cfRule type="cellIs" dxfId="462" priority="233" operator="between">
      <formula>1</formula>
      <formula>3</formula>
    </cfRule>
    <cfRule type="cellIs" dxfId="461" priority="234" operator="between">
      <formula>1</formula>
      <formula>3</formula>
    </cfRule>
    <cfRule type="cellIs" dxfId="460" priority="235" operator="between">
      <formula>3.9</formula>
      <formula>6.899</formula>
    </cfRule>
    <cfRule type="cellIs" dxfId="459" priority="236" operator="greaterThan">
      <formula>6.9</formula>
    </cfRule>
    <cfRule type="cellIs" dxfId="458" priority="237" stopIfTrue="1" operator="equal">
      <formula>"NA"</formula>
    </cfRule>
  </conditionalFormatting>
  <conditionalFormatting sqref="D14">
    <cfRule type="cellIs" dxfId="457" priority="302" operator="between">
      <formula>1</formula>
      <formula>3</formula>
    </cfRule>
    <cfRule type="cellIs" dxfId="456" priority="303" operator="between">
      <formula>1</formula>
      <formula>3</formula>
    </cfRule>
    <cfRule type="cellIs" dxfId="455" priority="304" operator="between">
      <formula>3.9</formula>
      <formula>6.899</formula>
    </cfRule>
    <cfRule type="cellIs" dxfId="454" priority="305" operator="greaterThan">
      <formula>6.9</formula>
    </cfRule>
    <cfRule type="cellIs" dxfId="453" priority="306" stopIfTrue="1" operator="equal">
      <formula>"NA"</formula>
    </cfRule>
  </conditionalFormatting>
  <conditionalFormatting sqref="D22:D23">
    <cfRule type="cellIs" dxfId="452" priority="254" operator="between">
      <formula>1</formula>
      <formula>3</formula>
    </cfRule>
    <cfRule type="cellIs" dxfId="451" priority="255" operator="between">
      <formula>1</formula>
      <formula>3</formula>
    </cfRule>
    <cfRule type="cellIs" dxfId="450" priority="256" operator="between">
      <formula>3.9</formula>
      <formula>6.899</formula>
    </cfRule>
    <cfRule type="cellIs" dxfId="449" priority="257" operator="greaterThan">
      <formula>6.9</formula>
    </cfRule>
    <cfRule type="cellIs" dxfId="448" priority="258" stopIfTrue="1" operator="equal">
      <formula>"NA"</formula>
    </cfRule>
  </conditionalFormatting>
  <conditionalFormatting sqref="D5">
    <cfRule type="cellIs" dxfId="447" priority="247" operator="between">
      <formula>1</formula>
      <formula>3</formula>
    </cfRule>
    <cfRule type="cellIs" dxfId="446" priority="248" operator="between">
      <formula>1</formula>
      <formula>3</formula>
    </cfRule>
    <cfRule type="cellIs" dxfId="445" priority="249" operator="between">
      <formula>3.9</formula>
      <formula>6.899</formula>
    </cfRule>
    <cfRule type="cellIs" dxfId="444" priority="250" operator="greaterThan">
      <formula>6.9</formula>
    </cfRule>
    <cfRule type="cellIs" dxfId="443" priority="251" stopIfTrue="1" operator="equal">
      <formula>"NA"</formula>
    </cfRule>
  </conditionalFormatting>
  <conditionalFormatting sqref="D6">
    <cfRule type="cellIs" dxfId="442" priority="238" operator="between">
      <formula>1</formula>
      <formula>3</formula>
    </cfRule>
    <cfRule type="cellIs" dxfId="441" priority="239" operator="between">
      <formula>1</formula>
      <formula>3</formula>
    </cfRule>
    <cfRule type="cellIs" dxfId="440" priority="240" operator="between">
      <formula>3.9</formula>
      <formula>6.899</formula>
    </cfRule>
    <cfRule type="cellIs" dxfId="439" priority="241" operator="greaterThan">
      <formula>6.9</formula>
    </cfRule>
    <cfRule type="cellIs" dxfId="438" priority="242" stopIfTrue="1" operator="equal">
      <formula>"NA"</formula>
    </cfRule>
  </conditionalFormatting>
  <conditionalFormatting sqref="D16 D11">
    <cfRule type="cellIs" dxfId="437" priority="113" operator="between">
      <formula>1</formula>
      <formula>3</formula>
    </cfRule>
    <cfRule type="cellIs" dxfId="436" priority="114" operator="between">
      <formula>1</formula>
      <formula>3</formula>
    </cfRule>
    <cfRule type="cellIs" dxfId="435" priority="115" operator="between">
      <formula>3.9</formula>
      <formula>6.899</formula>
    </cfRule>
    <cfRule type="cellIs" dxfId="434" priority="116" operator="greaterThan">
      <formula>6.9</formula>
    </cfRule>
    <cfRule type="cellIs" dxfId="433" priority="117" stopIfTrue="1" operator="equal">
      <formula>"NA"</formula>
    </cfRule>
  </conditionalFormatting>
  <conditionalFormatting sqref="B28:C28">
    <cfRule type="cellIs" dxfId="432" priority="96" operator="between">
      <formula>0.1</formula>
      <formula>5.1</formula>
    </cfRule>
    <cfRule type="cellIs" dxfId="431" priority="97" operator="equal">
      <formula>0</formula>
    </cfRule>
  </conditionalFormatting>
  <conditionalFormatting sqref="B5">
    <cfRule type="cellIs" dxfId="430" priority="94" operator="between">
      <formula>0.1</formula>
      <formula>5.1</formula>
    </cfRule>
    <cfRule type="cellIs" dxfId="429" priority="95" operator="equal">
      <formula>0</formula>
    </cfRule>
  </conditionalFormatting>
  <conditionalFormatting sqref="B6">
    <cfRule type="cellIs" dxfId="428" priority="92" operator="between">
      <formula>0.1</formula>
      <formula>5.1</formula>
    </cfRule>
    <cfRule type="cellIs" dxfId="427" priority="93" operator="equal">
      <formula>0</formula>
    </cfRule>
  </conditionalFormatting>
  <conditionalFormatting sqref="C5:C6">
    <cfRule type="cellIs" dxfId="426" priority="91" operator="greaterThan">
      <formula>0</formula>
    </cfRule>
  </conditionalFormatting>
  <conditionalFormatting sqref="B22:C22">
    <cfRule type="cellIs" dxfId="425" priority="85" operator="between">
      <formula>0.1</formula>
      <formula>5.1</formula>
    </cfRule>
    <cfRule type="cellIs" dxfId="424" priority="86" operator="equal">
      <formula>0</formula>
    </cfRule>
  </conditionalFormatting>
  <conditionalFormatting sqref="B14:C14">
    <cfRule type="cellIs" dxfId="423" priority="83" operator="between">
      <formula>0.1</formula>
      <formula>5.1</formula>
    </cfRule>
    <cfRule type="cellIs" dxfId="422" priority="84" operator="equal">
      <formula>0</formula>
    </cfRule>
  </conditionalFormatting>
  <conditionalFormatting sqref="B15:C15">
    <cfRule type="cellIs" dxfId="421" priority="81" operator="between">
      <formula>0.1</formula>
      <formula>5.1</formula>
    </cfRule>
    <cfRule type="cellIs" dxfId="420" priority="82" operator="equal">
      <formula>0</formula>
    </cfRule>
  </conditionalFormatting>
  <conditionalFormatting sqref="D20">
    <cfRule type="cellIs" dxfId="419" priority="74" operator="between">
      <formula>1</formula>
      <formula>3</formula>
    </cfRule>
    <cfRule type="cellIs" dxfId="418" priority="75" operator="between">
      <formula>1</formula>
      <formula>3</formula>
    </cfRule>
    <cfRule type="cellIs" dxfId="417" priority="76" operator="between">
      <formula>3.9</formula>
      <formula>6.899</formula>
    </cfRule>
    <cfRule type="cellIs" dxfId="416" priority="77" operator="greaterThan">
      <formula>6.9</formula>
    </cfRule>
    <cfRule type="cellIs" dxfId="415" priority="78" stopIfTrue="1" operator="equal">
      <formula>"NA"</formula>
    </cfRule>
  </conditionalFormatting>
  <conditionalFormatting sqref="D21">
    <cfRule type="cellIs" dxfId="414" priority="67" operator="between">
      <formula>1</formula>
      <formula>3</formula>
    </cfRule>
    <cfRule type="cellIs" dxfId="413" priority="68" operator="between">
      <formula>1</formula>
      <formula>3</formula>
    </cfRule>
    <cfRule type="cellIs" dxfId="412" priority="69" operator="between">
      <formula>3.9</formula>
      <formula>6.899</formula>
    </cfRule>
    <cfRule type="cellIs" dxfId="411" priority="70" operator="greaterThan">
      <formula>6.9</formula>
    </cfRule>
    <cfRule type="cellIs" dxfId="410" priority="71" stopIfTrue="1" operator="equal">
      <formula>"NA"</formula>
    </cfRule>
  </conditionalFormatting>
  <conditionalFormatting sqref="D20">
    <cfRule type="cellIs" dxfId="409" priority="62" operator="between">
      <formula>1</formula>
      <formula>3</formula>
    </cfRule>
    <cfRule type="cellIs" dxfId="408" priority="63" operator="between">
      <formula>1</formula>
      <formula>3</formula>
    </cfRule>
    <cfRule type="cellIs" dxfId="407" priority="64" operator="between">
      <formula>3.9</formula>
      <formula>6.899</formula>
    </cfRule>
    <cfRule type="cellIs" dxfId="406" priority="65" operator="greaterThan">
      <formula>6.9</formula>
    </cfRule>
    <cfRule type="cellIs" dxfId="405" priority="66" stopIfTrue="1" operator="equal">
      <formula>"NA"</formula>
    </cfRule>
  </conditionalFormatting>
  <conditionalFormatting sqref="D10">
    <cfRule type="cellIs" dxfId="404" priority="57" operator="between">
      <formula>1</formula>
      <formula>3</formula>
    </cfRule>
    <cfRule type="cellIs" dxfId="403" priority="58" operator="between">
      <formula>1</formula>
      <formula>3</formula>
    </cfRule>
    <cfRule type="cellIs" dxfId="402" priority="59" operator="between">
      <formula>3.9</formula>
      <formula>6.899</formula>
    </cfRule>
    <cfRule type="cellIs" dxfId="401" priority="60" operator="greaterThan">
      <formula>6.9</formula>
    </cfRule>
    <cfRule type="cellIs" dxfId="400" priority="61" stopIfTrue="1" operator="equal">
      <formula>"NA"</formula>
    </cfRule>
  </conditionalFormatting>
  <conditionalFormatting sqref="D19:D21">
    <cfRule type="cellIs" dxfId="399" priority="51" operator="between">
      <formula>1</formula>
      <formula>3</formula>
    </cfRule>
    <cfRule type="cellIs" dxfId="398" priority="52" operator="between">
      <formula>1</formula>
      <formula>3</formula>
    </cfRule>
    <cfRule type="cellIs" dxfId="397" priority="53" operator="between">
      <formula>3.9</formula>
      <formula>6.899</formula>
    </cfRule>
    <cfRule type="cellIs" dxfId="396" priority="54" operator="greaterThan">
      <formula>6.9</formula>
    </cfRule>
    <cfRule type="cellIs" dxfId="395" priority="55" stopIfTrue="1" operator="equal">
      <formula>"NA"</formula>
    </cfRule>
  </conditionalFormatting>
  <conditionalFormatting sqref="D25">
    <cfRule type="cellIs" dxfId="394" priority="44" operator="between">
      <formula>1</formula>
      <formula>3</formula>
    </cfRule>
    <cfRule type="cellIs" dxfId="393" priority="45" operator="between">
      <formula>1</formula>
      <formula>3</formula>
    </cfRule>
    <cfRule type="cellIs" dxfId="392" priority="46" operator="between">
      <formula>3.9</formula>
      <formula>6.899</formula>
    </cfRule>
    <cfRule type="cellIs" dxfId="391" priority="47" operator="greaterThan">
      <formula>6.9</formula>
    </cfRule>
    <cfRule type="cellIs" dxfId="390" priority="48" stopIfTrue="1" operator="equal">
      <formula>"NA"</formula>
    </cfRule>
  </conditionalFormatting>
  <conditionalFormatting sqref="D19:D21">
    <cfRule type="cellIs" dxfId="389" priority="39" operator="between">
      <formula>1</formula>
      <formula>3</formula>
    </cfRule>
    <cfRule type="cellIs" dxfId="388" priority="40" operator="between">
      <formula>1</formula>
      <formula>3</formula>
    </cfRule>
    <cfRule type="cellIs" dxfId="387" priority="41" operator="between">
      <formula>3.9</formula>
      <formula>6.899</formula>
    </cfRule>
    <cfRule type="cellIs" dxfId="386" priority="42" operator="greaterThan">
      <formula>6.9</formula>
    </cfRule>
    <cfRule type="cellIs" dxfId="385" priority="43" stopIfTrue="1" operator="equal">
      <formula>"NA"</formula>
    </cfRule>
  </conditionalFormatting>
  <conditionalFormatting sqref="D17">
    <cfRule type="cellIs" dxfId="384" priority="33" operator="between">
      <formula>1</formula>
      <formula>3</formula>
    </cfRule>
    <cfRule type="cellIs" dxfId="383" priority="34" operator="between">
      <formula>1</formula>
      <formula>3</formula>
    </cfRule>
    <cfRule type="cellIs" dxfId="382" priority="35" operator="between">
      <formula>3.9</formula>
      <formula>6.899</formula>
    </cfRule>
    <cfRule type="cellIs" dxfId="381" priority="36" operator="greaterThan">
      <formula>6.9</formula>
    </cfRule>
    <cfRule type="cellIs" dxfId="380" priority="37" stopIfTrue="1" operator="equal">
      <formula>"NA"</formula>
    </cfRule>
  </conditionalFormatting>
  <conditionalFormatting sqref="D18:D24">
    <cfRule type="cellIs" dxfId="379" priority="26" operator="between">
      <formula>1</formula>
      <formula>3</formula>
    </cfRule>
    <cfRule type="cellIs" dxfId="378" priority="27" operator="between">
      <formula>1</formula>
      <formula>3</formula>
    </cfRule>
    <cfRule type="cellIs" dxfId="377" priority="28" operator="between">
      <formula>3.9</formula>
      <formula>6.899</formula>
    </cfRule>
    <cfRule type="cellIs" dxfId="376" priority="29" operator="greaterThan">
      <formula>6.9</formula>
    </cfRule>
    <cfRule type="cellIs" dxfId="375" priority="30" stopIfTrue="1" operator="equal">
      <formula>"NA"</formula>
    </cfRule>
  </conditionalFormatting>
  <conditionalFormatting sqref="D17">
    <cfRule type="cellIs" dxfId="374" priority="21" operator="between">
      <formula>1</formula>
      <formula>3</formula>
    </cfRule>
    <cfRule type="cellIs" dxfId="373" priority="22" operator="between">
      <formula>1</formula>
      <formula>3</formula>
    </cfRule>
    <cfRule type="cellIs" dxfId="372" priority="23" operator="between">
      <formula>3.9</formula>
      <formula>6.899</formula>
    </cfRule>
    <cfRule type="cellIs" dxfId="371" priority="24" operator="greaterThan">
      <formula>6.9</formula>
    </cfRule>
    <cfRule type="cellIs" dxfId="370" priority="25" stopIfTrue="1" operator="equal">
      <formula>"NA"</formula>
    </cfRule>
  </conditionalFormatting>
  <conditionalFormatting sqref="D13">
    <cfRule type="cellIs" dxfId="369" priority="16" operator="between">
      <formula>1</formula>
      <formula>3</formula>
    </cfRule>
    <cfRule type="cellIs" dxfId="368" priority="17" operator="between">
      <formula>1</formula>
      <formula>3</formula>
    </cfRule>
    <cfRule type="cellIs" dxfId="367" priority="18" operator="between">
      <formula>3.9</formula>
      <formula>6.899</formula>
    </cfRule>
    <cfRule type="cellIs" dxfId="366" priority="19" operator="greaterThan">
      <formula>6.9</formula>
    </cfRule>
    <cfRule type="cellIs" dxfId="365" priority="20" stopIfTrue="1" operator="equal">
      <formula>"NA"</formula>
    </cfRule>
  </conditionalFormatting>
  <conditionalFormatting sqref="D26:D27">
    <cfRule type="cellIs" dxfId="364" priority="6" operator="between">
      <formula>1</formula>
      <formula>3</formula>
    </cfRule>
    <cfRule type="cellIs" dxfId="363" priority="7" operator="between">
      <formula>1</formula>
      <formula>3</formula>
    </cfRule>
    <cfRule type="cellIs" dxfId="362" priority="8" operator="between">
      <formula>3.9</formula>
      <formula>6.899</formula>
    </cfRule>
    <cfRule type="cellIs" dxfId="361" priority="9" operator="greaterThan">
      <formula>6.9</formula>
    </cfRule>
    <cfRule type="cellIs" dxfId="360" priority="10" stopIfTrue="1" operator="equal">
      <formula>"NA"</formula>
    </cfRule>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30B68-302D-49B2-9A50-30CE3F8D92F2}">
  <dimension ref="A1:D52"/>
  <sheetViews>
    <sheetView zoomScale="90" zoomScaleNormal="90" workbookViewId="0">
      <pane ySplit="2" topLeftCell="A3" activePane="bottomLeft" state="frozenSplit"/>
      <selection pane="bottomLeft" sqref="A1:D10"/>
    </sheetView>
  </sheetViews>
  <sheetFormatPr defaultRowHeight="14.5" x14ac:dyDescent="0.35"/>
  <cols>
    <col min="1" max="1" width="74.90625" style="31" customWidth="1"/>
    <col min="2" max="2" width="29.7265625" customWidth="1"/>
    <col min="3" max="3" width="29.81640625" customWidth="1"/>
    <col min="4" max="4" width="43.453125" style="31" customWidth="1"/>
  </cols>
  <sheetData>
    <row r="1" spans="1:4" ht="56.25" customHeight="1" x14ac:dyDescent="0.6">
      <c r="A1" s="47" t="s">
        <v>106</v>
      </c>
      <c r="B1" s="40" t="s">
        <v>39</v>
      </c>
      <c r="C1" s="41" t="s">
        <v>37</v>
      </c>
      <c r="D1" s="65" t="s">
        <v>6</v>
      </c>
    </row>
    <row r="2" spans="1:4" ht="110.25" customHeight="1" x14ac:dyDescent="0.5">
      <c r="A2" s="66" t="s">
        <v>94</v>
      </c>
      <c r="B2" s="72" t="s">
        <v>62</v>
      </c>
      <c r="C2" s="72" t="s">
        <v>61</v>
      </c>
      <c r="D2" s="49" t="s">
        <v>60</v>
      </c>
    </row>
    <row r="3" spans="1:4" ht="34.5" customHeight="1" x14ac:dyDescent="0.35">
      <c r="A3" s="67" t="s">
        <v>69</v>
      </c>
      <c r="B3" s="11"/>
      <c r="C3" s="11"/>
      <c r="D3" s="23"/>
    </row>
    <row r="4" spans="1:4" ht="49.5" customHeight="1" x14ac:dyDescent="0.35">
      <c r="A4" s="27" t="s">
        <v>116</v>
      </c>
      <c r="B4" s="28"/>
      <c r="C4" s="28"/>
      <c r="D4" s="61"/>
    </row>
    <row r="5" spans="1:4" ht="20.5" customHeight="1" x14ac:dyDescent="0.35">
      <c r="A5" s="27" t="s">
        <v>107</v>
      </c>
      <c r="B5" s="28"/>
      <c r="C5" s="28"/>
      <c r="D5" s="61"/>
    </row>
    <row r="6" spans="1:4" ht="36" customHeight="1" x14ac:dyDescent="0.35">
      <c r="A6" s="27" t="s">
        <v>108</v>
      </c>
      <c r="B6" s="28"/>
      <c r="C6" s="28"/>
      <c r="D6" s="61"/>
    </row>
    <row r="7" spans="1:4" ht="36" customHeight="1" x14ac:dyDescent="0.35">
      <c r="A7" s="27" t="s">
        <v>109</v>
      </c>
      <c r="B7" s="28"/>
      <c r="C7" s="28"/>
      <c r="D7" s="61"/>
    </row>
    <row r="8" spans="1:4" ht="30.75" customHeight="1" x14ac:dyDescent="0.35">
      <c r="A8" s="67" t="s">
        <v>70</v>
      </c>
      <c r="B8" s="4"/>
      <c r="C8" s="4"/>
      <c r="D8" s="23"/>
    </row>
    <row r="9" spans="1:4" ht="32" customHeight="1" x14ac:dyDescent="0.35">
      <c r="A9" s="27" t="s">
        <v>138</v>
      </c>
      <c r="B9" s="28"/>
      <c r="C9" s="28"/>
      <c r="D9" s="61"/>
    </row>
    <row r="10" spans="1:4" ht="68.5" customHeight="1" x14ac:dyDescent="0.35">
      <c r="A10" s="27" t="s">
        <v>110</v>
      </c>
      <c r="B10" s="28"/>
      <c r="C10" s="28"/>
      <c r="D10" s="61"/>
    </row>
    <row r="11" spans="1:4" ht="44.5" customHeight="1" x14ac:dyDescent="0.35">
      <c r="A11" s="27" t="s">
        <v>111</v>
      </c>
      <c r="B11" s="28"/>
      <c r="C11" s="28"/>
      <c r="D11" s="61"/>
    </row>
    <row r="12" spans="1:4" ht="24" customHeight="1" x14ac:dyDescent="0.35">
      <c r="A12" s="67" t="s">
        <v>85</v>
      </c>
      <c r="B12" s="11"/>
      <c r="C12" s="11"/>
      <c r="D12" s="23"/>
    </row>
    <row r="13" spans="1:4" ht="46.5" customHeight="1" x14ac:dyDescent="0.35">
      <c r="A13" s="27" t="s">
        <v>117</v>
      </c>
      <c r="B13" s="28"/>
      <c r="C13" s="28"/>
      <c r="D13" s="61"/>
    </row>
    <row r="14" spans="1:4" ht="28.5" customHeight="1" x14ac:dyDescent="0.35">
      <c r="A14" s="27" t="s">
        <v>118</v>
      </c>
      <c r="B14" s="28"/>
      <c r="C14" s="28"/>
      <c r="D14" s="77"/>
    </row>
    <row r="15" spans="1:4" ht="28.5" customHeight="1" x14ac:dyDescent="0.35">
      <c r="A15" s="27" t="s">
        <v>139</v>
      </c>
      <c r="B15" s="28"/>
      <c r="C15" s="28"/>
      <c r="D15" s="77"/>
    </row>
    <row r="16" spans="1:4" ht="28.5" customHeight="1" x14ac:dyDescent="0.35">
      <c r="A16" s="27" t="s">
        <v>140</v>
      </c>
      <c r="B16" s="28"/>
      <c r="C16" s="28"/>
      <c r="D16" s="77"/>
    </row>
    <row r="17" spans="1:4" ht="21" x14ac:dyDescent="0.35">
      <c r="A17" s="67" t="s">
        <v>55</v>
      </c>
      <c r="B17" s="11"/>
      <c r="C17" s="11"/>
      <c r="D17" s="23"/>
    </row>
    <row r="18" spans="1:4" ht="32" customHeight="1" x14ac:dyDescent="0.35">
      <c r="A18" s="27" t="s">
        <v>119</v>
      </c>
      <c r="B18" s="28"/>
      <c r="C18" s="28"/>
      <c r="D18" s="77"/>
    </row>
    <row r="19" spans="1:4" ht="30.5" customHeight="1" x14ac:dyDescent="0.35">
      <c r="A19" s="27" t="s">
        <v>145</v>
      </c>
      <c r="B19" s="28"/>
      <c r="C19" s="28"/>
      <c r="D19" s="77"/>
    </row>
    <row r="20" spans="1:4" ht="45.5" customHeight="1" x14ac:dyDescent="0.35">
      <c r="A20" s="27" t="s">
        <v>141</v>
      </c>
      <c r="B20" s="28"/>
      <c r="C20" s="28"/>
      <c r="D20" s="77"/>
    </row>
    <row r="21" spans="1:4" ht="25" customHeight="1" x14ac:dyDescent="0.35">
      <c r="A21" s="27" t="s">
        <v>142</v>
      </c>
      <c r="B21" s="28"/>
      <c r="C21" s="28"/>
      <c r="D21" s="77"/>
    </row>
    <row r="22" spans="1:4" ht="34" customHeight="1" x14ac:dyDescent="0.35">
      <c r="A22" s="27" t="s">
        <v>143</v>
      </c>
      <c r="B22" s="28"/>
      <c r="C22" s="28"/>
      <c r="D22" s="77"/>
    </row>
    <row r="23" spans="1:4" ht="21" x14ac:dyDescent="0.35">
      <c r="A23" s="67" t="s">
        <v>56</v>
      </c>
      <c r="B23" s="11"/>
      <c r="C23" s="11"/>
      <c r="D23" s="23"/>
    </row>
    <row r="24" spans="1:4" ht="34" customHeight="1" x14ac:dyDescent="0.35">
      <c r="A24" s="27" t="s">
        <v>115</v>
      </c>
      <c r="B24" s="28"/>
      <c r="C24" s="28"/>
      <c r="D24" s="77"/>
    </row>
    <row r="25" spans="1:4" ht="57" customHeight="1" x14ac:dyDescent="0.35">
      <c r="A25" s="27" t="s">
        <v>112</v>
      </c>
      <c r="B25" s="28"/>
      <c r="C25" s="28"/>
      <c r="D25" s="77"/>
    </row>
    <row r="26" spans="1:4" ht="59.5" customHeight="1" x14ac:dyDescent="0.35">
      <c r="A26" s="27" t="s">
        <v>120</v>
      </c>
      <c r="B26" s="28"/>
      <c r="C26" s="28"/>
      <c r="D26" s="77"/>
    </row>
    <row r="27" spans="1:4" ht="21" x14ac:dyDescent="0.35">
      <c r="A27" s="67" t="s">
        <v>57</v>
      </c>
      <c r="B27" s="11"/>
      <c r="C27" s="11"/>
      <c r="D27" s="23"/>
    </row>
    <row r="28" spans="1:4" ht="64" customHeight="1" x14ac:dyDescent="0.35">
      <c r="A28" s="79" t="s">
        <v>114</v>
      </c>
      <c r="B28" s="28"/>
      <c r="C28" s="28"/>
      <c r="D28" s="77"/>
    </row>
    <row r="29" spans="1:4" ht="38.5" customHeight="1" x14ac:dyDescent="0.35">
      <c r="A29" s="27" t="s">
        <v>124</v>
      </c>
      <c r="B29" s="28"/>
      <c r="C29" s="28"/>
      <c r="D29" s="77"/>
    </row>
    <row r="30" spans="1:4" ht="34" customHeight="1" x14ac:dyDescent="0.35">
      <c r="A30" s="27" t="s">
        <v>125</v>
      </c>
      <c r="B30" s="28"/>
      <c r="C30" s="28"/>
      <c r="D30" s="77"/>
    </row>
    <row r="31" spans="1:4" ht="52" customHeight="1" x14ac:dyDescent="0.35">
      <c r="A31" s="27" t="s">
        <v>137</v>
      </c>
      <c r="B31" s="28"/>
      <c r="C31" s="28"/>
      <c r="D31" s="77"/>
    </row>
    <row r="32" spans="1:4" ht="34" customHeight="1" x14ac:dyDescent="0.35">
      <c r="A32" s="67" t="s">
        <v>71</v>
      </c>
      <c r="B32" s="11"/>
      <c r="C32" s="11"/>
      <c r="D32" s="23"/>
    </row>
    <row r="33" spans="1:4" ht="34" customHeight="1" x14ac:dyDescent="0.35">
      <c r="A33" s="27" t="s">
        <v>123</v>
      </c>
      <c r="B33" s="28"/>
      <c r="C33" s="28"/>
      <c r="D33" s="77"/>
    </row>
    <row r="34" spans="1:4" ht="34" customHeight="1" x14ac:dyDescent="0.35">
      <c r="A34" s="27" t="s">
        <v>121</v>
      </c>
      <c r="B34" s="28"/>
      <c r="C34" s="28"/>
      <c r="D34" s="77"/>
    </row>
    <row r="35" spans="1:4" ht="45.5" customHeight="1" x14ac:dyDescent="0.35">
      <c r="A35" s="27" t="s">
        <v>122</v>
      </c>
      <c r="B35" s="28"/>
      <c r="C35" s="28"/>
      <c r="D35" s="77"/>
    </row>
    <row r="36" spans="1:4" ht="49" customHeight="1" x14ac:dyDescent="0.35">
      <c r="A36" s="27" t="s">
        <v>144</v>
      </c>
      <c r="B36" s="28"/>
      <c r="C36" s="28"/>
      <c r="D36" s="77"/>
    </row>
    <row r="37" spans="1:4" ht="21" x14ac:dyDescent="0.35">
      <c r="A37" s="67" t="s">
        <v>58</v>
      </c>
      <c r="B37" s="11"/>
      <c r="C37" s="11"/>
      <c r="D37" s="23"/>
    </row>
    <row r="38" spans="1:4" ht="44.5" customHeight="1" x14ac:dyDescent="0.35">
      <c r="A38" s="27" t="s">
        <v>128</v>
      </c>
      <c r="B38" s="28"/>
      <c r="C38" s="28"/>
      <c r="D38" s="77"/>
    </row>
    <row r="39" spans="1:4" ht="34" customHeight="1" x14ac:dyDescent="0.35">
      <c r="A39" s="27" t="s">
        <v>129</v>
      </c>
      <c r="B39" s="28"/>
      <c r="C39" s="28"/>
      <c r="D39" s="77"/>
    </row>
    <row r="40" spans="1:4" ht="58.5" customHeight="1" x14ac:dyDescent="0.35">
      <c r="A40" s="27" t="s">
        <v>130</v>
      </c>
      <c r="B40" s="28"/>
      <c r="C40" s="28"/>
      <c r="D40" s="77"/>
    </row>
    <row r="41" spans="1:4" ht="64" customHeight="1" x14ac:dyDescent="0.35">
      <c r="A41" s="27" t="s">
        <v>131</v>
      </c>
      <c r="B41" s="28"/>
      <c r="C41" s="28"/>
      <c r="D41" s="77"/>
    </row>
    <row r="42" spans="1:4" ht="21" x14ac:dyDescent="0.35">
      <c r="A42" s="67" t="s">
        <v>72</v>
      </c>
      <c r="B42" s="11"/>
      <c r="C42" s="11"/>
      <c r="D42" s="23"/>
    </row>
    <row r="43" spans="1:4" ht="85.5" customHeight="1" x14ac:dyDescent="0.35">
      <c r="A43" s="27" t="s">
        <v>113</v>
      </c>
      <c r="B43" s="28"/>
      <c r="C43" s="28"/>
      <c r="D43" s="77"/>
    </row>
    <row r="44" spans="1:4" ht="34.5" customHeight="1" x14ac:dyDescent="0.35">
      <c r="A44" s="27" t="s">
        <v>126</v>
      </c>
      <c r="B44" s="28"/>
      <c r="C44" s="28"/>
      <c r="D44" s="61"/>
    </row>
    <row r="45" spans="1:4" ht="33" customHeight="1" x14ac:dyDescent="0.35">
      <c r="A45" s="27" t="s">
        <v>127</v>
      </c>
      <c r="B45" s="28"/>
      <c r="C45" s="28"/>
      <c r="D45" s="61"/>
    </row>
    <row r="46" spans="1:4" ht="50.25" customHeight="1" x14ac:dyDescent="0.35">
      <c r="A46" s="27" t="s">
        <v>128</v>
      </c>
      <c r="B46" s="28"/>
      <c r="C46" s="28"/>
      <c r="D46" s="61"/>
    </row>
    <row r="47" spans="1:4" ht="54" customHeight="1" x14ac:dyDescent="0.35">
      <c r="A47" s="27" t="s">
        <v>132</v>
      </c>
      <c r="B47" s="28"/>
      <c r="C47" s="28"/>
      <c r="D47" s="61"/>
    </row>
    <row r="48" spans="1:4" ht="36.5" customHeight="1" x14ac:dyDescent="0.35">
      <c r="A48" s="27" t="s">
        <v>133</v>
      </c>
      <c r="B48" s="28"/>
      <c r="C48" s="28"/>
      <c r="D48" s="61"/>
    </row>
    <row r="49" spans="1:4" ht="34.5" customHeight="1" x14ac:dyDescent="0.35">
      <c r="A49" s="27" t="s">
        <v>134</v>
      </c>
      <c r="B49" s="28"/>
      <c r="C49" s="28"/>
      <c r="D49" s="61"/>
    </row>
    <row r="50" spans="1:4" ht="33" customHeight="1" x14ac:dyDescent="0.35">
      <c r="A50" s="27" t="s">
        <v>135</v>
      </c>
      <c r="B50" s="28"/>
      <c r="C50" s="28"/>
      <c r="D50" s="61"/>
    </row>
    <row r="51" spans="1:4" ht="45" customHeight="1" x14ac:dyDescent="0.35">
      <c r="A51" s="27" t="s">
        <v>136</v>
      </c>
      <c r="B51" s="28"/>
      <c r="C51" s="28"/>
      <c r="D51" s="61"/>
    </row>
    <row r="52" spans="1:4" ht="21" x14ac:dyDescent="0.35">
      <c r="A52" s="67" t="s">
        <v>97</v>
      </c>
      <c r="B52" s="11"/>
      <c r="C52" s="11"/>
      <c r="D52" s="23"/>
    </row>
  </sheetData>
  <conditionalFormatting sqref="C6">
    <cfRule type="cellIs" dxfId="359" priority="658" operator="equal">
      <formula>5</formula>
    </cfRule>
    <cfRule type="cellIs" dxfId="358" priority="659" operator="equal">
      <formula>4</formula>
    </cfRule>
    <cfRule type="cellIs" dxfId="357" priority="660" operator="equal">
      <formula>3</formula>
    </cfRule>
    <cfRule type="cellIs" dxfId="356" priority="661" operator="equal">
      <formula>2</formula>
    </cfRule>
    <cfRule type="cellIs" dxfId="355" priority="662" operator="equal">
      <formula>1</formula>
    </cfRule>
    <cfRule type="cellIs" dxfId="354" priority="664" operator="equal">
      <formula>""</formula>
    </cfRule>
  </conditionalFormatting>
  <conditionalFormatting sqref="C6">
    <cfRule type="cellIs" dxfId="353" priority="663" stopIfTrue="1" operator="equal">
      <formula>0</formula>
    </cfRule>
  </conditionalFormatting>
  <conditionalFormatting sqref="B6">
    <cfRule type="cellIs" dxfId="352" priority="656" operator="between">
      <formula>0.1</formula>
      <formula>5.1</formula>
    </cfRule>
    <cfRule type="cellIs" dxfId="351" priority="657" operator="equal">
      <formula>0</formula>
    </cfRule>
  </conditionalFormatting>
  <conditionalFormatting sqref="C7">
    <cfRule type="cellIs" dxfId="350" priority="640" operator="equal">
      <formula>5</formula>
    </cfRule>
    <cfRule type="cellIs" dxfId="349" priority="641" operator="equal">
      <formula>4</formula>
    </cfRule>
    <cfRule type="cellIs" dxfId="348" priority="642" operator="equal">
      <formula>3</formula>
    </cfRule>
    <cfRule type="cellIs" dxfId="347" priority="643" operator="equal">
      <formula>2</formula>
    </cfRule>
    <cfRule type="cellIs" dxfId="346" priority="644" operator="equal">
      <formula>1</formula>
    </cfRule>
    <cfRule type="cellIs" dxfId="345" priority="646" operator="equal">
      <formula>""</formula>
    </cfRule>
  </conditionalFormatting>
  <conditionalFormatting sqref="C7">
    <cfRule type="cellIs" dxfId="344" priority="645" stopIfTrue="1" operator="equal">
      <formula>0</formula>
    </cfRule>
  </conditionalFormatting>
  <conditionalFormatting sqref="B7">
    <cfRule type="cellIs" dxfId="343" priority="638" operator="between">
      <formula>0.1</formula>
      <formula>5.1</formula>
    </cfRule>
    <cfRule type="cellIs" dxfId="342" priority="639" operator="equal">
      <formula>0</formula>
    </cfRule>
  </conditionalFormatting>
  <conditionalFormatting sqref="C4">
    <cfRule type="cellIs" dxfId="341" priority="631" operator="equal">
      <formula>5</formula>
    </cfRule>
    <cfRule type="cellIs" dxfId="340" priority="632" operator="equal">
      <formula>4</formula>
    </cfRule>
    <cfRule type="cellIs" dxfId="339" priority="633" operator="equal">
      <formula>3</formula>
    </cfRule>
    <cfRule type="cellIs" dxfId="338" priority="634" operator="equal">
      <formula>2</formula>
    </cfRule>
    <cfRule type="cellIs" dxfId="337" priority="635" operator="equal">
      <formula>1</formula>
    </cfRule>
    <cfRule type="cellIs" dxfId="336" priority="637" operator="equal">
      <formula>""</formula>
    </cfRule>
  </conditionalFormatting>
  <conditionalFormatting sqref="C4">
    <cfRule type="cellIs" dxfId="335" priority="636" stopIfTrue="1" operator="equal">
      <formula>0</formula>
    </cfRule>
  </conditionalFormatting>
  <conditionalFormatting sqref="B4">
    <cfRule type="cellIs" dxfId="334" priority="629" operator="between">
      <formula>0.1</formula>
      <formula>5.1</formula>
    </cfRule>
    <cfRule type="cellIs" dxfId="333" priority="630" operator="equal">
      <formula>0</formula>
    </cfRule>
  </conditionalFormatting>
  <conditionalFormatting sqref="C10">
    <cfRule type="cellIs" dxfId="332" priority="604" operator="equal">
      <formula>5</formula>
    </cfRule>
    <cfRule type="cellIs" dxfId="331" priority="605" operator="equal">
      <formula>4</formula>
    </cfRule>
    <cfRule type="cellIs" dxfId="330" priority="606" operator="equal">
      <formula>3</formula>
    </cfRule>
    <cfRule type="cellIs" dxfId="329" priority="607" operator="equal">
      <formula>2</formula>
    </cfRule>
    <cfRule type="cellIs" dxfId="328" priority="608" operator="equal">
      <formula>1</formula>
    </cfRule>
    <cfRule type="cellIs" dxfId="327" priority="610" operator="equal">
      <formula>""</formula>
    </cfRule>
  </conditionalFormatting>
  <conditionalFormatting sqref="C10">
    <cfRule type="cellIs" dxfId="326" priority="609" stopIfTrue="1" operator="equal">
      <formula>0</formula>
    </cfRule>
  </conditionalFormatting>
  <conditionalFormatting sqref="B10">
    <cfRule type="cellIs" dxfId="325" priority="602" operator="between">
      <formula>0.1</formula>
      <formula>5.1</formula>
    </cfRule>
    <cfRule type="cellIs" dxfId="324" priority="603" operator="equal">
      <formula>0</formula>
    </cfRule>
  </conditionalFormatting>
  <conditionalFormatting sqref="C11">
    <cfRule type="cellIs" dxfId="323" priority="586" operator="equal">
      <formula>5</formula>
    </cfRule>
    <cfRule type="cellIs" dxfId="322" priority="587" operator="equal">
      <formula>4</formula>
    </cfRule>
    <cfRule type="cellIs" dxfId="321" priority="588" operator="equal">
      <formula>3</formula>
    </cfRule>
    <cfRule type="cellIs" dxfId="320" priority="589" operator="equal">
      <formula>2</formula>
    </cfRule>
    <cfRule type="cellIs" dxfId="319" priority="590" operator="equal">
      <formula>1</formula>
    </cfRule>
    <cfRule type="cellIs" dxfId="318" priority="592" operator="equal">
      <formula>""</formula>
    </cfRule>
  </conditionalFormatting>
  <conditionalFormatting sqref="C11">
    <cfRule type="cellIs" dxfId="317" priority="591" stopIfTrue="1" operator="equal">
      <formula>0</formula>
    </cfRule>
  </conditionalFormatting>
  <conditionalFormatting sqref="B11">
    <cfRule type="cellIs" dxfId="316" priority="584" operator="between">
      <formula>0.1</formula>
      <formula>5.1</formula>
    </cfRule>
    <cfRule type="cellIs" dxfId="315" priority="585" operator="equal">
      <formula>0</formula>
    </cfRule>
  </conditionalFormatting>
  <conditionalFormatting sqref="C9">
    <cfRule type="cellIs" dxfId="314" priority="577" operator="equal">
      <formula>5</formula>
    </cfRule>
    <cfRule type="cellIs" dxfId="313" priority="578" operator="equal">
      <formula>4</formula>
    </cfRule>
    <cfRule type="cellIs" dxfId="312" priority="579" operator="equal">
      <formula>3</formula>
    </cfRule>
    <cfRule type="cellIs" dxfId="311" priority="580" operator="equal">
      <formula>2</formula>
    </cfRule>
    <cfRule type="cellIs" dxfId="310" priority="581" operator="equal">
      <formula>1</formula>
    </cfRule>
    <cfRule type="cellIs" dxfId="309" priority="583" operator="equal">
      <formula>""</formula>
    </cfRule>
  </conditionalFormatting>
  <conditionalFormatting sqref="C9">
    <cfRule type="cellIs" dxfId="308" priority="582" stopIfTrue="1" operator="equal">
      <formula>0</formula>
    </cfRule>
  </conditionalFormatting>
  <conditionalFormatting sqref="B9">
    <cfRule type="cellIs" dxfId="307" priority="575" operator="between">
      <formula>0.1</formula>
      <formula>5.1</formula>
    </cfRule>
    <cfRule type="cellIs" dxfId="306" priority="576" operator="equal">
      <formula>0</formula>
    </cfRule>
  </conditionalFormatting>
  <conditionalFormatting sqref="C15">
    <cfRule type="cellIs" dxfId="305" priority="559" operator="equal">
      <formula>5</formula>
    </cfRule>
    <cfRule type="cellIs" dxfId="304" priority="560" operator="equal">
      <formula>4</formula>
    </cfRule>
    <cfRule type="cellIs" dxfId="303" priority="561" operator="equal">
      <formula>3</formula>
    </cfRule>
    <cfRule type="cellIs" dxfId="302" priority="562" operator="equal">
      <formula>2</formula>
    </cfRule>
    <cfRule type="cellIs" dxfId="301" priority="563" operator="equal">
      <formula>1</formula>
    </cfRule>
    <cfRule type="cellIs" dxfId="300" priority="565" operator="equal">
      <formula>""</formula>
    </cfRule>
  </conditionalFormatting>
  <conditionalFormatting sqref="C15">
    <cfRule type="cellIs" dxfId="299" priority="564" stopIfTrue="1" operator="equal">
      <formula>0</formula>
    </cfRule>
  </conditionalFormatting>
  <conditionalFormatting sqref="B15">
    <cfRule type="cellIs" dxfId="298" priority="557" operator="between">
      <formula>0.1</formula>
      <formula>5.1</formula>
    </cfRule>
    <cfRule type="cellIs" dxfId="297" priority="558" operator="equal">
      <formula>0</formula>
    </cfRule>
  </conditionalFormatting>
  <conditionalFormatting sqref="C13">
    <cfRule type="cellIs" dxfId="296" priority="568" operator="equal">
      <formula>5</formula>
    </cfRule>
    <cfRule type="cellIs" dxfId="295" priority="569" operator="equal">
      <formula>4</formula>
    </cfRule>
    <cfRule type="cellIs" dxfId="294" priority="570" operator="equal">
      <formula>3</formula>
    </cfRule>
    <cfRule type="cellIs" dxfId="293" priority="571" operator="equal">
      <formula>2</formula>
    </cfRule>
    <cfRule type="cellIs" dxfId="292" priority="572" operator="equal">
      <formula>1</formula>
    </cfRule>
    <cfRule type="cellIs" dxfId="291" priority="574" operator="equal">
      <formula>""</formula>
    </cfRule>
  </conditionalFormatting>
  <conditionalFormatting sqref="C13">
    <cfRule type="cellIs" dxfId="290" priority="573" stopIfTrue="1" operator="equal">
      <formula>0</formula>
    </cfRule>
  </conditionalFormatting>
  <conditionalFormatting sqref="B13">
    <cfRule type="cellIs" dxfId="289" priority="566" operator="between">
      <formula>0.1</formula>
      <formula>5.1</formula>
    </cfRule>
    <cfRule type="cellIs" dxfId="288" priority="567" operator="equal">
      <formula>0</formula>
    </cfRule>
  </conditionalFormatting>
  <conditionalFormatting sqref="C16">
    <cfRule type="cellIs" dxfId="287" priority="532" operator="equal">
      <formula>5</formula>
    </cfRule>
    <cfRule type="cellIs" dxfId="286" priority="533" operator="equal">
      <formula>4</formula>
    </cfRule>
    <cfRule type="cellIs" dxfId="285" priority="534" operator="equal">
      <formula>3</formula>
    </cfRule>
    <cfRule type="cellIs" dxfId="284" priority="535" operator="equal">
      <formula>2</formula>
    </cfRule>
    <cfRule type="cellIs" dxfId="283" priority="536" operator="equal">
      <formula>1</formula>
    </cfRule>
    <cfRule type="cellIs" dxfId="282" priority="538" operator="equal">
      <formula>""</formula>
    </cfRule>
  </conditionalFormatting>
  <conditionalFormatting sqref="C16">
    <cfRule type="cellIs" dxfId="281" priority="537" stopIfTrue="1" operator="equal">
      <formula>0</formula>
    </cfRule>
  </conditionalFormatting>
  <conditionalFormatting sqref="B16">
    <cfRule type="cellIs" dxfId="280" priority="530" operator="between">
      <formula>0.1</formula>
      <formula>5.1</formula>
    </cfRule>
    <cfRule type="cellIs" dxfId="279" priority="531" operator="equal">
      <formula>0</formula>
    </cfRule>
  </conditionalFormatting>
  <conditionalFormatting sqref="C44">
    <cfRule type="cellIs" dxfId="278" priority="505" operator="equal">
      <formula>5</formula>
    </cfRule>
    <cfRule type="cellIs" dxfId="277" priority="506" operator="equal">
      <formula>4</formula>
    </cfRule>
    <cfRule type="cellIs" dxfId="276" priority="507" operator="equal">
      <formula>3</formula>
    </cfRule>
    <cfRule type="cellIs" dxfId="275" priority="508" operator="equal">
      <formula>2</formula>
    </cfRule>
    <cfRule type="cellIs" dxfId="274" priority="509" operator="equal">
      <formula>1</formula>
    </cfRule>
    <cfRule type="cellIs" dxfId="273" priority="511" operator="equal">
      <formula>""</formula>
    </cfRule>
  </conditionalFormatting>
  <conditionalFormatting sqref="C44">
    <cfRule type="cellIs" dxfId="272" priority="510" stopIfTrue="1" operator="equal">
      <formula>0</formula>
    </cfRule>
  </conditionalFormatting>
  <conditionalFormatting sqref="B44">
    <cfRule type="cellIs" dxfId="271" priority="503" operator="between">
      <formula>0.1</formula>
      <formula>5.1</formula>
    </cfRule>
    <cfRule type="cellIs" dxfId="270" priority="504" operator="equal">
      <formula>0</formula>
    </cfRule>
  </conditionalFormatting>
  <conditionalFormatting sqref="C14">
    <cfRule type="cellIs" dxfId="269" priority="514" operator="equal">
      <formula>5</formula>
    </cfRule>
    <cfRule type="cellIs" dxfId="268" priority="515" operator="equal">
      <formula>4</formula>
    </cfRule>
    <cfRule type="cellIs" dxfId="267" priority="516" operator="equal">
      <formula>3</formula>
    </cfRule>
    <cfRule type="cellIs" dxfId="266" priority="517" operator="equal">
      <formula>2</formula>
    </cfRule>
    <cfRule type="cellIs" dxfId="265" priority="518" operator="equal">
      <formula>1</formula>
    </cfRule>
    <cfRule type="cellIs" dxfId="264" priority="520" operator="equal">
      <formula>""</formula>
    </cfRule>
  </conditionalFormatting>
  <conditionalFormatting sqref="C14">
    <cfRule type="cellIs" dxfId="263" priority="519" stopIfTrue="1" operator="equal">
      <formula>0</formula>
    </cfRule>
  </conditionalFormatting>
  <conditionalFormatting sqref="B14">
    <cfRule type="cellIs" dxfId="262" priority="512" operator="between">
      <formula>0.1</formula>
      <formula>5.1</formula>
    </cfRule>
    <cfRule type="cellIs" dxfId="261" priority="513" operator="equal">
      <formula>0</formula>
    </cfRule>
  </conditionalFormatting>
  <conditionalFormatting sqref="C46">
    <cfRule type="cellIs" dxfId="260" priority="496" operator="equal">
      <formula>5</formula>
    </cfRule>
    <cfRule type="cellIs" dxfId="259" priority="497" operator="equal">
      <formula>4</formula>
    </cfRule>
    <cfRule type="cellIs" dxfId="258" priority="498" operator="equal">
      <formula>3</formula>
    </cfRule>
    <cfRule type="cellIs" dxfId="257" priority="499" operator="equal">
      <formula>2</formula>
    </cfRule>
    <cfRule type="cellIs" dxfId="256" priority="500" operator="equal">
      <formula>1</formula>
    </cfRule>
    <cfRule type="cellIs" dxfId="255" priority="502" operator="equal">
      <formula>""</formula>
    </cfRule>
  </conditionalFormatting>
  <conditionalFormatting sqref="C46">
    <cfRule type="cellIs" dxfId="254" priority="501" stopIfTrue="1" operator="equal">
      <formula>0</formula>
    </cfRule>
  </conditionalFormatting>
  <conditionalFormatting sqref="B46">
    <cfRule type="cellIs" dxfId="253" priority="494" operator="between">
      <formula>0.1</formula>
      <formula>5.1</formula>
    </cfRule>
    <cfRule type="cellIs" dxfId="252" priority="495" operator="equal">
      <formula>0</formula>
    </cfRule>
  </conditionalFormatting>
  <conditionalFormatting sqref="B18">
    <cfRule type="cellIs" dxfId="251" priority="485" operator="between">
      <formula>0.1</formula>
      <formula>5.1</formula>
    </cfRule>
    <cfRule type="cellIs" dxfId="250" priority="486" operator="equal">
      <formula>0</formula>
    </cfRule>
  </conditionalFormatting>
  <conditionalFormatting sqref="C18">
    <cfRule type="cellIs" dxfId="249" priority="478" operator="equal">
      <formula>5</formula>
    </cfRule>
    <cfRule type="cellIs" dxfId="248" priority="479" operator="equal">
      <formula>4</formula>
    </cfRule>
    <cfRule type="cellIs" dxfId="247" priority="480" operator="equal">
      <formula>3</formula>
    </cfRule>
    <cfRule type="cellIs" dxfId="246" priority="481" operator="equal">
      <formula>2</formula>
    </cfRule>
    <cfRule type="cellIs" dxfId="245" priority="482" operator="equal">
      <formula>1</formula>
    </cfRule>
    <cfRule type="cellIs" dxfId="244" priority="484" operator="equal">
      <formula>""</formula>
    </cfRule>
  </conditionalFormatting>
  <conditionalFormatting sqref="C18">
    <cfRule type="cellIs" dxfId="243" priority="483" stopIfTrue="1" operator="equal">
      <formula>0</formula>
    </cfRule>
  </conditionalFormatting>
  <conditionalFormatting sqref="B19">
    <cfRule type="cellIs" dxfId="242" priority="476" operator="between">
      <formula>0.1</formula>
      <formula>5.1</formula>
    </cfRule>
    <cfRule type="cellIs" dxfId="241" priority="477" operator="equal">
      <formula>0</formula>
    </cfRule>
  </conditionalFormatting>
  <conditionalFormatting sqref="C19">
    <cfRule type="cellIs" dxfId="240" priority="469" operator="equal">
      <formula>5</formula>
    </cfRule>
    <cfRule type="cellIs" dxfId="239" priority="470" operator="equal">
      <formula>4</formula>
    </cfRule>
    <cfRule type="cellIs" dxfId="238" priority="471" operator="equal">
      <formula>3</formula>
    </cfRule>
    <cfRule type="cellIs" dxfId="237" priority="472" operator="equal">
      <formula>2</formula>
    </cfRule>
    <cfRule type="cellIs" dxfId="236" priority="473" operator="equal">
      <formula>1</formula>
    </cfRule>
    <cfRule type="cellIs" dxfId="235" priority="475" operator="equal">
      <formula>""</formula>
    </cfRule>
  </conditionalFormatting>
  <conditionalFormatting sqref="C19">
    <cfRule type="cellIs" dxfId="234" priority="474" stopIfTrue="1" operator="equal">
      <formula>0</formula>
    </cfRule>
  </conditionalFormatting>
  <conditionalFormatting sqref="B20">
    <cfRule type="cellIs" dxfId="233" priority="467" operator="between">
      <formula>0.1</formula>
      <formula>5.1</formula>
    </cfRule>
    <cfRule type="cellIs" dxfId="232" priority="468" operator="equal">
      <formula>0</formula>
    </cfRule>
  </conditionalFormatting>
  <conditionalFormatting sqref="C20">
    <cfRule type="cellIs" dxfId="231" priority="460" operator="equal">
      <formula>5</formula>
    </cfRule>
    <cfRule type="cellIs" dxfId="230" priority="461" operator="equal">
      <formula>4</formula>
    </cfRule>
    <cfRule type="cellIs" dxfId="229" priority="462" operator="equal">
      <formula>3</formula>
    </cfRule>
    <cfRule type="cellIs" dxfId="228" priority="463" operator="equal">
      <formula>2</formula>
    </cfRule>
    <cfRule type="cellIs" dxfId="227" priority="464" operator="equal">
      <formula>1</formula>
    </cfRule>
    <cfRule type="cellIs" dxfId="226" priority="466" operator="equal">
      <formula>""</formula>
    </cfRule>
  </conditionalFormatting>
  <conditionalFormatting sqref="C20">
    <cfRule type="cellIs" dxfId="225" priority="465" stopIfTrue="1" operator="equal">
      <formula>0</formula>
    </cfRule>
  </conditionalFormatting>
  <conditionalFormatting sqref="B21">
    <cfRule type="cellIs" dxfId="224" priority="458" operator="between">
      <formula>0.1</formula>
      <formula>5.1</formula>
    </cfRule>
    <cfRule type="cellIs" dxfId="223" priority="459" operator="equal">
      <formula>0</formula>
    </cfRule>
  </conditionalFormatting>
  <conditionalFormatting sqref="C21">
    <cfRule type="cellIs" dxfId="222" priority="451" operator="equal">
      <formula>5</formula>
    </cfRule>
    <cfRule type="cellIs" dxfId="221" priority="452" operator="equal">
      <formula>4</formula>
    </cfRule>
    <cfRule type="cellIs" dxfId="220" priority="453" operator="equal">
      <formula>3</formula>
    </cfRule>
    <cfRule type="cellIs" dxfId="219" priority="454" operator="equal">
      <formula>2</formula>
    </cfRule>
    <cfRule type="cellIs" dxfId="218" priority="455" operator="equal">
      <formula>1</formula>
    </cfRule>
    <cfRule type="cellIs" dxfId="217" priority="457" operator="equal">
      <formula>""</formula>
    </cfRule>
  </conditionalFormatting>
  <conditionalFormatting sqref="C21">
    <cfRule type="cellIs" dxfId="216" priority="456" stopIfTrue="1" operator="equal">
      <formula>0</formula>
    </cfRule>
  </conditionalFormatting>
  <conditionalFormatting sqref="B22">
    <cfRule type="cellIs" dxfId="215" priority="449" operator="between">
      <formula>0.1</formula>
      <formula>5.1</formula>
    </cfRule>
    <cfRule type="cellIs" dxfId="214" priority="450" operator="equal">
      <formula>0</formula>
    </cfRule>
  </conditionalFormatting>
  <conditionalFormatting sqref="C22">
    <cfRule type="cellIs" dxfId="213" priority="442" operator="equal">
      <formula>5</formula>
    </cfRule>
    <cfRule type="cellIs" dxfId="212" priority="443" operator="equal">
      <formula>4</formula>
    </cfRule>
    <cfRule type="cellIs" dxfId="211" priority="444" operator="equal">
      <formula>3</formula>
    </cfRule>
    <cfRule type="cellIs" dxfId="210" priority="445" operator="equal">
      <formula>2</formula>
    </cfRule>
    <cfRule type="cellIs" dxfId="209" priority="446" operator="equal">
      <formula>1</formula>
    </cfRule>
    <cfRule type="cellIs" dxfId="208" priority="448" operator="equal">
      <formula>""</formula>
    </cfRule>
  </conditionalFormatting>
  <conditionalFormatting sqref="C22">
    <cfRule type="cellIs" dxfId="207" priority="447" stopIfTrue="1" operator="equal">
      <formula>0</formula>
    </cfRule>
  </conditionalFormatting>
  <conditionalFormatting sqref="B24">
    <cfRule type="cellIs" dxfId="206" priority="386" operator="between">
      <formula>0.1</formula>
      <formula>5.1</formula>
    </cfRule>
    <cfRule type="cellIs" dxfId="205" priority="387" operator="equal">
      <formula>0</formula>
    </cfRule>
  </conditionalFormatting>
  <conditionalFormatting sqref="C24">
    <cfRule type="cellIs" dxfId="204" priority="379" operator="equal">
      <formula>5</formula>
    </cfRule>
    <cfRule type="cellIs" dxfId="203" priority="380" operator="equal">
      <formula>4</formula>
    </cfRule>
    <cfRule type="cellIs" dxfId="202" priority="381" operator="equal">
      <formula>3</formula>
    </cfRule>
    <cfRule type="cellIs" dxfId="201" priority="382" operator="equal">
      <formula>2</formula>
    </cfRule>
    <cfRule type="cellIs" dxfId="200" priority="383" operator="equal">
      <formula>1</formula>
    </cfRule>
    <cfRule type="cellIs" dxfId="199" priority="385" operator="equal">
      <formula>""</formula>
    </cfRule>
  </conditionalFormatting>
  <conditionalFormatting sqref="C24">
    <cfRule type="cellIs" dxfId="198" priority="384" stopIfTrue="1" operator="equal">
      <formula>0</formula>
    </cfRule>
  </conditionalFormatting>
  <conditionalFormatting sqref="B25">
    <cfRule type="cellIs" dxfId="197" priority="377" operator="between">
      <formula>0.1</formula>
      <formula>5.1</formula>
    </cfRule>
    <cfRule type="cellIs" dxfId="196" priority="378" operator="equal">
      <formula>0</formula>
    </cfRule>
  </conditionalFormatting>
  <conditionalFormatting sqref="C25">
    <cfRule type="cellIs" dxfId="195" priority="370" operator="equal">
      <formula>5</formula>
    </cfRule>
    <cfRule type="cellIs" dxfId="194" priority="371" operator="equal">
      <formula>4</formula>
    </cfRule>
    <cfRule type="cellIs" dxfId="193" priority="372" operator="equal">
      <formula>3</formula>
    </cfRule>
    <cfRule type="cellIs" dxfId="192" priority="373" operator="equal">
      <formula>2</formula>
    </cfRule>
    <cfRule type="cellIs" dxfId="191" priority="374" operator="equal">
      <formula>1</formula>
    </cfRule>
    <cfRule type="cellIs" dxfId="190" priority="376" operator="equal">
      <formula>""</formula>
    </cfRule>
  </conditionalFormatting>
  <conditionalFormatting sqref="C25">
    <cfRule type="cellIs" dxfId="189" priority="375" stopIfTrue="1" operator="equal">
      <formula>0</formula>
    </cfRule>
  </conditionalFormatting>
  <conditionalFormatting sqref="B26">
    <cfRule type="cellIs" dxfId="188" priority="368" operator="between">
      <formula>0.1</formula>
      <formula>5.1</formula>
    </cfRule>
    <cfRule type="cellIs" dxfId="187" priority="369" operator="equal">
      <formula>0</formula>
    </cfRule>
  </conditionalFormatting>
  <conditionalFormatting sqref="C26">
    <cfRule type="cellIs" dxfId="186" priority="361" operator="equal">
      <formula>5</formula>
    </cfRule>
    <cfRule type="cellIs" dxfId="185" priority="362" operator="equal">
      <formula>4</formula>
    </cfRule>
    <cfRule type="cellIs" dxfId="184" priority="363" operator="equal">
      <formula>3</formula>
    </cfRule>
    <cfRule type="cellIs" dxfId="183" priority="364" operator="equal">
      <formula>2</formula>
    </cfRule>
    <cfRule type="cellIs" dxfId="182" priority="365" operator="equal">
      <formula>1</formula>
    </cfRule>
    <cfRule type="cellIs" dxfId="181" priority="367" operator="equal">
      <formula>""</formula>
    </cfRule>
  </conditionalFormatting>
  <conditionalFormatting sqref="C26">
    <cfRule type="cellIs" dxfId="180" priority="366" stopIfTrue="1" operator="equal">
      <formula>0</formula>
    </cfRule>
  </conditionalFormatting>
  <conditionalFormatting sqref="B28">
    <cfRule type="cellIs" dxfId="179" priority="305" operator="between">
      <formula>0.1</formula>
      <formula>5.1</formula>
    </cfRule>
    <cfRule type="cellIs" dxfId="178" priority="306" operator="equal">
      <formula>0</formula>
    </cfRule>
  </conditionalFormatting>
  <conditionalFormatting sqref="C28">
    <cfRule type="cellIs" dxfId="177" priority="298" operator="equal">
      <formula>5</formula>
    </cfRule>
    <cfRule type="cellIs" dxfId="176" priority="299" operator="equal">
      <formula>4</formula>
    </cfRule>
    <cfRule type="cellIs" dxfId="175" priority="300" operator="equal">
      <formula>3</formula>
    </cfRule>
    <cfRule type="cellIs" dxfId="174" priority="301" operator="equal">
      <formula>2</formula>
    </cfRule>
    <cfRule type="cellIs" dxfId="173" priority="302" operator="equal">
      <formula>1</formula>
    </cfRule>
    <cfRule type="cellIs" dxfId="172" priority="304" operator="equal">
      <formula>""</formula>
    </cfRule>
  </conditionalFormatting>
  <conditionalFormatting sqref="C28">
    <cfRule type="cellIs" dxfId="171" priority="303" stopIfTrue="1" operator="equal">
      <formula>0</formula>
    </cfRule>
  </conditionalFormatting>
  <conditionalFormatting sqref="B29">
    <cfRule type="cellIs" dxfId="170" priority="296" operator="between">
      <formula>0.1</formula>
      <formula>5.1</formula>
    </cfRule>
    <cfRule type="cellIs" dxfId="169" priority="297" operator="equal">
      <formula>0</formula>
    </cfRule>
  </conditionalFormatting>
  <conditionalFormatting sqref="C29">
    <cfRule type="cellIs" dxfId="168" priority="289" operator="equal">
      <formula>5</formula>
    </cfRule>
    <cfRule type="cellIs" dxfId="167" priority="290" operator="equal">
      <formula>4</formula>
    </cfRule>
    <cfRule type="cellIs" dxfId="166" priority="291" operator="equal">
      <formula>3</formula>
    </cfRule>
    <cfRule type="cellIs" dxfId="165" priority="292" operator="equal">
      <formula>2</formula>
    </cfRule>
    <cfRule type="cellIs" dxfId="164" priority="293" operator="equal">
      <formula>1</formula>
    </cfRule>
    <cfRule type="cellIs" dxfId="163" priority="295" operator="equal">
      <formula>""</formula>
    </cfRule>
  </conditionalFormatting>
  <conditionalFormatting sqref="C29">
    <cfRule type="cellIs" dxfId="162" priority="294" stopIfTrue="1" operator="equal">
      <formula>0</formula>
    </cfRule>
  </conditionalFormatting>
  <conditionalFormatting sqref="B33">
    <cfRule type="cellIs" dxfId="161" priority="242" operator="between">
      <formula>0.1</formula>
      <formula>5.1</formula>
    </cfRule>
    <cfRule type="cellIs" dxfId="160" priority="243" operator="equal">
      <formula>0</formula>
    </cfRule>
  </conditionalFormatting>
  <conditionalFormatting sqref="C33">
    <cfRule type="cellIs" dxfId="159" priority="235" operator="equal">
      <formula>5</formula>
    </cfRule>
    <cfRule type="cellIs" dxfId="158" priority="236" operator="equal">
      <formula>4</formula>
    </cfRule>
    <cfRule type="cellIs" dxfId="157" priority="237" operator="equal">
      <formula>3</formula>
    </cfRule>
    <cfRule type="cellIs" dxfId="156" priority="238" operator="equal">
      <formula>2</formula>
    </cfRule>
    <cfRule type="cellIs" dxfId="155" priority="239" operator="equal">
      <formula>1</formula>
    </cfRule>
    <cfRule type="cellIs" dxfId="154" priority="241" operator="equal">
      <formula>""</formula>
    </cfRule>
  </conditionalFormatting>
  <conditionalFormatting sqref="C33">
    <cfRule type="cellIs" dxfId="153" priority="240" stopIfTrue="1" operator="equal">
      <formula>0</formula>
    </cfRule>
  </conditionalFormatting>
  <conditionalFormatting sqref="B34">
    <cfRule type="cellIs" dxfId="152" priority="233" operator="between">
      <formula>0.1</formula>
      <formula>5.1</formula>
    </cfRule>
    <cfRule type="cellIs" dxfId="151" priority="234" operator="equal">
      <formula>0</formula>
    </cfRule>
  </conditionalFormatting>
  <conditionalFormatting sqref="C34">
    <cfRule type="cellIs" dxfId="150" priority="226" operator="equal">
      <formula>5</formula>
    </cfRule>
    <cfRule type="cellIs" dxfId="149" priority="227" operator="equal">
      <formula>4</formula>
    </cfRule>
    <cfRule type="cellIs" dxfId="148" priority="228" operator="equal">
      <formula>3</formula>
    </cfRule>
    <cfRule type="cellIs" dxfId="147" priority="229" operator="equal">
      <formula>2</formula>
    </cfRule>
    <cfRule type="cellIs" dxfId="146" priority="230" operator="equal">
      <formula>1</formula>
    </cfRule>
    <cfRule type="cellIs" dxfId="145" priority="232" operator="equal">
      <formula>""</formula>
    </cfRule>
  </conditionalFormatting>
  <conditionalFormatting sqref="C34">
    <cfRule type="cellIs" dxfId="144" priority="231" stopIfTrue="1" operator="equal">
      <formula>0</formula>
    </cfRule>
  </conditionalFormatting>
  <conditionalFormatting sqref="B35">
    <cfRule type="cellIs" dxfId="143" priority="224" operator="between">
      <formula>0.1</formula>
      <formula>5.1</formula>
    </cfRule>
    <cfRule type="cellIs" dxfId="142" priority="225" operator="equal">
      <formula>0</formula>
    </cfRule>
  </conditionalFormatting>
  <conditionalFormatting sqref="C35">
    <cfRule type="cellIs" dxfId="141" priority="217" operator="equal">
      <formula>5</formula>
    </cfRule>
    <cfRule type="cellIs" dxfId="140" priority="218" operator="equal">
      <formula>4</formula>
    </cfRule>
    <cfRule type="cellIs" dxfId="139" priority="219" operator="equal">
      <formula>3</formula>
    </cfRule>
    <cfRule type="cellIs" dxfId="138" priority="220" operator="equal">
      <formula>2</formula>
    </cfRule>
    <cfRule type="cellIs" dxfId="137" priority="221" operator="equal">
      <formula>1</formula>
    </cfRule>
    <cfRule type="cellIs" dxfId="136" priority="223" operator="equal">
      <formula>""</formula>
    </cfRule>
  </conditionalFormatting>
  <conditionalFormatting sqref="C35">
    <cfRule type="cellIs" dxfId="135" priority="222" stopIfTrue="1" operator="equal">
      <formula>0</formula>
    </cfRule>
  </conditionalFormatting>
  <conditionalFormatting sqref="B36">
    <cfRule type="cellIs" dxfId="134" priority="215" operator="between">
      <formula>0.1</formula>
      <formula>5.1</formula>
    </cfRule>
    <cfRule type="cellIs" dxfId="133" priority="216" operator="equal">
      <formula>0</formula>
    </cfRule>
  </conditionalFormatting>
  <conditionalFormatting sqref="C36">
    <cfRule type="cellIs" dxfId="132" priority="208" operator="equal">
      <formula>5</formula>
    </cfRule>
    <cfRule type="cellIs" dxfId="131" priority="209" operator="equal">
      <formula>4</formula>
    </cfRule>
    <cfRule type="cellIs" dxfId="130" priority="210" operator="equal">
      <formula>3</formula>
    </cfRule>
    <cfRule type="cellIs" dxfId="129" priority="211" operator="equal">
      <formula>2</formula>
    </cfRule>
    <cfRule type="cellIs" dxfId="128" priority="212" operator="equal">
      <formula>1</formula>
    </cfRule>
    <cfRule type="cellIs" dxfId="127" priority="214" operator="equal">
      <formula>""</formula>
    </cfRule>
  </conditionalFormatting>
  <conditionalFormatting sqref="C36">
    <cfRule type="cellIs" dxfId="126" priority="213" stopIfTrue="1" operator="equal">
      <formula>0</formula>
    </cfRule>
  </conditionalFormatting>
  <conditionalFormatting sqref="B38">
    <cfRule type="cellIs" dxfId="125" priority="161" operator="between">
      <formula>0.1</formula>
      <formula>5.1</formula>
    </cfRule>
    <cfRule type="cellIs" dxfId="124" priority="162" operator="equal">
      <formula>0</formula>
    </cfRule>
  </conditionalFormatting>
  <conditionalFormatting sqref="C38">
    <cfRule type="cellIs" dxfId="123" priority="154" operator="equal">
      <formula>5</formula>
    </cfRule>
    <cfRule type="cellIs" dxfId="122" priority="155" operator="equal">
      <formula>4</formula>
    </cfRule>
    <cfRule type="cellIs" dxfId="121" priority="156" operator="equal">
      <formula>3</formula>
    </cfRule>
    <cfRule type="cellIs" dxfId="120" priority="157" operator="equal">
      <formula>2</formula>
    </cfRule>
    <cfRule type="cellIs" dxfId="119" priority="158" operator="equal">
      <formula>1</formula>
    </cfRule>
    <cfRule type="cellIs" dxfId="118" priority="160" operator="equal">
      <formula>""</formula>
    </cfRule>
  </conditionalFormatting>
  <conditionalFormatting sqref="C38">
    <cfRule type="cellIs" dxfId="117" priority="159" stopIfTrue="1" operator="equal">
      <formula>0</formula>
    </cfRule>
  </conditionalFormatting>
  <conditionalFormatting sqref="B39">
    <cfRule type="cellIs" dxfId="116" priority="152" operator="between">
      <formula>0.1</formula>
      <formula>5.1</formula>
    </cfRule>
    <cfRule type="cellIs" dxfId="115" priority="153" operator="equal">
      <formula>0</formula>
    </cfRule>
  </conditionalFormatting>
  <conditionalFormatting sqref="C39">
    <cfRule type="cellIs" dxfId="114" priority="145" operator="equal">
      <formula>5</formula>
    </cfRule>
    <cfRule type="cellIs" dxfId="113" priority="146" operator="equal">
      <formula>4</formula>
    </cfRule>
    <cfRule type="cellIs" dxfId="112" priority="147" operator="equal">
      <formula>3</formula>
    </cfRule>
    <cfRule type="cellIs" dxfId="111" priority="148" operator="equal">
      <formula>2</formula>
    </cfRule>
    <cfRule type="cellIs" dxfId="110" priority="149" operator="equal">
      <formula>1</formula>
    </cfRule>
    <cfRule type="cellIs" dxfId="109" priority="151" operator="equal">
      <formula>""</formula>
    </cfRule>
  </conditionalFormatting>
  <conditionalFormatting sqref="C39">
    <cfRule type="cellIs" dxfId="108" priority="150" stopIfTrue="1" operator="equal">
      <formula>0</formula>
    </cfRule>
  </conditionalFormatting>
  <conditionalFormatting sqref="B40">
    <cfRule type="cellIs" dxfId="107" priority="143" operator="between">
      <formula>0.1</formula>
      <formula>5.1</formula>
    </cfRule>
    <cfRule type="cellIs" dxfId="106" priority="144" operator="equal">
      <formula>0</formula>
    </cfRule>
  </conditionalFormatting>
  <conditionalFormatting sqref="C40">
    <cfRule type="cellIs" dxfId="105" priority="136" operator="equal">
      <formula>5</formula>
    </cfRule>
    <cfRule type="cellIs" dxfId="104" priority="137" operator="equal">
      <formula>4</formula>
    </cfRule>
    <cfRule type="cellIs" dxfId="103" priority="138" operator="equal">
      <formula>3</formula>
    </cfRule>
    <cfRule type="cellIs" dxfId="102" priority="139" operator="equal">
      <formula>2</formula>
    </cfRule>
    <cfRule type="cellIs" dxfId="101" priority="140" operator="equal">
      <formula>1</formula>
    </cfRule>
    <cfRule type="cellIs" dxfId="100" priority="142" operator="equal">
      <formula>""</formula>
    </cfRule>
  </conditionalFormatting>
  <conditionalFormatting sqref="C40">
    <cfRule type="cellIs" dxfId="99" priority="141" stopIfTrue="1" operator="equal">
      <formula>0</formula>
    </cfRule>
  </conditionalFormatting>
  <conditionalFormatting sqref="B41">
    <cfRule type="cellIs" dxfId="98" priority="134" operator="between">
      <formula>0.1</formula>
      <formula>5.1</formula>
    </cfRule>
    <cfRule type="cellIs" dxfId="97" priority="135" operator="equal">
      <formula>0</formula>
    </cfRule>
  </conditionalFormatting>
  <conditionalFormatting sqref="C41">
    <cfRule type="cellIs" dxfId="96" priority="127" operator="equal">
      <formula>5</formula>
    </cfRule>
    <cfRule type="cellIs" dxfId="95" priority="128" operator="equal">
      <formula>4</formula>
    </cfRule>
    <cfRule type="cellIs" dxfId="94" priority="129" operator="equal">
      <formula>3</formula>
    </cfRule>
    <cfRule type="cellIs" dxfId="93" priority="130" operator="equal">
      <formula>2</formula>
    </cfRule>
    <cfRule type="cellIs" dxfId="92" priority="131" operator="equal">
      <formula>1</formula>
    </cfRule>
    <cfRule type="cellIs" dxfId="91" priority="133" operator="equal">
      <formula>""</formula>
    </cfRule>
  </conditionalFormatting>
  <conditionalFormatting sqref="C41">
    <cfRule type="cellIs" dxfId="90" priority="132" stopIfTrue="1" operator="equal">
      <formula>0</formula>
    </cfRule>
  </conditionalFormatting>
  <conditionalFormatting sqref="B43">
    <cfRule type="cellIs" dxfId="89" priority="98" operator="between">
      <formula>0.1</formula>
      <formula>5.1</formula>
    </cfRule>
    <cfRule type="cellIs" dxfId="88" priority="99" operator="equal">
      <formula>0</formula>
    </cfRule>
  </conditionalFormatting>
  <conditionalFormatting sqref="C43">
    <cfRule type="cellIs" dxfId="87" priority="91" operator="equal">
      <formula>5</formula>
    </cfRule>
    <cfRule type="cellIs" dxfId="86" priority="92" operator="equal">
      <formula>4</formula>
    </cfRule>
    <cfRule type="cellIs" dxfId="85" priority="93" operator="equal">
      <formula>3</formula>
    </cfRule>
    <cfRule type="cellIs" dxfId="84" priority="94" operator="equal">
      <formula>2</formula>
    </cfRule>
    <cfRule type="cellIs" dxfId="83" priority="95" operator="equal">
      <formula>1</formula>
    </cfRule>
    <cfRule type="cellIs" dxfId="82" priority="97" operator="equal">
      <formula>""</formula>
    </cfRule>
  </conditionalFormatting>
  <conditionalFormatting sqref="C43">
    <cfRule type="cellIs" dxfId="81" priority="96" stopIfTrue="1" operator="equal">
      <formula>0</formula>
    </cfRule>
  </conditionalFormatting>
  <conditionalFormatting sqref="C45">
    <cfRule type="cellIs" dxfId="80" priority="84" operator="equal">
      <formula>5</formula>
    </cfRule>
    <cfRule type="cellIs" dxfId="79" priority="85" operator="equal">
      <formula>4</formula>
    </cfRule>
    <cfRule type="cellIs" dxfId="78" priority="86" operator="equal">
      <formula>3</formula>
    </cfRule>
    <cfRule type="cellIs" dxfId="77" priority="87" operator="equal">
      <formula>2</formula>
    </cfRule>
    <cfRule type="cellIs" dxfId="76" priority="88" operator="equal">
      <formula>1</formula>
    </cfRule>
    <cfRule type="cellIs" dxfId="75" priority="90" operator="equal">
      <formula>""</formula>
    </cfRule>
  </conditionalFormatting>
  <conditionalFormatting sqref="C45">
    <cfRule type="cellIs" dxfId="74" priority="89" stopIfTrue="1" operator="equal">
      <formula>0</formula>
    </cfRule>
  </conditionalFormatting>
  <conditionalFormatting sqref="B45">
    <cfRule type="cellIs" dxfId="73" priority="82" operator="between">
      <formula>0.1</formula>
      <formula>5.1</formula>
    </cfRule>
    <cfRule type="cellIs" dxfId="72" priority="83" operator="equal">
      <formula>0</formula>
    </cfRule>
  </conditionalFormatting>
  <conditionalFormatting sqref="C47">
    <cfRule type="cellIs" dxfId="71" priority="75" operator="equal">
      <formula>5</formula>
    </cfRule>
    <cfRule type="cellIs" dxfId="70" priority="76" operator="equal">
      <formula>4</formula>
    </cfRule>
    <cfRule type="cellIs" dxfId="69" priority="77" operator="equal">
      <formula>3</formula>
    </cfRule>
    <cfRule type="cellIs" dxfId="68" priority="78" operator="equal">
      <formula>2</formula>
    </cfRule>
    <cfRule type="cellIs" dxfId="67" priority="79" operator="equal">
      <formula>1</formula>
    </cfRule>
    <cfRule type="cellIs" dxfId="66" priority="81" operator="equal">
      <formula>""</formula>
    </cfRule>
  </conditionalFormatting>
  <conditionalFormatting sqref="C47">
    <cfRule type="cellIs" dxfId="65" priority="80" stopIfTrue="1" operator="equal">
      <formula>0</formula>
    </cfRule>
  </conditionalFormatting>
  <conditionalFormatting sqref="B47">
    <cfRule type="cellIs" dxfId="64" priority="73" operator="between">
      <formula>0.1</formula>
      <formula>5.1</formula>
    </cfRule>
    <cfRule type="cellIs" dxfId="63" priority="74" operator="equal">
      <formula>0</formula>
    </cfRule>
  </conditionalFormatting>
  <conditionalFormatting sqref="C50">
    <cfRule type="cellIs" dxfId="62" priority="66" operator="equal">
      <formula>5</formula>
    </cfRule>
    <cfRule type="cellIs" dxfId="61" priority="67" operator="equal">
      <formula>4</formula>
    </cfRule>
    <cfRule type="cellIs" dxfId="60" priority="68" operator="equal">
      <formula>3</formula>
    </cfRule>
    <cfRule type="cellIs" dxfId="59" priority="69" operator="equal">
      <formula>2</formula>
    </cfRule>
    <cfRule type="cellIs" dxfId="58" priority="70" operator="equal">
      <formula>1</formula>
    </cfRule>
    <cfRule type="cellIs" dxfId="57" priority="72" operator="equal">
      <formula>""</formula>
    </cfRule>
  </conditionalFormatting>
  <conditionalFormatting sqref="C50">
    <cfRule type="cellIs" dxfId="56" priority="71" stopIfTrue="1" operator="equal">
      <formula>0</formula>
    </cfRule>
  </conditionalFormatting>
  <conditionalFormatting sqref="B50">
    <cfRule type="cellIs" dxfId="55" priority="64" operator="between">
      <formula>0.1</formula>
      <formula>5.1</formula>
    </cfRule>
    <cfRule type="cellIs" dxfId="54" priority="65" operator="equal">
      <formula>0</formula>
    </cfRule>
  </conditionalFormatting>
  <conditionalFormatting sqref="C51">
    <cfRule type="cellIs" dxfId="53" priority="57" operator="equal">
      <formula>5</formula>
    </cfRule>
    <cfRule type="cellIs" dxfId="52" priority="58" operator="equal">
      <formula>4</formula>
    </cfRule>
    <cfRule type="cellIs" dxfId="51" priority="59" operator="equal">
      <formula>3</formula>
    </cfRule>
    <cfRule type="cellIs" dxfId="50" priority="60" operator="equal">
      <formula>2</formula>
    </cfRule>
    <cfRule type="cellIs" dxfId="49" priority="61" operator="equal">
      <formula>1</formula>
    </cfRule>
    <cfRule type="cellIs" dxfId="48" priority="63" operator="equal">
      <formula>""</formula>
    </cfRule>
  </conditionalFormatting>
  <conditionalFormatting sqref="C51">
    <cfRule type="cellIs" dxfId="47" priority="62" stopIfTrue="1" operator="equal">
      <formula>0</formula>
    </cfRule>
  </conditionalFormatting>
  <conditionalFormatting sqref="B51">
    <cfRule type="cellIs" dxfId="46" priority="55" operator="between">
      <formula>0.1</formula>
      <formula>5.1</formula>
    </cfRule>
    <cfRule type="cellIs" dxfId="45" priority="56" operator="equal">
      <formula>0</formula>
    </cfRule>
  </conditionalFormatting>
  <conditionalFormatting sqref="C5">
    <cfRule type="cellIs" dxfId="44" priority="39" operator="equal">
      <formula>5</formula>
    </cfRule>
    <cfRule type="cellIs" dxfId="43" priority="40" operator="equal">
      <formula>4</formula>
    </cfRule>
    <cfRule type="cellIs" dxfId="42" priority="41" operator="equal">
      <formula>3</formula>
    </cfRule>
    <cfRule type="cellIs" dxfId="41" priority="42" operator="equal">
      <formula>2</formula>
    </cfRule>
    <cfRule type="cellIs" dxfId="40" priority="43" operator="equal">
      <formula>1</formula>
    </cfRule>
    <cfRule type="cellIs" dxfId="39" priority="45" operator="equal">
      <formula>""</formula>
    </cfRule>
  </conditionalFormatting>
  <conditionalFormatting sqref="C5">
    <cfRule type="cellIs" dxfId="38" priority="44" stopIfTrue="1" operator="equal">
      <formula>0</formula>
    </cfRule>
  </conditionalFormatting>
  <conditionalFormatting sqref="B5">
    <cfRule type="cellIs" dxfId="37" priority="37" operator="between">
      <formula>0.1</formula>
      <formula>5.1</formula>
    </cfRule>
    <cfRule type="cellIs" dxfId="36" priority="38" operator="equal">
      <formula>0</formula>
    </cfRule>
  </conditionalFormatting>
  <conditionalFormatting sqref="B30">
    <cfRule type="cellIs" dxfId="35" priority="35" operator="between">
      <formula>0.1</formula>
      <formula>5.1</formula>
    </cfRule>
    <cfRule type="cellIs" dxfId="34" priority="36" operator="equal">
      <formula>0</formula>
    </cfRule>
  </conditionalFormatting>
  <conditionalFormatting sqref="C30">
    <cfRule type="cellIs" dxfId="33" priority="28" operator="equal">
      <formula>5</formula>
    </cfRule>
    <cfRule type="cellIs" dxfId="32" priority="29" operator="equal">
      <formula>4</formula>
    </cfRule>
    <cfRule type="cellIs" dxfId="31" priority="30" operator="equal">
      <formula>3</formula>
    </cfRule>
    <cfRule type="cellIs" dxfId="30" priority="31" operator="equal">
      <formula>2</formula>
    </cfRule>
    <cfRule type="cellIs" dxfId="29" priority="32" operator="equal">
      <formula>1</formula>
    </cfRule>
    <cfRule type="cellIs" dxfId="28" priority="34" operator="equal">
      <formula>""</formula>
    </cfRule>
  </conditionalFormatting>
  <conditionalFormatting sqref="C30">
    <cfRule type="cellIs" dxfId="27" priority="33" stopIfTrue="1" operator="equal">
      <formula>0</formula>
    </cfRule>
  </conditionalFormatting>
  <conditionalFormatting sqref="B31">
    <cfRule type="cellIs" dxfId="26" priority="26" operator="between">
      <formula>0.1</formula>
      <formula>5.1</formula>
    </cfRule>
    <cfRule type="cellIs" dxfId="25" priority="27" operator="equal">
      <formula>0</formula>
    </cfRule>
  </conditionalFormatting>
  <conditionalFormatting sqref="C31">
    <cfRule type="cellIs" dxfId="24" priority="19" operator="equal">
      <formula>5</formula>
    </cfRule>
    <cfRule type="cellIs" dxfId="23" priority="20" operator="equal">
      <formula>4</formula>
    </cfRule>
    <cfRule type="cellIs" dxfId="22" priority="21" operator="equal">
      <formula>3</formula>
    </cfRule>
    <cfRule type="cellIs" dxfId="21" priority="22" operator="equal">
      <formula>2</formula>
    </cfRule>
    <cfRule type="cellIs" dxfId="20" priority="23" operator="equal">
      <formula>1</formula>
    </cfRule>
    <cfRule type="cellIs" dxfId="19" priority="25" operator="equal">
      <formula>""</formula>
    </cfRule>
  </conditionalFormatting>
  <conditionalFormatting sqref="C31">
    <cfRule type="cellIs" dxfId="18" priority="24" stopIfTrue="1" operator="equal">
      <formula>0</formula>
    </cfRule>
  </conditionalFormatting>
  <conditionalFormatting sqref="C48">
    <cfRule type="cellIs" dxfId="17" priority="12" operator="equal">
      <formula>5</formula>
    </cfRule>
    <cfRule type="cellIs" dxfId="16" priority="13" operator="equal">
      <formula>4</formula>
    </cfRule>
    <cfRule type="cellIs" dxfId="15" priority="14" operator="equal">
      <formula>3</formula>
    </cfRule>
    <cfRule type="cellIs" dxfId="14" priority="15" operator="equal">
      <formula>2</formula>
    </cfRule>
    <cfRule type="cellIs" dxfId="13" priority="16" operator="equal">
      <formula>1</formula>
    </cfRule>
    <cfRule type="cellIs" dxfId="12" priority="18" operator="equal">
      <formula>""</formula>
    </cfRule>
  </conditionalFormatting>
  <conditionalFormatting sqref="C48">
    <cfRule type="cellIs" dxfId="11" priority="17" stopIfTrue="1" operator="equal">
      <formula>0</formula>
    </cfRule>
  </conditionalFormatting>
  <conditionalFormatting sqref="B48">
    <cfRule type="cellIs" dxfId="10" priority="10" operator="between">
      <formula>0.1</formula>
      <formula>5.1</formula>
    </cfRule>
    <cfRule type="cellIs" dxfId="9" priority="11" operator="equal">
      <formula>0</formula>
    </cfRule>
  </conditionalFormatting>
  <conditionalFormatting sqref="C49">
    <cfRule type="cellIs" dxfId="8" priority="3" operator="equal">
      <formula>5</formula>
    </cfRule>
    <cfRule type="cellIs" dxfId="7" priority="4" operator="equal">
      <formula>4</formula>
    </cfRule>
    <cfRule type="cellIs" dxfId="6" priority="5" operator="equal">
      <formula>3</formula>
    </cfRule>
    <cfRule type="cellIs" dxfId="5" priority="6" operator="equal">
      <formula>2</formula>
    </cfRule>
    <cfRule type="cellIs" dxfId="4" priority="7" operator="equal">
      <formula>1</formula>
    </cfRule>
    <cfRule type="cellIs" dxfId="3" priority="9" operator="equal">
      <formula>""</formula>
    </cfRule>
  </conditionalFormatting>
  <conditionalFormatting sqref="C49">
    <cfRule type="cellIs" dxfId="2" priority="8" stopIfTrue="1" operator="equal">
      <formula>0</formula>
    </cfRule>
  </conditionalFormatting>
  <conditionalFormatting sqref="B49">
    <cfRule type="cellIs" dxfId="1" priority="1" operator="between">
      <formula>0.1</formula>
      <formula>5.1</formula>
    </cfRule>
    <cfRule type="cellIs" dxfId="0" priority="2" operator="equal">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3"/>
  <sheetViews>
    <sheetView zoomScale="90" zoomScaleNormal="90" workbookViewId="0">
      <selection activeCell="E16" sqref="E16"/>
    </sheetView>
  </sheetViews>
  <sheetFormatPr defaultRowHeight="14.5" x14ac:dyDescent="0.35"/>
  <cols>
    <col min="1" max="1" width="109.7265625" customWidth="1"/>
  </cols>
  <sheetData>
    <row r="1" spans="1:1" ht="23.5" x14ac:dyDescent="0.55000000000000004">
      <c r="A1" s="21" t="s">
        <v>79</v>
      </c>
    </row>
    <row r="2" spans="1:1" ht="23.5" x14ac:dyDescent="0.55000000000000004">
      <c r="A2" s="21"/>
    </row>
    <row r="3" spans="1:1" x14ac:dyDescent="0.35">
      <c r="A3" t="s">
        <v>80</v>
      </c>
    </row>
    <row r="4" spans="1:1" x14ac:dyDescent="0.35">
      <c r="A4" t="s">
        <v>26</v>
      </c>
    </row>
    <row r="5" spans="1:1" x14ac:dyDescent="0.35">
      <c r="A5" t="s">
        <v>27</v>
      </c>
    </row>
    <row r="6" spans="1:1" x14ac:dyDescent="0.35">
      <c r="A6" t="s">
        <v>28</v>
      </c>
    </row>
    <row r="7" spans="1:1" x14ac:dyDescent="0.35">
      <c r="A7" s="44" t="s">
        <v>29</v>
      </c>
    </row>
    <row r="8" spans="1:1" ht="29" x14ac:dyDescent="0.35">
      <c r="A8" s="25" t="s">
        <v>32</v>
      </c>
    </row>
    <row r="9" spans="1:1" ht="44.25" customHeight="1" x14ac:dyDescent="0.45">
      <c r="A9" s="9" t="s">
        <v>30</v>
      </c>
    </row>
    <row r="10" spans="1:1" x14ac:dyDescent="0.35">
      <c r="A10" s="24" t="s">
        <v>33</v>
      </c>
    </row>
    <row r="11" spans="1:1" ht="17.75" customHeight="1" x14ac:dyDescent="0.35">
      <c r="A11" s="8" t="s">
        <v>34</v>
      </c>
    </row>
    <row r="12" spans="1:1" ht="36" customHeight="1" x14ac:dyDescent="0.35">
      <c r="A12" s="22" t="s">
        <v>35</v>
      </c>
    </row>
    <row r="13" spans="1:1" ht="36" customHeight="1" x14ac:dyDescent="0.35">
      <c r="A13" s="22" t="s">
        <v>31</v>
      </c>
    </row>
    <row r="14" spans="1:1" ht="49.5" customHeight="1" x14ac:dyDescent="0.35">
      <c r="A14" s="5" t="s">
        <v>36</v>
      </c>
    </row>
    <row r="15" spans="1:1" ht="30" customHeight="1" x14ac:dyDescent="0.35">
      <c r="A15" s="6" t="s">
        <v>3</v>
      </c>
    </row>
    <row r="16" spans="1:1" ht="29.75" customHeight="1" x14ac:dyDescent="0.35">
      <c r="A16" s="6" t="s">
        <v>4</v>
      </c>
    </row>
    <row r="17" spans="1:1" ht="33.65" customHeight="1" x14ac:dyDescent="0.35">
      <c r="A17" s="6" t="s">
        <v>5</v>
      </c>
    </row>
    <row r="18" spans="1:1" ht="30" customHeight="1" x14ac:dyDescent="0.35">
      <c r="A18" s="6" t="s">
        <v>45</v>
      </c>
    </row>
    <row r="20" spans="1:1" x14ac:dyDescent="0.35">
      <c r="A20" s="24" t="s">
        <v>8</v>
      </c>
    </row>
    <row r="21" spans="1:1" x14ac:dyDescent="0.35">
      <c r="A21" s="26" t="s">
        <v>7</v>
      </c>
    </row>
    <row r="23" spans="1:1" x14ac:dyDescent="0.35">
      <c r="A23" s="2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7"/>
  <sheetViews>
    <sheetView zoomScale="150" zoomScaleNormal="150" workbookViewId="0">
      <pane ySplit="3" topLeftCell="A4" activePane="bottomLeft" state="frozen"/>
      <selection pane="bottomLeft" sqref="A1:E15"/>
    </sheetView>
  </sheetViews>
  <sheetFormatPr defaultRowHeight="14.5" x14ac:dyDescent="0.35"/>
  <cols>
    <col min="1" max="1" width="41.1796875" style="31" customWidth="1"/>
    <col min="2" max="2" width="12.90625" customWidth="1"/>
    <col min="3" max="3" width="13.26953125" style="31" customWidth="1"/>
    <col min="4" max="4" width="12.26953125" style="31" customWidth="1"/>
    <col min="5" max="5" width="8.08984375" style="31" customWidth="1"/>
    <col min="6" max="6" width="5.6328125" style="35" customWidth="1"/>
    <col min="7" max="7" width="13.81640625" customWidth="1"/>
  </cols>
  <sheetData>
    <row r="1" spans="1:7" ht="56.15" customHeight="1" x14ac:dyDescent="0.55000000000000004">
      <c r="A1" s="47" t="s">
        <v>99</v>
      </c>
      <c r="B1" s="40" t="s">
        <v>67</v>
      </c>
      <c r="C1" s="41" t="s">
        <v>68</v>
      </c>
      <c r="D1" s="30" t="s">
        <v>17</v>
      </c>
      <c r="E1" s="34" t="s">
        <v>89</v>
      </c>
      <c r="F1" s="34" t="s">
        <v>20</v>
      </c>
      <c r="G1" s="80" t="s">
        <v>6</v>
      </c>
    </row>
    <row r="2" spans="1:7" ht="60.65" hidden="1" customHeight="1" x14ac:dyDescent="0.5">
      <c r="A2" s="49" t="s">
        <v>0</v>
      </c>
      <c r="B2" s="32" t="s">
        <v>16</v>
      </c>
      <c r="C2" s="32" t="s">
        <v>15</v>
      </c>
      <c r="D2" s="33" t="s">
        <v>23</v>
      </c>
      <c r="E2" s="34"/>
      <c r="F2" s="34"/>
      <c r="G2" s="48" t="s">
        <v>6</v>
      </c>
    </row>
    <row r="3" spans="1:7" ht="9.75" customHeight="1" x14ac:dyDescent="0.35">
      <c r="A3" s="13"/>
      <c r="B3" s="14"/>
      <c r="C3" s="15"/>
      <c r="D3" s="15"/>
      <c r="E3" s="37"/>
      <c r="F3" s="37"/>
      <c r="G3" s="15"/>
    </row>
    <row r="4" spans="1:7" x14ac:dyDescent="0.35">
      <c r="A4" s="62" t="s">
        <v>46</v>
      </c>
      <c r="B4" s="17" t="str">
        <f>Lead!B9</f>
        <v>INPUT ?</v>
      </c>
      <c r="C4" s="17" t="str">
        <f>Lead!C9</f>
        <v>INPUT ?</v>
      </c>
      <c r="D4" s="17" t="str">
        <f>Lead!D9</f>
        <v>NA</v>
      </c>
      <c r="E4" s="45" t="e">
        <f>RANK(D4,D$3:D$13)</f>
        <v>#VALUE!</v>
      </c>
      <c r="F4" s="46">
        <f>COUNTA(Lead!A3:A8)</f>
        <v>4</v>
      </c>
      <c r="G4" s="60"/>
    </row>
    <row r="5" spans="1:7" x14ac:dyDescent="0.35">
      <c r="A5" s="62" t="s">
        <v>22</v>
      </c>
      <c r="B5" s="17" t="str">
        <f>CC!B8</f>
        <v>INPUT ?</v>
      </c>
      <c r="C5" s="17" t="str">
        <f>CC!C8</f>
        <v>INPUT ?</v>
      </c>
      <c r="D5" s="17" t="str">
        <f>CC!D8</f>
        <v>NA</v>
      </c>
      <c r="E5" s="45" t="e">
        <f>RANK(D5,D$3:D$13)</f>
        <v>#VALUE!</v>
      </c>
      <c r="F5" s="46">
        <f>COUNTA(CC!A3:A7)</f>
        <v>3</v>
      </c>
      <c r="G5" s="60"/>
    </row>
    <row r="6" spans="1:7" x14ac:dyDescent="0.35">
      <c r="A6" s="62" t="s">
        <v>90</v>
      </c>
      <c r="B6" s="17" t="str">
        <f>DFD!B9</f>
        <v>INPUT ?</v>
      </c>
      <c r="C6" s="17" t="str">
        <f>DFD!C9</f>
        <v>INPUT ?</v>
      </c>
      <c r="D6" s="17" t="str">
        <f>DFD!D9</f>
        <v>NA</v>
      </c>
      <c r="E6" s="45" t="e">
        <f t="shared" ref="E6:E11" si="0">RANK(D6,D$3:D$13)</f>
        <v>#VALUE!</v>
      </c>
      <c r="F6" s="46">
        <f>COUNTA(DFD!A3:A8)</f>
        <v>4</v>
      </c>
      <c r="G6" s="60"/>
    </row>
    <row r="7" spans="1:7" x14ac:dyDescent="0.35">
      <c r="A7" s="62" t="s">
        <v>9</v>
      </c>
      <c r="B7" s="17" t="str">
        <f>CI!B10</f>
        <v>INPUT ?</v>
      </c>
      <c r="C7" s="17" t="str">
        <f>CI!C10</f>
        <v>INPUT ?</v>
      </c>
      <c r="D7" s="17" t="str">
        <f>CI!D10</f>
        <v>NA</v>
      </c>
      <c r="E7" s="45" t="e">
        <f t="shared" si="0"/>
        <v>#VALUE!</v>
      </c>
      <c r="F7" s="46">
        <f>COUNTA(CI!A3:A9)</f>
        <v>5</v>
      </c>
      <c r="G7" s="60"/>
    </row>
    <row r="8" spans="1:7" x14ac:dyDescent="0.35">
      <c r="A8" s="62" t="s">
        <v>11</v>
      </c>
      <c r="B8" s="17" t="str">
        <f>CT!B8</f>
        <v>INPUT ?</v>
      </c>
      <c r="C8" s="17" t="str">
        <f>CT!C8</f>
        <v>INPUT ?</v>
      </c>
      <c r="D8" s="17" t="str">
        <f>CT!D8</f>
        <v>NA</v>
      </c>
      <c r="E8" s="45" t="e">
        <f t="shared" si="0"/>
        <v>#VALUE!</v>
      </c>
      <c r="F8" s="46">
        <f>COUNTA(CT!A3:A7)</f>
        <v>3</v>
      </c>
      <c r="G8" s="60"/>
    </row>
    <row r="9" spans="1:7" ht="15" customHeight="1" x14ac:dyDescent="0.35">
      <c r="A9" s="62" t="s">
        <v>14</v>
      </c>
      <c r="B9" s="17" t="str">
        <f>CM!B9</f>
        <v>INPUT ?</v>
      </c>
      <c r="C9" s="17" t="str">
        <f>CM!C9</f>
        <v>INPUT ?</v>
      </c>
      <c r="D9" s="17" t="str">
        <f>CM!D9</f>
        <v>NA</v>
      </c>
      <c r="E9" s="45" t="e">
        <f t="shared" si="0"/>
        <v>#VALUE!</v>
      </c>
      <c r="F9" s="46">
        <f>COUNTA(CM!A3:A8)</f>
        <v>4</v>
      </c>
      <c r="G9" s="60"/>
    </row>
    <row r="10" spans="1:7" x14ac:dyDescent="0.35">
      <c r="A10" s="62" t="s">
        <v>75</v>
      </c>
      <c r="B10" s="17" t="str">
        <f>Infra!B9</f>
        <v>INPUT ?</v>
      </c>
      <c r="C10" s="17" t="str">
        <f>Infra!C9</f>
        <v>INPUT ?</v>
      </c>
      <c r="D10" s="17" t="str">
        <f>Infra!D9</f>
        <v>NA</v>
      </c>
      <c r="E10" s="45" t="e">
        <f t="shared" si="0"/>
        <v>#VALUE!</v>
      </c>
      <c r="F10" s="46">
        <f>COUNTA(Infra!A3:A8)</f>
        <v>4</v>
      </c>
      <c r="G10" s="60"/>
    </row>
    <row r="11" spans="1:7" ht="15.65" customHeight="1" x14ac:dyDescent="0.35">
      <c r="A11" s="62" t="s">
        <v>54</v>
      </c>
      <c r="B11" s="17" t="str">
        <f>CD!B9</f>
        <v>INPUT ?</v>
      </c>
      <c r="C11" s="17" t="str">
        <f>CD!C9</f>
        <v>INPUT ?</v>
      </c>
      <c r="D11" s="17" t="str">
        <f>CD!D9</f>
        <v>NA</v>
      </c>
      <c r="E11" s="45" t="e">
        <f t="shared" si="0"/>
        <v>#VALUE!</v>
      </c>
      <c r="F11" s="46">
        <f>COUNTA(CD!A3:A8)</f>
        <v>4</v>
      </c>
      <c r="G11" s="60"/>
    </row>
    <row r="12" spans="1:7" ht="15.65" customHeight="1" x14ac:dyDescent="0.35">
      <c r="A12" s="62" t="s">
        <v>77</v>
      </c>
      <c r="B12" s="17" t="str">
        <f>Sec!B14</f>
        <v>INPUT ?</v>
      </c>
      <c r="C12" s="17" t="str">
        <f>Sec!C14</f>
        <v>INPUT ?</v>
      </c>
      <c r="D12" s="17" t="str">
        <f>Sec!D14</f>
        <v>NA</v>
      </c>
      <c r="E12" s="45" t="e">
        <f t="shared" ref="E12" si="1">RANK(D12,D$3:D$13)</f>
        <v>#VALUE!</v>
      </c>
      <c r="F12" s="46">
        <f>COUNTA(Sec!A3:A13)</f>
        <v>9</v>
      </c>
      <c r="G12" s="60"/>
    </row>
    <row r="13" spans="1:7" ht="8.25" customHeight="1" x14ac:dyDescent="0.35">
      <c r="A13" s="16"/>
      <c r="B13" s="16"/>
      <c r="C13" s="16"/>
      <c r="D13" s="16"/>
      <c r="E13" s="38"/>
      <c r="F13" s="38"/>
      <c r="G13" s="16"/>
    </row>
    <row r="14" spans="1:7" ht="15" thickBot="1" x14ac:dyDescent="0.4">
      <c r="A14" s="12" t="s">
        <v>51</v>
      </c>
      <c r="B14" s="17" t="str">
        <f>IFERROR((IF((SUM(B3:B13)/((COUNTA(A3:A13)-COUNTIF(B3:B13,0)-COUNTIF(B3:B13,"INPUT ?"))))=0,"INPUT ?",((SUM(B3:B13)/((COUNTA(A3:A13)-COUNTIF(B3:B13,0)-COUNTIF(B3:B13,"INPUT ?"))))))),"INPUT ?")</f>
        <v>INPUT ?</v>
      </c>
      <c r="C14" s="17" t="str">
        <f>IFERROR((IF((SUM(C3:C13)/((COUNTA(B3:B13)-COUNTIF(C3:C13,0)-COUNTIF(C3:C13,"INPUT ?"))))=0,"INPUT ?",((SUM(C3:C13)/((COUNTA(B3:B13)-COUNTIF(C3:C13,0)-COUNTIF(C3:C13,"INPUT ?"))))))),"INPUT ?")</f>
        <v>INPUT ?</v>
      </c>
      <c r="D14" s="18" t="str">
        <f>IFERROR(SUM(D3:D13)/(COUNTA(A3:A13)-COUNTIF(D3:D13,"NA")),"NA")</f>
        <v>NA</v>
      </c>
      <c r="E14" s="42"/>
      <c r="F14" s="36">
        <f>SUM(F3:F13)</f>
        <v>40</v>
      </c>
      <c r="G14" s="56"/>
    </row>
    <row r="15" spans="1:7" ht="15" thickBot="1" x14ac:dyDescent="0.4">
      <c r="A15" s="39"/>
      <c r="B15" s="78" t="s">
        <v>48</v>
      </c>
      <c r="C15" s="78" t="s">
        <v>49</v>
      </c>
      <c r="D15" s="78" t="s">
        <v>50</v>
      </c>
      <c r="E15" s="43"/>
      <c r="F15" s="63" t="s">
        <v>21</v>
      </c>
    </row>
    <row r="17" spans="2:2" x14ac:dyDescent="0.35">
      <c r="B17" s="19"/>
    </row>
  </sheetData>
  <conditionalFormatting sqref="C5:C11 C14">
    <cfRule type="containsText" dxfId="652" priority="21" operator="containsText" text="INPUT ?">
      <formula>NOT(ISERROR(SEARCH("INPUT ?",C5)))</formula>
    </cfRule>
    <cfRule type="cellIs" dxfId="651" priority="24" operator="lessThan">
      <formula>3</formula>
    </cfRule>
  </conditionalFormatting>
  <conditionalFormatting sqref="D14:E14 D5:D11">
    <cfRule type="containsText" dxfId="650" priority="22" operator="containsText" text="NA">
      <formula>NOT(ISERROR(SEARCH("NA",D5)))</formula>
    </cfRule>
    <cfRule type="cellIs" dxfId="649" priority="23" operator="greaterThan">
      <formula>7.4</formula>
    </cfRule>
  </conditionalFormatting>
  <conditionalFormatting sqref="B5:B11">
    <cfRule type="cellIs" dxfId="648" priority="16" operator="equal">
      <formula>"INPUT ?"</formula>
    </cfRule>
  </conditionalFormatting>
  <conditionalFormatting sqref="C5:C11">
    <cfRule type="cellIs" dxfId="647" priority="15" operator="between">
      <formula>4</formula>
      <formula>5</formula>
    </cfRule>
  </conditionalFormatting>
  <conditionalFormatting sqref="C14">
    <cfRule type="cellIs" dxfId="646" priority="14" operator="between">
      <formula>4</formula>
      <formula>5</formula>
    </cfRule>
  </conditionalFormatting>
  <conditionalFormatting sqref="C12">
    <cfRule type="containsText" dxfId="645" priority="10" operator="containsText" text="INPUT ?">
      <formula>NOT(ISERROR(SEARCH("INPUT ?",C12)))</formula>
    </cfRule>
    <cfRule type="cellIs" dxfId="644" priority="13" operator="lessThan">
      <formula>3</formula>
    </cfRule>
  </conditionalFormatting>
  <conditionalFormatting sqref="D12">
    <cfRule type="containsText" dxfId="643" priority="11" operator="containsText" text="NA">
      <formula>NOT(ISERROR(SEARCH("NA",D12)))</formula>
    </cfRule>
    <cfRule type="cellIs" dxfId="642" priority="12" operator="greaterThan">
      <formula>7.4</formula>
    </cfRule>
  </conditionalFormatting>
  <conditionalFormatting sqref="B12">
    <cfRule type="cellIs" dxfId="641" priority="9" operator="equal">
      <formula>"INPUT ?"</formula>
    </cfRule>
  </conditionalFormatting>
  <conditionalFormatting sqref="C12">
    <cfRule type="cellIs" dxfId="640" priority="8" operator="between">
      <formula>4</formula>
      <formula>5</formula>
    </cfRule>
  </conditionalFormatting>
  <conditionalFormatting sqref="C4">
    <cfRule type="containsText" dxfId="639" priority="4" operator="containsText" text="INPUT ?">
      <formula>NOT(ISERROR(SEARCH("INPUT ?",C4)))</formula>
    </cfRule>
    <cfRule type="cellIs" dxfId="638" priority="7" operator="lessThan">
      <formula>3</formula>
    </cfRule>
  </conditionalFormatting>
  <conditionalFormatting sqref="D4">
    <cfRule type="containsText" dxfId="637" priority="5" operator="containsText" text="NA">
      <formula>NOT(ISERROR(SEARCH("NA",D4)))</formula>
    </cfRule>
    <cfRule type="cellIs" dxfId="636" priority="6" operator="greaterThan">
      <formula>7.4</formula>
    </cfRule>
  </conditionalFormatting>
  <conditionalFormatting sqref="B4">
    <cfRule type="cellIs" dxfId="635" priority="3" operator="equal">
      <formula>"INPUT ?"</formula>
    </cfRule>
  </conditionalFormatting>
  <conditionalFormatting sqref="C4">
    <cfRule type="cellIs" dxfId="634" priority="2" operator="between">
      <formula>4</formula>
      <formula>5</formula>
    </cfRule>
  </conditionalFormatting>
  <conditionalFormatting sqref="E4:E12">
    <cfRule type="cellIs" dxfId="633" priority="1" operator="lessThan">
      <formula>4</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6:C14"/>
  <sheetViews>
    <sheetView workbookViewId="0">
      <selection activeCell="D8" sqref="D8"/>
    </sheetView>
  </sheetViews>
  <sheetFormatPr defaultRowHeight="14.5" x14ac:dyDescent="0.35"/>
  <cols>
    <col min="2" max="2" width="46" customWidth="1"/>
    <col min="3" max="3" width="9.26953125" style="35"/>
  </cols>
  <sheetData>
    <row r="6" spans="2:3" x14ac:dyDescent="0.35">
      <c r="B6" s="62" t="s">
        <v>46</v>
      </c>
      <c r="C6" s="81" t="str">
        <f>'GAP Summary'!D4</f>
        <v>NA</v>
      </c>
    </row>
    <row r="7" spans="2:3" x14ac:dyDescent="0.35">
      <c r="B7" s="62" t="s">
        <v>22</v>
      </c>
      <c r="C7" s="81" t="str">
        <f>'GAP Summary'!D5</f>
        <v>NA</v>
      </c>
    </row>
    <row r="8" spans="2:3" x14ac:dyDescent="0.35">
      <c r="B8" s="62" t="s">
        <v>90</v>
      </c>
      <c r="C8" s="81" t="str">
        <f>'GAP Summary'!D6</f>
        <v>NA</v>
      </c>
    </row>
    <row r="9" spans="2:3" x14ac:dyDescent="0.35">
      <c r="B9" s="62" t="s">
        <v>9</v>
      </c>
      <c r="C9" s="81" t="str">
        <f>'GAP Summary'!D7</f>
        <v>NA</v>
      </c>
    </row>
    <row r="10" spans="2:3" x14ac:dyDescent="0.35">
      <c r="B10" s="62" t="s">
        <v>11</v>
      </c>
      <c r="C10" s="81" t="str">
        <f>'GAP Summary'!D8</f>
        <v>NA</v>
      </c>
    </row>
    <row r="11" spans="2:3" x14ac:dyDescent="0.35">
      <c r="B11" s="62" t="s">
        <v>14</v>
      </c>
      <c r="C11" s="81" t="str">
        <f>'GAP Summary'!D9</f>
        <v>NA</v>
      </c>
    </row>
    <row r="12" spans="2:3" x14ac:dyDescent="0.35">
      <c r="B12" s="62" t="s">
        <v>75</v>
      </c>
      <c r="C12" s="81" t="str">
        <f>'GAP Summary'!D10</f>
        <v>NA</v>
      </c>
    </row>
    <row r="13" spans="2:3" x14ac:dyDescent="0.35">
      <c r="B13" s="62" t="s">
        <v>54</v>
      </c>
      <c r="C13" s="81" t="str">
        <f>'GAP Summary'!D11</f>
        <v>NA</v>
      </c>
    </row>
    <row r="14" spans="2:3" x14ac:dyDescent="0.35">
      <c r="B14" s="62" t="s">
        <v>77</v>
      </c>
      <c r="C14" s="81" t="str">
        <f>'GAP Summary'!D12</f>
        <v>NA</v>
      </c>
    </row>
  </sheetData>
  <sortState xmlns:xlrd2="http://schemas.microsoft.com/office/spreadsheetml/2017/richdata2" ref="B6:C14">
    <sortCondition ref="C6:C14"/>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
  <sheetViews>
    <sheetView zoomScale="110" zoomScaleNormal="110" workbookViewId="0">
      <pane ySplit="3" topLeftCell="A4" activePane="bottomLeft" state="frozen"/>
      <selection pane="bottomLeft" activeCell="B4" sqref="B4:C7"/>
    </sheetView>
  </sheetViews>
  <sheetFormatPr defaultRowHeight="14.5" x14ac:dyDescent="0.35"/>
  <cols>
    <col min="1" max="1" width="64.7265625" style="31" customWidth="1"/>
    <col min="2" max="4" width="15.453125" customWidth="1"/>
    <col min="5" max="5" width="51.7265625" style="31" customWidth="1"/>
    <col min="6" max="6" width="1.7265625" customWidth="1"/>
  </cols>
  <sheetData>
    <row r="1" spans="1:5" ht="43" customHeight="1" x14ac:dyDescent="0.55000000000000004">
      <c r="A1" s="47" t="s">
        <v>101</v>
      </c>
      <c r="B1" s="82" t="s">
        <v>81</v>
      </c>
      <c r="C1" s="82" t="s">
        <v>37</v>
      </c>
      <c r="D1" s="83" t="s">
        <v>38</v>
      </c>
      <c r="E1"/>
    </row>
    <row r="2" spans="1:5" ht="89" customHeight="1" x14ac:dyDescent="0.5">
      <c r="A2" s="49" t="s">
        <v>82</v>
      </c>
      <c r="B2" s="32" t="s">
        <v>16</v>
      </c>
      <c r="C2" s="32" t="s">
        <v>15</v>
      </c>
      <c r="D2" s="33" t="s">
        <v>23</v>
      </c>
      <c r="E2" s="48" t="s">
        <v>6</v>
      </c>
    </row>
    <row r="3" spans="1:5" x14ac:dyDescent="0.35">
      <c r="A3" s="10"/>
      <c r="B3" s="11"/>
      <c r="C3" s="11"/>
      <c r="D3" s="11"/>
      <c r="E3" s="23"/>
    </row>
    <row r="4" spans="1:5" ht="31.5" customHeight="1" x14ac:dyDescent="0.35">
      <c r="A4" s="27" t="s">
        <v>116</v>
      </c>
      <c r="B4" s="28"/>
      <c r="C4" s="28"/>
      <c r="D4" s="2" t="str">
        <f t="shared" ref="D4" si="0">IF((IF(C4=0,0,1)*IF(C4=1,3,1)*IF(C4=2,2,1)*IF(C4=3,1,1)*IF(C4=4,0,1)*IF(C4=5,0,1)*IF(C4&lt;0,"P out of range",1)*IF(C4&gt;5,"P out of range",1))*(IF(B4&lt;6,B4,0)*IF(B4&lt;0,"I out of range",1)*IF(B4&gt;5,"I out of range",1))=0,"NA",(IF(C4&lt;4,4-C4,0)*(IF(COUNTIF(C4,"NA")=1,0,1)))*((IF(COUNTIF(B4,"NA")=1,0,1))*IF(B4&lt;6,B4,0)))</f>
        <v>NA</v>
      </c>
      <c r="E4" s="64"/>
    </row>
    <row r="5" spans="1:5" ht="31.5" customHeight="1" x14ac:dyDescent="0.35">
      <c r="A5" s="27" t="s">
        <v>107</v>
      </c>
      <c r="B5" s="28"/>
      <c r="C5" s="28"/>
      <c r="D5" s="2" t="str">
        <f t="shared" ref="D5:D7" si="1">IF((IF(C5=0,0,1)*IF(C5=1,3,1)*IF(C5=2,2,1)*IF(C5=3,1,1)*IF(C5=4,0,1)*IF(C5=5,0,1)*IF(C5&lt;0,"P out of range",1)*IF(C5&gt;5,"P out of range",1))*(IF(B5&lt;6,B5,0)*IF(B5&lt;0,"I out of range",1)*IF(B5&gt;5,"I out of range",1))=0,"NA",(IF(C5&lt;4,4-C5,0)*(IF(COUNTIF(C5,"NA")=1,0,1)))*((IF(COUNTIF(B5,"NA")=1,0,1))*IF(B5&lt;6,B5,0)))</f>
        <v>NA</v>
      </c>
      <c r="E5" s="64"/>
    </row>
    <row r="6" spans="1:5" ht="35.75" customHeight="1" x14ac:dyDescent="0.35">
      <c r="A6" s="27" t="s">
        <v>108</v>
      </c>
      <c r="B6" s="28"/>
      <c r="C6" s="28"/>
      <c r="D6" s="2" t="str">
        <f t="shared" si="1"/>
        <v>NA</v>
      </c>
      <c r="E6" s="64"/>
    </row>
    <row r="7" spans="1:5" ht="35" customHeight="1" x14ac:dyDescent="0.35">
      <c r="A7" s="27" t="s">
        <v>109</v>
      </c>
      <c r="B7" s="28"/>
      <c r="C7" s="28"/>
      <c r="D7" s="2" t="str">
        <f t="shared" si="1"/>
        <v>NA</v>
      </c>
      <c r="E7" s="64"/>
    </row>
    <row r="8" spans="1:5" x14ac:dyDescent="0.35">
      <c r="A8" s="3"/>
      <c r="B8" s="4"/>
      <c r="C8" s="4"/>
      <c r="D8" s="4"/>
      <c r="E8" s="23"/>
    </row>
    <row r="9" spans="1:5" ht="23.5" x14ac:dyDescent="0.55000000000000004">
      <c r="A9" s="20" t="s">
        <v>46</v>
      </c>
      <c r="B9" s="57" t="str">
        <f>IFERROR((IF((SUM(B$3:B8)/((COUNTA($A$3:$A8)-COUNTIF(B$3:B8,0)-(COUNTIF(B$3:B8,"")-2))))=0,"To Be Computed",((SUM(B$3:B8)/((COUNTA($A$3:$A8)-COUNTIF(B$3:B8,0)-(COUNTIF(B$3:B8,"")-2))))))),"INPUT ?")</f>
        <v>INPUT ?</v>
      </c>
      <c r="C9" s="57" t="str">
        <f>IFERROR((IF((SUM(C$3:C8)/((COUNTA($A$3:$A8)-COUNTIF(C$3:C8,0)-(COUNTIF(C$3:C8,"")-2))))=0,"To Be Computed",((SUM(C$3:C8)/((COUNTA($A$3:$A8)-COUNTIF(C$3:C8,0)-(COUNTIF(C$3:C8,"")-2))))))),"INPUT ?")</f>
        <v>INPUT ?</v>
      </c>
      <c r="D9" s="7" t="str">
        <f>IFERROR(SUM(D3:D8)/(COUNTA(A3:A8)-COUNTIF(D3:D8,"NA")),"NA")</f>
        <v>NA</v>
      </c>
      <c r="E9" s="58"/>
    </row>
    <row r="10" spans="1:5" ht="29" x14ac:dyDescent="0.35">
      <c r="A10" s="29"/>
      <c r="B10" s="78" t="s">
        <v>12</v>
      </c>
      <c r="C10" s="78" t="s">
        <v>1</v>
      </c>
      <c r="D10" s="78" t="s">
        <v>2</v>
      </c>
    </row>
    <row r="11" spans="1:5" x14ac:dyDescent="0.35">
      <c r="A11" s="29"/>
    </row>
    <row r="12" spans="1:5" x14ac:dyDescent="0.35">
      <c r="A12" s="29"/>
    </row>
    <row r="13" spans="1:5" x14ac:dyDescent="0.35">
      <c r="A13" s="29"/>
    </row>
    <row r="14" spans="1:5" x14ac:dyDescent="0.35">
      <c r="A14" s="29"/>
    </row>
    <row r="15" spans="1:5" x14ac:dyDescent="0.35">
      <c r="A15" s="29"/>
    </row>
  </sheetData>
  <conditionalFormatting sqref="D5:D7">
    <cfRule type="cellIs" dxfId="632" priority="188" operator="between">
      <formula>1</formula>
      <formula>3</formula>
    </cfRule>
    <cfRule type="cellIs" dxfId="631" priority="189" operator="between">
      <formula>1</formula>
      <formula>3</formula>
    </cfRule>
    <cfRule type="cellIs" dxfId="630" priority="190" operator="between">
      <formula>3.9</formula>
      <formula>6.899</formula>
    </cfRule>
    <cfRule type="cellIs" dxfId="629" priority="191" operator="greaterThan">
      <formula>6.9</formula>
    </cfRule>
    <cfRule type="cellIs" dxfId="628" priority="192" stopIfTrue="1" operator="equal">
      <formula>"NA"</formula>
    </cfRule>
  </conditionalFormatting>
  <conditionalFormatting sqref="B5:C7">
    <cfRule type="cellIs" dxfId="627" priority="53" operator="between">
      <formula>0.1</formula>
      <formula>5.1</formula>
    </cfRule>
    <cfRule type="cellIs" dxfId="626" priority="54" operator="equal">
      <formula>0</formula>
    </cfRule>
  </conditionalFormatting>
  <conditionalFormatting sqref="D4">
    <cfRule type="cellIs" dxfId="625" priority="3" operator="between">
      <formula>1</formula>
      <formula>3</formula>
    </cfRule>
    <cfRule type="cellIs" dxfId="624" priority="4" operator="between">
      <formula>1</formula>
      <formula>3</formula>
    </cfRule>
    <cfRule type="cellIs" dxfId="623" priority="5" operator="between">
      <formula>3.9</formula>
      <formula>6.899</formula>
    </cfRule>
    <cfRule type="cellIs" dxfId="622" priority="6" operator="greaterThan">
      <formula>6.9</formula>
    </cfRule>
    <cfRule type="cellIs" dxfId="621" priority="7" stopIfTrue="1" operator="equal">
      <formula>"NA"</formula>
    </cfRule>
  </conditionalFormatting>
  <conditionalFormatting sqref="B4:C4">
    <cfRule type="cellIs" dxfId="620" priority="1" operator="between">
      <formula>0.1</formula>
      <formula>5.1</formula>
    </cfRule>
    <cfRule type="cellIs" dxfId="619" priority="2" operator="equal">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4"/>
  <sheetViews>
    <sheetView zoomScale="130" zoomScaleNormal="130" workbookViewId="0">
      <pane ySplit="3" topLeftCell="A4" activePane="bottomLeft" state="frozen"/>
      <selection pane="bottomLeft" activeCell="B4" sqref="B4:C6"/>
    </sheetView>
  </sheetViews>
  <sheetFormatPr defaultRowHeight="14.5" x14ac:dyDescent="0.35"/>
  <cols>
    <col min="1" max="1" width="63.7265625" style="31" customWidth="1"/>
    <col min="2" max="4" width="15.453125" customWidth="1"/>
    <col min="5" max="5" width="48.54296875" style="31" customWidth="1"/>
    <col min="6" max="6" width="3.6328125" customWidth="1"/>
  </cols>
  <sheetData>
    <row r="1" spans="1:5" ht="40" customHeight="1" x14ac:dyDescent="0.55000000000000004">
      <c r="A1" s="47" t="s">
        <v>102</v>
      </c>
      <c r="B1" s="82" t="s">
        <v>81</v>
      </c>
      <c r="C1" s="82" t="s">
        <v>37</v>
      </c>
      <c r="D1" s="83" t="s">
        <v>38</v>
      </c>
      <c r="E1"/>
    </row>
    <row r="2" spans="1:5" ht="97" hidden="1" customHeight="1" x14ac:dyDescent="0.5">
      <c r="A2" s="49" t="s">
        <v>83</v>
      </c>
      <c r="B2" s="32" t="s">
        <v>16</v>
      </c>
      <c r="C2" s="32" t="s">
        <v>15</v>
      </c>
      <c r="D2" s="33" t="s">
        <v>23</v>
      </c>
      <c r="E2" s="48" t="s">
        <v>6</v>
      </c>
    </row>
    <row r="3" spans="1:5" x14ac:dyDescent="0.35">
      <c r="A3" s="10"/>
      <c r="B3" s="11"/>
      <c r="C3" s="11"/>
      <c r="D3" s="11"/>
      <c r="E3" s="23"/>
    </row>
    <row r="4" spans="1:5" ht="40" customHeight="1" x14ac:dyDescent="0.35">
      <c r="A4" s="27" t="s">
        <v>138</v>
      </c>
      <c r="B4" s="28"/>
      <c r="C4" s="28"/>
      <c r="D4" s="2" t="str">
        <f t="shared" ref="D4:D6" si="0">IF((IF(C4=0,0,1)*IF(C4=1,3,1)*IF(C4=2,2,1)*IF(C4=3,1,1)*IF(C4=4,0,1)*IF(C4=5,0,1)*IF(C4&lt;0,"P out of range",1)*IF(C4&gt;5,"P out of range",1))*(IF(B4&lt;6,B4,0)*IF(B4&lt;0,"I out of range",1)*IF(B4&gt;5,"I out of range",1))=0,"NA",(IF(C4&lt;4,4-C4,0)*(IF(COUNTIF(C4,"NA")=1,0,1)))*((IF(COUNTIF(B4,"NA")=1,0,1))*IF(B4&lt;6,B4,0)))</f>
        <v>NA</v>
      </c>
      <c r="E4" s="61"/>
    </row>
    <row r="5" spans="1:5" ht="72.5" customHeight="1" x14ac:dyDescent="0.35">
      <c r="A5" s="27" t="s">
        <v>110</v>
      </c>
      <c r="B5" s="28"/>
      <c r="C5" s="28"/>
      <c r="D5" s="2" t="str">
        <f t="shared" si="0"/>
        <v>NA</v>
      </c>
      <c r="E5" s="61"/>
    </row>
    <row r="6" spans="1:5" ht="56" customHeight="1" x14ac:dyDescent="0.35">
      <c r="A6" s="27" t="s">
        <v>111</v>
      </c>
      <c r="B6" s="28"/>
      <c r="C6" s="28"/>
      <c r="D6" s="2" t="str">
        <f t="shared" si="0"/>
        <v>NA</v>
      </c>
      <c r="E6" s="61"/>
    </row>
    <row r="7" spans="1:5" x14ac:dyDescent="0.35">
      <c r="A7" s="3"/>
      <c r="B7" s="4"/>
      <c r="C7" s="4"/>
      <c r="D7" s="4"/>
      <c r="E7" s="23"/>
    </row>
    <row r="8" spans="1:5" ht="23.5" x14ac:dyDescent="0.55000000000000004">
      <c r="A8" s="20" t="s">
        <v>22</v>
      </c>
      <c r="B8" s="57" t="str">
        <f>IFERROR((IF((SUM(B$3:B7)/((COUNTA($A$3:$A7)-COUNTIF(B$3:B7,0)-(COUNTIF(B$3:B7,"")-2))))=0,"To Be Computed",((SUM(B$3:B7)/((COUNTA($A$3:$A7)-COUNTIF(B$3:B7,0)-(COUNTIF(B$3:B7,"")-2))))))),"INPUT ?")</f>
        <v>INPUT ?</v>
      </c>
      <c r="C8" s="57" t="str">
        <f>IFERROR((IF((SUM(C$3:C7)/((COUNTA($A$3:$A7)-COUNTIF(C$3:C7,0)-(COUNTIF(C$3:C7,"")-2))))=0,"To Be Computed",((SUM(C$3:C7)/((COUNTA($A$3:$A7)-COUNTIF(C$3:C7,0)-(COUNTIF(C$3:C7,"")-2))))))),"INPUT ?")</f>
        <v>INPUT ?</v>
      </c>
      <c r="D8" s="7" t="str">
        <f>IFERROR(SUM(D3:D7)/(COUNTA(A3:A7)-COUNTIF(D3:D7,"NA")),"NA")</f>
        <v>NA</v>
      </c>
      <c r="E8" s="58"/>
    </row>
    <row r="9" spans="1:5" ht="29" x14ac:dyDescent="0.35">
      <c r="A9" s="29"/>
      <c r="B9" s="78" t="s">
        <v>12</v>
      </c>
      <c r="C9" s="78" t="s">
        <v>1</v>
      </c>
      <c r="D9" s="78" t="s">
        <v>2</v>
      </c>
    </row>
    <row r="10" spans="1:5" x14ac:dyDescent="0.35">
      <c r="A10" s="29"/>
    </row>
    <row r="11" spans="1:5" x14ac:dyDescent="0.35">
      <c r="A11" s="29"/>
    </row>
    <row r="12" spans="1:5" x14ac:dyDescent="0.35">
      <c r="A12" s="29"/>
    </row>
    <row r="13" spans="1:5" x14ac:dyDescent="0.35">
      <c r="A13" s="29"/>
    </row>
    <row r="14" spans="1:5" x14ac:dyDescent="0.35">
      <c r="A14" s="29"/>
    </row>
  </sheetData>
  <conditionalFormatting sqref="D4:D6">
    <cfRule type="cellIs" dxfId="618" priority="271" operator="between">
      <formula>1</formula>
      <formula>3</formula>
    </cfRule>
    <cfRule type="cellIs" dxfId="617" priority="272" operator="between">
      <formula>1</formula>
      <formula>3</formula>
    </cfRule>
    <cfRule type="cellIs" dxfId="616" priority="273" operator="between">
      <formula>3.9</formula>
      <formula>6.899</formula>
    </cfRule>
    <cfRule type="cellIs" dxfId="615" priority="274" operator="greaterThan">
      <formula>6.9</formula>
    </cfRule>
    <cfRule type="cellIs" dxfId="614" priority="275" stopIfTrue="1" operator="equal">
      <formula>"NA"</formula>
    </cfRule>
  </conditionalFormatting>
  <conditionalFormatting sqref="B4:C6">
    <cfRule type="cellIs" dxfId="613" priority="1" operator="between">
      <formula>0.1</formula>
      <formula>5.1</formula>
    </cfRule>
    <cfRule type="cellIs" dxfId="612" priority="2" operator="equal">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0"/>
  <sheetViews>
    <sheetView zoomScale="120" zoomScaleNormal="120" workbookViewId="0">
      <pane ySplit="3" topLeftCell="A4" activePane="bottomLeft" state="frozen"/>
      <selection pane="bottomLeft" activeCell="B4" sqref="B4:C7"/>
    </sheetView>
  </sheetViews>
  <sheetFormatPr defaultRowHeight="14.5" x14ac:dyDescent="0.35"/>
  <cols>
    <col min="1" max="1" width="60.36328125" style="31" customWidth="1"/>
    <col min="2" max="3" width="17.453125" customWidth="1"/>
    <col min="4" max="4" width="17.08984375" customWidth="1"/>
    <col min="5" max="5" width="38.36328125" style="31" customWidth="1"/>
    <col min="6" max="6" width="3.1796875" customWidth="1"/>
  </cols>
  <sheetData>
    <row r="1" spans="1:5" ht="48.5" customHeight="1" x14ac:dyDescent="0.55000000000000004">
      <c r="A1" s="47" t="s">
        <v>103</v>
      </c>
      <c r="B1" s="82" t="s">
        <v>81</v>
      </c>
      <c r="C1" s="82" t="s">
        <v>37</v>
      </c>
      <c r="D1" s="83" t="s">
        <v>38</v>
      </c>
      <c r="E1"/>
    </row>
    <row r="2" spans="1:5" ht="78.5" hidden="1" customHeight="1" x14ac:dyDescent="0.5">
      <c r="A2" s="49" t="s">
        <v>84</v>
      </c>
      <c r="B2" s="32" t="s">
        <v>16</v>
      </c>
      <c r="C2" s="32" t="s">
        <v>15</v>
      </c>
      <c r="D2" s="33" t="s">
        <v>23</v>
      </c>
      <c r="E2" s="48" t="s">
        <v>6</v>
      </c>
    </row>
    <row r="3" spans="1:5" ht="12" customHeight="1" x14ac:dyDescent="0.35">
      <c r="A3" s="10"/>
      <c r="B3" s="11"/>
      <c r="C3" s="11"/>
      <c r="D3" s="4"/>
      <c r="E3" s="23"/>
    </row>
    <row r="4" spans="1:5" ht="31" customHeight="1" x14ac:dyDescent="0.35">
      <c r="A4" s="27" t="s">
        <v>117</v>
      </c>
      <c r="B4" s="28"/>
      <c r="C4" s="28"/>
      <c r="D4" s="2" t="str">
        <f t="shared" ref="D4:D7" si="0">IF((IF(C4=0,0,1)*IF(C4=1,3,1)*IF(C4=2,2,1)*IF(C4=3,1,1)*IF(C4=4,0,1)*IF(C4=5,0,1)*IF(C4&lt;0,"P out of range",1)*IF(C4&gt;5,"P out of range",1))*(IF(B4&lt;6,B4,0)*IF(B4&lt;0,"I out of range",1)*IF(B4&gt;5,"I out of range",1))=0,"NA",(IF(C4&lt;4,4-C4,0)*(IF(COUNTIF(C4,"NA")=1,0,1)))*((IF(COUNTIF(B4,"NA")=1,0,1))*IF(B4&lt;6,B4,0)))</f>
        <v>NA</v>
      </c>
      <c r="E4" s="64"/>
    </row>
    <row r="5" spans="1:5" ht="31" customHeight="1" x14ac:dyDescent="0.35">
      <c r="A5" s="27" t="s">
        <v>118</v>
      </c>
      <c r="B5" s="28"/>
      <c r="C5" s="28"/>
      <c r="D5" s="2" t="str">
        <f t="shared" si="0"/>
        <v>NA</v>
      </c>
      <c r="E5" s="64"/>
    </row>
    <row r="6" spans="1:5" ht="31" customHeight="1" x14ac:dyDescent="0.35">
      <c r="A6" s="27" t="s">
        <v>139</v>
      </c>
      <c r="B6" s="28"/>
      <c r="C6" s="28"/>
      <c r="D6" s="2" t="str">
        <f t="shared" si="0"/>
        <v>NA</v>
      </c>
      <c r="E6" s="64"/>
    </row>
    <row r="7" spans="1:5" ht="31" customHeight="1" x14ac:dyDescent="0.35">
      <c r="A7" s="27" t="s">
        <v>140</v>
      </c>
      <c r="B7" s="28"/>
      <c r="C7" s="28"/>
      <c r="D7" s="2" t="str">
        <f t="shared" si="0"/>
        <v>NA</v>
      </c>
      <c r="E7" s="64"/>
    </row>
    <row r="8" spans="1:5" x14ac:dyDescent="0.35">
      <c r="A8" s="3"/>
      <c r="B8" s="3"/>
      <c r="C8" s="3"/>
      <c r="D8" s="4"/>
      <c r="E8" s="23"/>
    </row>
    <row r="9" spans="1:5" ht="23.5" x14ac:dyDescent="0.55000000000000004">
      <c r="A9" s="20" t="s">
        <v>85</v>
      </c>
      <c r="B9" s="7" t="str">
        <f>IFERROR((IF((SUM(B$3:B8)/((COUNTA($A$3:$A8)-COUNTIF(B$3:B8,0)-(COUNTIF(B$3:B8,"")-2))))=0,"To Be Computed",((SUM(B$3:B8)/((COUNTA($A$3:$A8)-COUNTIF(B$3:B8,0)-(COUNTIF(B$3:B8,"")-2))))))),"INPUT ?")</f>
        <v>INPUT ?</v>
      </c>
      <c r="C9" s="7" t="str">
        <f>IFERROR((IF((SUM(C$3:C8)/((COUNTA($A$3:$A8)-COUNTIF(C$3:C8,0)-(COUNTIF(C$3:C8,"")-2))))=0,"To Be Computed",((SUM(C$3:C8)/((COUNTA($A$3:$A8)-COUNTIF(C$3:C8,0)-(COUNTIF(C$3:C8,"")-2))))))),"INPUT ?")</f>
        <v>INPUT ?</v>
      </c>
      <c r="D9" s="7" t="str">
        <f>IFERROR(SUM(D3:D8)/(COUNTA(A3:A8)-COUNTIF(D3:D8,"NA")),"NA")</f>
        <v>NA</v>
      </c>
      <c r="E9" s="58"/>
    </row>
    <row r="10" spans="1:5" ht="29" x14ac:dyDescent="0.35">
      <c r="B10" s="78" t="s">
        <v>12</v>
      </c>
      <c r="C10" s="78" t="s">
        <v>1</v>
      </c>
      <c r="D10" s="78" t="s">
        <v>2</v>
      </c>
    </row>
  </sheetData>
  <conditionalFormatting sqref="B4">
    <cfRule type="cellIs" dxfId="611" priority="372" operator="between">
      <formula>0.1</formula>
      <formula>5.1</formula>
    </cfRule>
    <cfRule type="cellIs" dxfId="610" priority="373" operator="equal">
      <formula>0</formula>
    </cfRule>
  </conditionalFormatting>
  <conditionalFormatting sqref="B6">
    <cfRule type="cellIs" dxfId="609" priority="344" operator="between">
      <formula>0.1</formula>
      <formula>5.1</formula>
    </cfRule>
    <cfRule type="cellIs" dxfId="608" priority="345" operator="equal">
      <formula>0</formula>
    </cfRule>
  </conditionalFormatting>
  <conditionalFormatting sqref="D4:D7">
    <cfRule type="cellIs" dxfId="607" priority="255" operator="between">
      <formula>1</formula>
      <formula>3</formula>
    </cfRule>
    <cfRule type="cellIs" dxfId="606" priority="256" operator="between">
      <formula>1</formula>
      <formula>3</formula>
    </cfRule>
    <cfRule type="cellIs" dxfId="605" priority="257" operator="between">
      <formula>3.9</formula>
      <formula>6.899</formula>
    </cfRule>
    <cfRule type="cellIs" dxfId="604" priority="258" operator="greaterThan">
      <formula>6.9</formula>
    </cfRule>
    <cfRule type="cellIs" dxfId="603" priority="259" stopIfTrue="1" operator="equal">
      <formula>"NA"</formula>
    </cfRule>
  </conditionalFormatting>
  <conditionalFormatting sqref="B5">
    <cfRule type="cellIs" dxfId="602" priority="260" operator="between">
      <formula>0.1</formula>
      <formula>5.1</formula>
    </cfRule>
    <cfRule type="cellIs" dxfId="601" priority="261" operator="equal">
      <formula>0</formula>
    </cfRule>
  </conditionalFormatting>
  <conditionalFormatting sqref="B7">
    <cfRule type="cellIs" dxfId="600" priority="57" operator="between">
      <formula>0.1</formula>
      <formula>5.1</formula>
    </cfRule>
    <cfRule type="cellIs" dxfId="599" priority="58" operator="equal">
      <formula>0</formula>
    </cfRule>
  </conditionalFormatting>
  <conditionalFormatting sqref="C4:C7">
    <cfRule type="cellIs" dxfId="598" priority="1" operator="greaterThan">
      <formula>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1"/>
  <sheetViews>
    <sheetView zoomScale="130" zoomScaleNormal="130" workbookViewId="0">
      <pane ySplit="3" topLeftCell="A5" activePane="bottomLeft" state="frozen"/>
      <selection pane="bottomLeft" activeCell="B4" sqref="B4:C8"/>
    </sheetView>
  </sheetViews>
  <sheetFormatPr defaultRowHeight="14.5" x14ac:dyDescent="0.35"/>
  <cols>
    <col min="1" max="1" width="57" style="31" customWidth="1"/>
    <col min="2" max="4" width="15.6328125" customWidth="1"/>
    <col min="5" max="5" width="37.36328125" style="31" customWidth="1"/>
    <col min="6" max="6" width="4.54296875" customWidth="1"/>
  </cols>
  <sheetData>
    <row r="1" spans="1:5" ht="41" customHeight="1" x14ac:dyDescent="0.55000000000000004">
      <c r="A1" s="47" t="s">
        <v>102</v>
      </c>
      <c r="B1" s="82" t="s">
        <v>81</v>
      </c>
      <c r="C1" s="82" t="s">
        <v>37</v>
      </c>
      <c r="D1" s="83" t="s">
        <v>38</v>
      </c>
      <c r="E1"/>
    </row>
    <row r="2" spans="1:5" ht="74.75" hidden="1" customHeight="1" x14ac:dyDescent="0.5">
      <c r="A2" s="49" t="s">
        <v>86</v>
      </c>
      <c r="B2" s="32" t="s">
        <v>16</v>
      </c>
      <c r="C2" s="32" t="s">
        <v>15</v>
      </c>
      <c r="D2" s="33" t="s">
        <v>23</v>
      </c>
      <c r="E2" s="48" t="s">
        <v>6</v>
      </c>
    </row>
    <row r="3" spans="1:5" ht="13.5" customHeight="1" x14ac:dyDescent="0.35">
      <c r="A3" s="10"/>
      <c r="B3" s="11"/>
      <c r="C3" s="11"/>
      <c r="D3" s="11"/>
      <c r="E3" s="23"/>
    </row>
    <row r="4" spans="1:5" ht="41" customHeight="1" x14ac:dyDescent="0.35">
      <c r="A4" s="27" t="s">
        <v>119</v>
      </c>
      <c r="B4" s="28"/>
      <c r="C4" s="28"/>
      <c r="D4" s="2" t="str">
        <f t="shared" ref="D4:D8" si="0">IF((IF(C4=0,0,1)*IF(C4=1,3,1)*IF(C4=2,2,1)*IF(C4=3,1,1)*IF(C4=4,0,1)*IF(C4=5,0,1)*IF(C4&lt;0,"P out of range",1)*IF(C4&gt;5,"P out of range",1))*(IF(B4&lt;6,B4,0)*IF(B4&lt;0,"I out of range",1)*IF(B4&gt;5,"I out of range",1))=0,"NA",(IF(C4&lt;4,4-C4,0)*(IF(COUNTIF(C4,"NA")=1,0,1)))*((IF(COUNTIF(B4,"NA")=1,0,1))*IF(B4&lt;6,B4,0)))</f>
        <v>NA</v>
      </c>
      <c r="E4" s="61"/>
    </row>
    <row r="5" spans="1:5" ht="28" customHeight="1" x14ac:dyDescent="0.35">
      <c r="A5" s="27" t="s">
        <v>145</v>
      </c>
      <c r="B5" s="28"/>
      <c r="C5" s="28"/>
      <c r="D5" s="2" t="str">
        <f t="shared" si="0"/>
        <v>NA</v>
      </c>
      <c r="E5" s="61"/>
    </row>
    <row r="6" spans="1:5" ht="60.5" customHeight="1" x14ac:dyDescent="0.35">
      <c r="A6" s="27" t="s">
        <v>141</v>
      </c>
      <c r="B6" s="28"/>
      <c r="C6" s="28"/>
      <c r="D6" s="2" t="str">
        <f t="shared" si="0"/>
        <v>NA</v>
      </c>
      <c r="E6" s="61"/>
    </row>
    <row r="7" spans="1:5" ht="28" customHeight="1" x14ac:dyDescent="0.35">
      <c r="A7" s="27" t="s">
        <v>142</v>
      </c>
      <c r="B7" s="28"/>
      <c r="C7" s="28"/>
      <c r="D7" s="2" t="str">
        <f t="shared" si="0"/>
        <v>NA</v>
      </c>
      <c r="E7" s="61"/>
    </row>
    <row r="8" spans="1:5" ht="48.5" customHeight="1" x14ac:dyDescent="0.35">
      <c r="A8" s="27" t="s">
        <v>143</v>
      </c>
      <c r="B8" s="28"/>
      <c r="C8" s="28"/>
      <c r="D8" s="2" t="str">
        <f t="shared" si="0"/>
        <v>NA</v>
      </c>
      <c r="E8" s="61"/>
    </row>
    <row r="9" spans="1:5" x14ac:dyDescent="0.35">
      <c r="A9" s="3"/>
      <c r="B9" s="4"/>
      <c r="C9" s="4"/>
      <c r="D9" s="4"/>
      <c r="E9" s="23"/>
    </row>
    <row r="10" spans="1:5" ht="23.5" x14ac:dyDescent="0.55000000000000004">
      <c r="A10" s="20" t="s">
        <v>52</v>
      </c>
      <c r="B10" s="7" t="str">
        <f>IFERROR((IF((SUM(B$3:B9)/((COUNTA($A$3:$A9)-COUNTIF(B$3:B9,0)-(COUNTIF(B$3:B9,"")-2))))=0,"To Be Computed",((SUM(B$3:B9)/((COUNTA($A$3:$A9)-COUNTIF(B$3:B9,0)-(COUNTIF(B$3:B9,"")-2))))))),"INPUT ?")</f>
        <v>INPUT ?</v>
      </c>
      <c r="C10" s="7" t="str">
        <f>IFERROR((IF((SUM(C$3:C9)/((COUNTA($A$3:$A9)-COUNTIF(C$3:C9,0)-(COUNTIF(C$3:C9,"")-2))))=0,"To Be Computed",((SUM(C$3:C9)/((COUNTA($A$3:$A9)-COUNTIF(C$3:C9,0)-(COUNTIF(C$3:C9,"")-2))))))),"INPUT ?")</f>
        <v>INPUT ?</v>
      </c>
      <c r="D10" s="7" t="str">
        <f>IFERROR(SUM(D3:D9)/(COUNTA(A3:A9)-COUNTIF(D3:D9,"NA")),"NA")</f>
        <v>NA</v>
      </c>
      <c r="E10" s="58"/>
    </row>
    <row r="11" spans="1:5" ht="29" x14ac:dyDescent="0.35">
      <c r="B11" s="78" t="s">
        <v>12</v>
      </c>
      <c r="C11" s="78" t="s">
        <v>1</v>
      </c>
      <c r="D11" s="78" t="s">
        <v>2</v>
      </c>
    </row>
  </sheetData>
  <conditionalFormatting sqref="D4:D8">
    <cfRule type="cellIs" dxfId="597" priority="180" operator="between">
      <formula>1</formula>
      <formula>3</formula>
    </cfRule>
    <cfRule type="cellIs" dxfId="596" priority="181" operator="between">
      <formula>1</formula>
      <formula>3</formula>
    </cfRule>
    <cfRule type="cellIs" dxfId="595" priority="182" operator="between">
      <formula>3.9</formula>
      <formula>6.899</formula>
    </cfRule>
    <cfRule type="cellIs" dxfId="594" priority="183" operator="greaterThan">
      <formula>6.9</formula>
    </cfRule>
    <cfRule type="cellIs" dxfId="593" priority="184" stopIfTrue="1" operator="equal">
      <formula>"NA"</formula>
    </cfRule>
  </conditionalFormatting>
  <conditionalFormatting sqref="B4:C8">
    <cfRule type="cellIs" dxfId="592" priority="64" operator="between">
      <formula>0.1</formula>
      <formula>5.1</formula>
    </cfRule>
    <cfRule type="cellIs" dxfId="591" priority="65" operator="equal">
      <formula>0</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9"/>
  <sheetViews>
    <sheetView zoomScale="120" zoomScaleNormal="120" workbookViewId="0">
      <pane ySplit="3" topLeftCell="A4" activePane="bottomLeft" state="frozen"/>
      <selection pane="bottomLeft" activeCell="B4" sqref="B4:C6"/>
    </sheetView>
  </sheetViews>
  <sheetFormatPr defaultRowHeight="14.5" x14ac:dyDescent="0.35"/>
  <cols>
    <col min="1" max="1" width="62.6328125" style="31" customWidth="1"/>
    <col min="2" max="3" width="16.7265625" customWidth="1"/>
    <col min="4" max="4" width="16.26953125" customWidth="1"/>
    <col min="5" max="5" width="40.54296875" style="31" customWidth="1"/>
    <col min="6" max="6" width="4.1796875" customWidth="1"/>
  </cols>
  <sheetData>
    <row r="1" spans="1:5" ht="48.5" customHeight="1" x14ac:dyDescent="0.55000000000000004">
      <c r="A1" s="47" t="s">
        <v>102</v>
      </c>
      <c r="B1" s="82" t="s">
        <v>81</v>
      </c>
      <c r="C1" s="82" t="s">
        <v>37</v>
      </c>
      <c r="D1" s="83" t="s">
        <v>38</v>
      </c>
      <c r="E1"/>
    </row>
    <row r="2" spans="1:5" ht="52.4" hidden="1" customHeight="1" x14ac:dyDescent="0.5">
      <c r="A2" s="49" t="s">
        <v>87</v>
      </c>
      <c r="B2" s="32" t="s">
        <v>16</v>
      </c>
      <c r="C2" s="32" t="s">
        <v>15</v>
      </c>
      <c r="D2" s="33" t="s">
        <v>23</v>
      </c>
      <c r="E2" s="48" t="s">
        <v>6</v>
      </c>
    </row>
    <row r="3" spans="1:5" x14ac:dyDescent="0.35">
      <c r="A3" s="10"/>
      <c r="B3" s="11"/>
      <c r="C3" s="11"/>
      <c r="D3" s="11"/>
      <c r="E3" s="23"/>
    </row>
    <row r="4" spans="1:5" ht="35.5" customHeight="1" x14ac:dyDescent="0.35">
      <c r="A4" s="27" t="s">
        <v>115</v>
      </c>
      <c r="B4" s="28"/>
      <c r="C4" s="28"/>
      <c r="D4" s="2" t="str">
        <f t="shared" ref="D4:D5" si="0">IF((IF(C4=0,0,1)*IF(C4=1,3,1)*IF(C4=2,2,1)*IF(C4=3,1,1)*IF(C4=4,0,1)*IF(C4=5,0,1)*IF(C4&lt;0,"P out of range",1)*IF(C4&gt;5,"P out of range",1))*(IF(B4&lt;6,B4,0)*IF(B4&lt;0,"I out of range",1)*IF(B4&gt;5,"I out of range",1))=0,"NA",(IF(C4&lt;4,4-C4,0)*(IF(COUNTIF(C4,"NA")=1,0,1)))*((IF(COUNTIF(B4,"NA")=1,0,1))*IF(B4&lt;6,B4,0)))</f>
        <v>NA</v>
      </c>
      <c r="E4" s="61"/>
    </row>
    <row r="5" spans="1:5" ht="58" customHeight="1" x14ac:dyDescent="0.35">
      <c r="A5" s="27" t="s">
        <v>112</v>
      </c>
      <c r="B5" s="28"/>
      <c r="C5" s="28"/>
      <c r="D5" s="2" t="str">
        <f t="shared" si="0"/>
        <v>NA</v>
      </c>
      <c r="E5" s="61"/>
    </row>
    <row r="6" spans="1:5" ht="71.5" customHeight="1" x14ac:dyDescent="0.35">
      <c r="A6" s="27" t="s">
        <v>120</v>
      </c>
      <c r="B6" s="28"/>
      <c r="C6" s="28"/>
      <c r="D6" s="2" t="str">
        <f>IF((IF(C6=0,0,1)*IF(C6=1,3,1)*IF(C6=2,2,1)*IF(C6=3,1,1)*IF(C6=4,0,1)*IF(C6=5,0,1)*IF(C6&lt;0,"P out of range",1)*IF(C6&gt;5,"P out of range",1))*(IF(B6&lt;6,B6,0)*IF(B6&lt;0,"I out of range",1)*IF(B6&gt;5,"I out of range",1))=0,"NA",(IF(C6&lt;4,4-C6,0)*(IF(COUNTIF(C6,"NA")=1,0,1)))*((IF(COUNTIF(B6,"NA")=1,0,1))*IF(B6&lt;6,B6,0)))</f>
        <v>NA</v>
      </c>
      <c r="E6" s="61"/>
    </row>
    <row r="7" spans="1:5" x14ac:dyDescent="0.35">
      <c r="A7" s="3"/>
      <c r="B7" s="4"/>
      <c r="C7" s="4"/>
      <c r="D7" s="4"/>
      <c r="E7" s="23"/>
    </row>
    <row r="8" spans="1:5" ht="23.5" x14ac:dyDescent="0.55000000000000004">
      <c r="A8" s="20" t="s">
        <v>11</v>
      </c>
      <c r="B8" s="7" t="str">
        <f>IFERROR((IF((SUM(B$3:B7)/((COUNTA($A$3:$A7)-COUNTIF(B$3:B7,0)-(COUNTIF(B$3:B7,"")-2))))=0,"To Be Computed",((SUM(B$3:B7)/((COUNTA($A$3:$A7)-COUNTIF(B$3:B7,0)-(COUNTIF(B$3:B7,"")-2))))))),"INPUT ?")</f>
        <v>INPUT ?</v>
      </c>
      <c r="C8" s="7" t="str">
        <f>IFERROR((IF((SUM(C$3:C7)/((COUNTA($A$3:$A7)-COUNTIF(C$3:C7,0)-(COUNTIF(C$3:C7,"")-2))))=0,"To Be Computed",((SUM(C$3:C7)/((COUNTA($A$3:$A7)-COUNTIF(C$3:C7,0)-(COUNTIF(C$3:C7,"")-2))))))),"INPUT ?")</f>
        <v>INPUT ?</v>
      </c>
      <c r="D8" s="7" t="str">
        <f>IFERROR(SUM(D3:D7)/(COUNTA(A3:A7)-COUNTIF(D3:D7,"NA")),"NA")</f>
        <v>NA</v>
      </c>
      <c r="E8" s="58"/>
    </row>
    <row r="9" spans="1:5" ht="29" x14ac:dyDescent="0.35">
      <c r="B9" s="78" t="s">
        <v>12</v>
      </c>
      <c r="C9" s="78" t="s">
        <v>1</v>
      </c>
      <c r="D9" s="78" t="s">
        <v>2</v>
      </c>
    </row>
  </sheetData>
  <conditionalFormatting sqref="D4">
    <cfRule type="cellIs" dxfId="590" priority="167" operator="between">
      <formula>1</formula>
      <formula>3</formula>
    </cfRule>
    <cfRule type="cellIs" dxfId="589" priority="168" operator="between">
      <formula>1</formula>
      <formula>3</formula>
    </cfRule>
    <cfRule type="cellIs" dxfId="588" priority="169" operator="between">
      <formula>3.9</formula>
      <formula>6.899</formula>
    </cfRule>
    <cfRule type="cellIs" dxfId="587" priority="170" operator="greaterThan">
      <formula>6.9</formula>
    </cfRule>
    <cfRule type="cellIs" dxfId="586" priority="171" stopIfTrue="1" operator="equal">
      <formula>"NA"</formula>
    </cfRule>
  </conditionalFormatting>
  <conditionalFormatting sqref="B4:C6">
    <cfRule type="cellIs" dxfId="585" priority="172" operator="between">
      <formula>0.1</formula>
      <formula>5.1</formula>
    </cfRule>
    <cfRule type="cellIs" dxfId="584" priority="173" operator="equal">
      <formula>0</formula>
    </cfRule>
  </conditionalFormatting>
  <conditionalFormatting sqref="D5:D6">
    <cfRule type="cellIs" dxfId="583" priority="125" operator="between">
      <formula>1</formula>
      <formula>3</formula>
    </cfRule>
    <cfRule type="cellIs" dxfId="582" priority="126" operator="between">
      <formula>1</formula>
      <formula>3</formula>
    </cfRule>
    <cfRule type="cellIs" dxfId="581" priority="127" operator="between">
      <formula>3.9</formula>
      <formula>6.899</formula>
    </cfRule>
    <cfRule type="cellIs" dxfId="580" priority="128" operator="greaterThan">
      <formula>6.9</formula>
    </cfRule>
    <cfRule type="cellIs" dxfId="579" priority="129" stopIfTrue="1" operator="equal">
      <formula>"NA"</formula>
    </cfRule>
  </conditionalFormatting>
  <conditionalFormatting sqref="D6">
    <cfRule type="cellIs" dxfId="578" priority="69" operator="between">
      <formula>1</formula>
      <formula>3</formula>
    </cfRule>
    <cfRule type="cellIs" dxfId="577" priority="70" operator="between">
      <formula>1</formula>
      <formula>3</formula>
    </cfRule>
    <cfRule type="cellIs" dxfId="576" priority="71" operator="between">
      <formula>3.9</formula>
      <formula>6.899</formula>
    </cfRule>
    <cfRule type="cellIs" dxfId="575" priority="72" operator="greaterThan">
      <formula>6.9</formula>
    </cfRule>
    <cfRule type="cellIs" dxfId="574" priority="73" stopIfTrue="1" operator="equal">
      <formula>"NA"</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Title Page</vt:lpstr>
      <vt:lpstr>Instructions</vt:lpstr>
      <vt:lpstr>GAP Summary</vt:lpstr>
      <vt:lpstr>Chart</vt:lpstr>
      <vt:lpstr>Lead</vt:lpstr>
      <vt:lpstr>CC</vt:lpstr>
      <vt:lpstr>DFD</vt:lpstr>
      <vt:lpstr>CI</vt:lpstr>
      <vt:lpstr>CT</vt:lpstr>
      <vt:lpstr>CM</vt:lpstr>
      <vt:lpstr>Infra</vt:lpstr>
      <vt:lpstr>CD</vt:lpstr>
      <vt:lpstr>Sec</vt:lpstr>
      <vt:lpstr>Notes</vt:lpstr>
      <vt:lpstr>Gap Analysis</vt:lpstr>
      <vt:lpstr>Maturity Gap Survey</vt:lpstr>
    </vt:vector>
  </TitlesOfParts>
  <Company>Spirent Communications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Containers Practices GAP Assessment</dc:title>
  <dc:creator>Marc Hornbeek</dc:creator>
  <cp:keywords>Engineering DevOps Consulting</cp:keywords>
  <cp:lastModifiedBy>Marc Hornbeek</cp:lastModifiedBy>
  <cp:lastPrinted>2018-05-20T01:36:33Z</cp:lastPrinted>
  <dcterms:created xsi:type="dcterms:W3CDTF">2014-09-26T17:36:05Z</dcterms:created>
  <dcterms:modified xsi:type="dcterms:W3CDTF">2021-04-29T21:24:58Z</dcterms:modified>
</cp:coreProperties>
</file>