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mhexc\Documents\Consulting\Engineering DevOps Consulting - Services\"/>
    </mc:Choice>
  </mc:AlternateContent>
  <xr:revisionPtr revIDLastSave="0" documentId="8_{9903AFAF-ACD4-439D-97B2-7E801872449C}" xr6:coauthVersionLast="45" xr6:coauthVersionMax="45" xr10:uidLastSave="{00000000-0000-0000-0000-000000000000}"/>
  <bookViews>
    <workbookView xWindow="38280" yWindow="-120" windowWidth="20730" windowHeight="11160" tabRatio="820" xr2:uid="{03F375F0-08A4-49A6-9EDC-280C00D37111}"/>
  </bookViews>
  <sheets>
    <sheet name="Instructions" sheetId="45" r:id="rId1"/>
    <sheet name="Summary" sheetId="36" r:id="rId2"/>
    <sheet name="Graphs" sheetId="47" r:id="rId3"/>
    <sheet name="Examples" sheetId="46" r:id="rId4"/>
    <sheet name="Culture" sheetId="6" r:id="rId5"/>
    <sheet name="WorkSharing" sheetId="37" r:id="rId6"/>
    <sheet name="ToilReduction" sheetId="38" r:id="rId7"/>
    <sheet name="SLAsSLOsSLIs" sheetId="39" r:id="rId8"/>
    <sheet name="Measurements" sheetId="40" r:id="rId9"/>
    <sheet name="AntiFragility" sheetId="41" r:id="rId10"/>
    <sheet name="Deployments" sheetId="42" r:id="rId11"/>
    <sheet name="PerfMngt" sheetId="43" r:id="rId12"/>
    <sheet name="Incidents" sheetId="44"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47" l="1"/>
  <c r="D3" i="43" l="1"/>
  <c r="D6" i="37"/>
  <c r="D5" i="41"/>
  <c r="D4" i="6"/>
  <c r="D3" i="6"/>
  <c r="D5" i="44"/>
  <c r="D3" i="39"/>
  <c r="A9" i="44"/>
  <c r="B13" i="36" s="1"/>
  <c r="C8" i="44"/>
  <c r="D13" i="36" s="1"/>
  <c r="B8" i="44"/>
  <c r="C13" i="36" s="1"/>
  <c r="A8" i="44"/>
  <c r="D6" i="44"/>
  <c r="D4" i="44"/>
  <c r="D3" i="44"/>
  <c r="A8" i="43"/>
  <c r="B12" i="36" s="1"/>
  <c r="C7" i="43"/>
  <c r="D12" i="36" s="1"/>
  <c r="B7" i="43"/>
  <c r="C12" i="36" s="1"/>
  <c r="A7" i="43"/>
  <c r="D5" i="43"/>
  <c r="D4" i="43"/>
  <c r="A8" i="42"/>
  <c r="B11" i="36" s="1"/>
  <c r="C7" i="42"/>
  <c r="D11" i="36" s="1"/>
  <c r="B7" i="42"/>
  <c r="C11" i="36" s="1"/>
  <c r="A7" i="42"/>
  <c r="D5" i="42"/>
  <c r="D4" i="42"/>
  <c r="D3" i="42"/>
  <c r="A9" i="41"/>
  <c r="B10" i="36" s="1"/>
  <c r="C8" i="41"/>
  <c r="D10" i="36" s="1"/>
  <c r="B8" i="41"/>
  <c r="C10" i="36" s="1"/>
  <c r="A8" i="41"/>
  <c r="D6" i="41"/>
  <c r="D4" i="41"/>
  <c r="D3" i="41"/>
  <c r="A8" i="40"/>
  <c r="B9" i="36" s="1"/>
  <c r="C7" i="40"/>
  <c r="D9" i="36" s="1"/>
  <c r="B7" i="40"/>
  <c r="C9" i="36" s="1"/>
  <c r="A7" i="40"/>
  <c r="D5" i="40"/>
  <c r="D4" i="40"/>
  <c r="D3" i="40"/>
  <c r="A7" i="39"/>
  <c r="A7" i="38"/>
  <c r="A8" i="37"/>
  <c r="A8" i="39"/>
  <c r="B8" i="36" s="1"/>
  <c r="C7" i="39"/>
  <c r="D8" i="36" s="1"/>
  <c r="B7" i="39"/>
  <c r="C8" i="36" s="1"/>
  <c r="D5" i="39"/>
  <c r="D4" i="39"/>
  <c r="A8" i="38"/>
  <c r="B7" i="36" s="1"/>
  <c r="C7" i="38"/>
  <c r="D7" i="36" s="1"/>
  <c r="B7" i="38"/>
  <c r="C7" i="36" s="1"/>
  <c r="D3" i="38"/>
  <c r="D5" i="38"/>
  <c r="D4" i="38"/>
  <c r="A9" i="37"/>
  <c r="B6" i="36" s="1"/>
  <c r="C8" i="37"/>
  <c r="D6" i="36" s="1"/>
  <c r="B8" i="37"/>
  <c r="C6" i="36" s="1"/>
  <c r="D5" i="37"/>
  <c r="D4" i="37"/>
  <c r="D3" i="37"/>
  <c r="D7" i="43" l="1"/>
  <c r="E12" i="36" s="1"/>
  <c r="D8" i="41"/>
  <c r="E10" i="36" s="1"/>
  <c r="D7" i="40"/>
  <c r="E9" i="36" s="1"/>
  <c r="D7" i="38"/>
  <c r="E7" i="36" s="1"/>
  <c r="D8" i="37"/>
  <c r="E6" i="36" s="1"/>
  <c r="D7" i="42"/>
  <c r="E11" i="36" s="1"/>
  <c r="D8" i="44"/>
  <c r="E13" i="36" s="1"/>
  <c r="D7" i="39"/>
  <c r="E8" i="36" s="1"/>
  <c r="D6" i="6" l="1"/>
  <c r="A1" i="6" l="1"/>
  <c r="A8" i="6" s="1"/>
  <c r="A9" i="6"/>
  <c r="B8" i="6" l="1"/>
  <c r="B5" i="36" l="1"/>
  <c r="B15" i="36" l="1"/>
  <c r="C8" i="6" l="1"/>
  <c r="D5" i="36" s="1"/>
  <c r="D15" i="36" s="1"/>
  <c r="D5" i="6"/>
  <c r="D8" i="6" l="1"/>
  <c r="E5" i="36" s="1"/>
  <c r="F6" i="36" l="1"/>
  <c r="F11" i="36"/>
  <c r="F13" i="36"/>
  <c r="F12" i="36"/>
  <c r="F10" i="36"/>
  <c r="F5" i="36"/>
  <c r="F7" i="36"/>
  <c r="F9" i="36"/>
  <c r="F8" i="36"/>
  <c r="E15" i="36"/>
  <c r="C5" i="36"/>
  <c r="C15" i="36" s="1"/>
</calcChain>
</file>

<file path=xl/sharedStrings.xml><?xml version="1.0" encoding="utf-8"?>
<sst xmlns="http://schemas.openxmlformats.org/spreadsheetml/2006/main" count="144" uniqueCount="65">
  <si>
    <r>
      <t xml:space="preserve">Importance 
I (0-5)
</t>
    </r>
    <r>
      <rPr>
        <b/>
        <sz val="8"/>
        <color theme="1"/>
        <rFont val="Calibri"/>
        <family val="2"/>
        <scheme val="minor"/>
      </rPr>
      <t>(0=don't know, 1=low, 5=critical)</t>
    </r>
  </si>
  <si>
    <r>
      <t xml:space="preserve">Current Practice 
P (0-5)
</t>
    </r>
    <r>
      <rPr>
        <b/>
        <sz val="8"/>
        <color theme="1"/>
        <rFont val="Calibri"/>
        <family val="2"/>
        <scheme val="minor"/>
      </rPr>
      <t>(0=don't know, 1=not yet, 5=always)</t>
    </r>
  </si>
  <si>
    <t>(G)
GAP</t>
  </si>
  <si>
    <t>Comments</t>
  </si>
  <si>
    <t>Average</t>
  </si>
  <si>
    <t>The Site Reliability Engineer (SRE) role is clearly defined, understood and the SREs  are considered a vital part of the organization.</t>
  </si>
  <si>
    <t>SRE team is responsible for provisioning and monitoring utilization because utilization is a function of how a given service works and how it is provisioned.</t>
  </si>
  <si>
    <t>SRE teams are composed of software developers with strong operations knowledge, or IT operations people with strong software development skills.</t>
  </si>
  <si>
    <t>Rules of engagement and principles for how SRE teams interact with their environment are codified—not only the production environment, but also the product development teams, testing teams, users, and so on. Those rules and work practices help  to maintain SRE focus on engineering work, as opposed to operations work.</t>
  </si>
  <si>
    <t>A cap (E.g. 50%)  is placed on the aggregate "ops" work for all SREs—tickets, on-call, manual tasks, etc. to ensure they have time for analysis and automation.</t>
  </si>
  <si>
    <t>SRE team is responsible for capacity planning, and provisioning. Regular load testing of the system is used to  correlate raw capacity (servers, disks, and so on) to service capacity.</t>
  </si>
  <si>
    <t>Emergency response performance is measured using mean time to repair (MTTR) metrics instead mean time to failure (MTTF)  becauase the most relevant metric in evaluating the effectiveness of emergency response is how quickly the response team can bring the system back to health—that is, the MTTR.</t>
  </si>
  <si>
    <t>Provision to handle a simultaneous planned and unplanned outage, without making the user experience unacceptable.  This results in an "N + 2” configuration, where peak traffic can be handled by N instances (possibly in degraded mode) while two instances are unavailable.</t>
  </si>
  <si>
    <t>Postmortems are blameless and focus on process and technology, not people.</t>
  </si>
  <si>
    <t xml:space="preserve"> </t>
  </si>
  <si>
    <r>
      <t xml:space="preserve">Average Practice Level
</t>
    </r>
    <r>
      <rPr>
        <b/>
        <sz val="8"/>
        <color theme="1"/>
        <rFont val="Arial"/>
        <family val="2"/>
      </rPr>
      <t xml:space="preserve">P (0-5)
(0=don't know, 1=not yet, 5=always) </t>
    </r>
    <r>
      <rPr>
        <b/>
        <sz val="12"/>
        <color theme="1"/>
        <rFont val="Arial"/>
        <family val="2"/>
      </rPr>
      <t xml:space="preserve">                                                           </t>
    </r>
  </si>
  <si>
    <r>
      <t xml:space="preserve"># </t>
    </r>
    <r>
      <rPr>
        <b/>
        <sz val="10"/>
        <color theme="1"/>
        <rFont val="Arial"/>
        <family val="2"/>
      </rPr>
      <t>Practices</t>
    </r>
  </si>
  <si>
    <t>Culture</t>
  </si>
  <si>
    <t>Work Sharing</t>
  </si>
  <si>
    <t>Toil Reduction</t>
  </si>
  <si>
    <t>SLAs/SLOs/SLIs</t>
  </si>
  <si>
    <t>Anti-Fragility</t>
  </si>
  <si>
    <t>Deployments</t>
  </si>
  <si>
    <t>Performance Management</t>
  </si>
  <si>
    <t>GAP Score</t>
  </si>
  <si>
    <t>Rank</t>
  </si>
  <si>
    <t>SLAs / SLOs / SLIs</t>
  </si>
  <si>
    <t>Measurements</t>
  </si>
  <si>
    <r>
      <t xml:space="preserve">Average Importance
</t>
    </r>
    <r>
      <rPr>
        <b/>
        <sz val="8"/>
        <color theme="1"/>
        <rFont val="Arial"/>
        <family val="2"/>
      </rPr>
      <t>I (0-5)
(0=don't know, 1=low, 5=critical)</t>
    </r>
  </si>
  <si>
    <t>De</t>
  </si>
  <si>
    <t>Incidents Management</t>
  </si>
  <si>
    <t>SRE on-call work budgets are typcially 25% or less. Developers share on-call work.</t>
  </si>
  <si>
    <t>SLOs are selected to measure availability,  performance and other metrics in terms that matter to an end user. </t>
  </si>
  <si>
    <t>An error budget policy prescribes consequences if an  error budget is spent. For example the service freezes changes (except urgent security and bug fixes addressing any cause of the increased errors) until either the service has earned back room in the budget, or the count period resets.</t>
  </si>
  <si>
    <t xml:space="preserve">Monitoring solutions are designed to produce service level indicators (SLIs) from which SLOs can be calculated automatically.  </t>
  </si>
  <si>
    <t>Monitoring systems use telemetry and instrumentation to ensure the data being monitored is acurate,  relevant and available in real time.</t>
  </si>
  <si>
    <t>Security testing and DevSecOps practices reduce the risk of security vulnerabilities.</t>
  </si>
  <si>
    <t>Technical Debt is worked in small increments.</t>
  </si>
  <si>
    <t>Deployment strategies such a Blue-Green, Feature-Flag roll-outs, A/B testing, Canary rollouts are used to reduce the blast radius of failed deployments.</t>
  </si>
  <si>
    <t>Instructions:</t>
  </si>
  <si>
    <t xml:space="preserve">  Column B:  enter your CURRENT view of Importance score (1-50)</t>
  </si>
  <si>
    <t xml:space="preserve">  Column C:  enter your CURRENT view of Level of Practice score (1-5)</t>
  </si>
  <si>
    <t xml:space="preserve">  Column E: Add any qualifying comments</t>
  </si>
  <si>
    <t>If you do not understand the practice,  blank and enter a comment.</t>
  </si>
  <si>
    <t>If you do understand the practice but not the score enter 1 and enter a comment</t>
  </si>
  <si>
    <t>Site Reliability Engineering (SRE) Practices Assessment Survey</t>
  </si>
  <si>
    <t>SRE  Practices Assessment Survey</t>
  </si>
  <si>
    <t>For each practice on each of the worksheets3:</t>
  </si>
  <si>
    <t>SRE Practice Categories</t>
  </si>
  <si>
    <t>SRE GAP Score</t>
  </si>
  <si>
    <t>The culture embraces working practices to proactively shifts-left the " Wisdom of Production".</t>
  </si>
  <si>
    <t>The culture encourages learning from failure and continuous improvement.</t>
  </si>
  <si>
    <t>SRE workloads are managed to a budget with typically 50% or less spent on operations work</t>
  </si>
  <si>
    <t>Work Standardization and Automation —of both tools and processes—is employed to improve scalability, repeatability, and other important goals</t>
  </si>
  <si>
    <t>Work standardization  is used to reduce time spent on non-value-added work.</t>
  </si>
  <si>
    <t>Automation is used to reduce time spent on non-value-added work.</t>
  </si>
  <si>
    <t>An error budget (= 1-availability) internal service level objective (SLO)  is established for each service. SLOs are set to be more stringent that external Service Level Agreements (SLAs) promised to customers.  The SLO budget considers what level users will  accept,  alternatives for users who are dissatisfied, and usage patterns  of the product at different availability levels.</t>
  </si>
  <si>
    <t>SLIs do not require a human to interpret an alerting domain. Instead, software observability algorithms doe the interpreting, and humans are notified only when they need to take action.</t>
  </si>
  <si>
    <t>Anti-fragility strategies are practiced to pro-actively assure resilience of applications, infrastructures, and pipeline services.</t>
  </si>
  <si>
    <t>Fire drills are periodically conducted to proactively determine weaknesses in  systems of people, process and technologies that could  potentially impact SLOs.</t>
  </si>
  <si>
    <t>Chaos monkey or equivalent infrastructure testing strategies are used to proactively determine weaknesses in  infrastructure systems that could  potentially impact SLOs.</t>
  </si>
  <si>
    <t>Non-emergency deployments use progressive rollouts in which changes are applied to small fractions of traffic and capacity at one time. If unexpected behavior is detected, the changes are rolled back first and diagnose afterward to minimize Mean Time to Recovery.</t>
  </si>
  <si>
    <t>Automation is used to implementing progressive rollouts, detect problems, and implement roll-back changes safely when problems arise, because outages are primarily caused by changes in a live system.</t>
  </si>
  <si>
    <t>Playbooks record the best practices for human response actions because  playbooks produce roughly a 3x improvement in MTTR.</t>
  </si>
  <si>
    <t>Postmortems are conducted for significant incidents, regardless of whether they paged; postmortems that did not trigger a page are even more valuable, as they likely point to clear monitoring gaps. Find all root causes of the event, and assign actions to correct the problem or improve how it is addressed next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</si>
</sst>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11"/>
      <color rgb="FF3F3F76"/>
      <name val="Calibri"/>
      <family val="2"/>
      <scheme val="minor"/>
    </font>
    <font>
      <b/>
      <sz val="12"/>
      <color theme="1"/>
      <name val="Calibri"/>
      <family val="2"/>
      <scheme val="minor"/>
    </font>
    <font>
      <b/>
      <sz val="8"/>
      <color theme="1"/>
      <name val="Calibri"/>
      <family val="2"/>
      <scheme val="minor"/>
    </font>
    <font>
      <sz val="8"/>
      <color theme="1"/>
      <name val="Calibri"/>
      <family val="2"/>
      <scheme val="minor"/>
    </font>
    <font>
      <sz val="10"/>
      <color rgb="FF3C3C3C"/>
      <name val="Arial"/>
      <family val="2"/>
    </font>
    <font>
      <b/>
      <sz val="14"/>
      <color theme="1"/>
      <name val="Arial"/>
      <family val="2"/>
    </font>
    <font>
      <b/>
      <sz val="12"/>
      <color theme="1"/>
      <name val="Arial"/>
      <family val="2"/>
    </font>
    <font>
      <b/>
      <sz val="8"/>
      <color theme="1"/>
      <name val="Arial"/>
      <family val="2"/>
    </font>
    <font>
      <sz val="8"/>
      <name val="Arial"/>
      <family val="2"/>
    </font>
    <font>
      <b/>
      <sz val="16"/>
      <color theme="1"/>
      <name val="Arial"/>
      <family val="2"/>
    </font>
  </fonts>
  <fills count="6">
    <fill>
      <patternFill patternType="none"/>
    </fill>
    <fill>
      <patternFill patternType="gray125"/>
    </fill>
    <fill>
      <patternFill patternType="solid">
        <fgColor rgb="FFFFFF00"/>
        <bgColor indexed="64"/>
      </patternFill>
    </fill>
    <fill>
      <patternFill patternType="solid">
        <fgColor rgb="FFFFCC99"/>
      </patternFill>
    </fill>
    <fill>
      <patternFill patternType="solid">
        <fgColor theme="0" tint="-0.249977111117893"/>
        <bgColor indexed="64"/>
      </patternFill>
    </fill>
    <fill>
      <patternFill patternType="solid">
        <fgColor theme="2" tint="-9.9978637043366805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s>
  <cellStyleXfs count="9">
    <xf numFmtId="0" fontId="0" fillId="0" borderId="0"/>
    <xf numFmtId="0" fontId="5" fillId="0" borderId="0"/>
    <xf numFmtId="0" fontId="8" fillId="3" borderId="2" applyNumberFormat="0" applyAlignment="0" applyProtection="0"/>
    <xf numFmtId="0" fontId="4" fillId="0" borderId="0"/>
    <xf numFmtId="0" fontId="3" fillId="0" borderId="0"/>
    <xf numFmtId="0" fontId="2" fillId="0" borderId="0"/>
    <xf numFmtId="0" fontId="2" fillId="0" borderId="0"/>
    <xf numFmtId="0" fontId="2" fillId="0" borderId="0"/>
    <xf numFmtId="0" fontId="1" fillId="0" borderId="0"/>
  </cellStyleXfs>
  <cellXfs count="41">
    <xf numFmtId="0" fontId="0" fillId="0" borderId="0" xfId="0"/>
    <xf numFmtId="0" fontId="4" fillId="0" borderId="0" xfId="3"/>
    <xf numFmtId="0" fontId="6" fillId="0" borderId="1" xfId="3" applyFont="1" applyBorder="1" applyAlignment="1">
      <alignment horizontal="center" wrapText="1"/>
    </xf>
    <xf numFmtId="0" fontId="7" fillId="4" borderId="4" xfId="3" applyFont="1" applyFill="1" applyBorder="1" applyAlignment="1">
      <alignment wrapText="1"/>
    </xf>
    <xf numFmtId="0" fontId="7" fillId="4" borderId="4" xfId="3" applyFont="1" applyFill="1" applyBorder="1" applyAlignment="1">
      <alignment horizontal="center" vertical="center"/>
    </xf>
    <xf numFmtId="0" fontId="12" fillId="0" borderId="1" xfId="3" applyFont="1" applyBorder="1" applyAlignment="1">
      <alignment wrapText="1"/>
    </xf>
    <xf numFmtId="1" fontId="7" fillId="0" borderId="1" xfId="3" applyNumberFormat="1" applyFont="1" applyBorder="1" applyAlignment="1">
      <alignment horizontal="center" vertical="center"/>
    </xf>
    <xf numFmtId="0" fontId="7" fillId="0" borderId="1" xfId="3" applyFont="1" applyBorder="1" applyAlignment="1">
      <alignment vertical="top" wrapText="1"/>
    </xf>
    <xf numFmtId="0" fontId="7" fillId="4" borderId="1" xfId="3" applyFont="1" applyFill="1" applyBorder="1" applyAlignment="1">
      <alignment wrapText="1"/>
    </xf>
    <xf numFmtId="0" fontId="7" fillId="4" borderId="1" xfId="3" applyFont="1" applyFill="1" applyBorder="1" applyAlignment="1">
      <alignment horizontal="center" vertical="center"/>
    </xf>
    <xf numFmtId="164" fontId="7" fillId="0" borderId="1" xfId="3" applyNumberFormat="1" applyFont="1" applyBorder="1" applyAlignment="1" applyProtection="1">
      <alignment horizontal="center" vertical="center"/>
    </xf>
    <xf numFmtId="164" fontId="7" fillId="0" borderId="1" xfId="3" applyNumberFormat="1" applyFont="1" applyBorder="1" applyAlignment="1">
      <alignment horizontal="center" vertical="center"/>
    </xf>
    <xf numFmtId="0" fontId="7" fillId="0" borderId="0" xfId="3" applyFont="1" applyAlignment="1" applyProtection="1">
      <alignment wrapText="1"/>
      <protection locked="0"/>
    </xf>
    <xf numFmtId="0" fontId="7" fillId="0" borderId="0" xfId="3" applyFont="1" applyBorder="1" applyAlignment="1">
      <alignment wrapText="1"/>
    </xf>
    <xf numFmtId="0" fontId="6" fillId="0" borderId="1" xfId="3" applyFont="1" applyBorder="1" applyAlignment="1">
      <alignment horizontal="center"/>
    </xf>
    <xf numFmtId="0" fontId="7" fillId="0" borderId="0" xfId="3" applyFont="1" applyAlignment="1">
      <alignment wrapText="1"/>
    </xf>
    <xf numFmtId="0" fontId="7" fillId="0" borderId="0" xfId="3" applyFont="1"/>
    <xf numFmtId="0" fontId="12" fillId="0" borderId="1" xfId="3" applyFont="1" applyBorder="1" applyAlignment="1">
      <alignment vertical="top" wrapText="1"/>
    </xf>
    <xf numFmtId="0" fontId="9" fillId="0" borderId="3" xfId="3" applyFont="1" applyBorder="1" applyAlignment="1">
      <alignment horizontal="center" wrapText="1"/>
    </xf>
    <xf numFmtId="0" fontId="7" fillId="4" borderId="5" xfId="3" applyFont="1" applyFill="1" applyBorder="1" applyAlignment="1">
      <alignment horizontal="center" vertical="center" wrapText="1"/>
    </xf>
    <xf numFmtId="0" fontId="0" fillId="0" borderId="1" xfId="0" applyBorder="1" applyAlignment="1">
      <alignment horizontal="center" wrapText="1"/>
    </xf>
    <xf numFmtId="0" fontId="0" fillId="0" borderId="0" xfId="0" applyAlignment="1">
      <alignment horizontal="center" wrapText="1"/>
    </xf>
    <xf numFmtId="0" fontId="4" fillId="0" borderId="0" xfId="3" applyFont="1" applyBorder="1" applyAlignment="1">
      <alignment horizontal="center" wrapText="1"/>
    </xf>
    <xf numFmtId="0" fontId="13" fillId="0" borderId="0" xfId="0" applyFont="1"/>
    <xf numFmtId="0" fontId="14" fillId="0" borderId="1" xfId="0" applyFont="1" applyBorder="1" applyAlignment="1">
      <alignment horizontal="center"/>
    </xf>
    <xf numFmtId="0" fontId="14" fillId="0" borderId="1" xfId="0" applyFont="1" applyBorder="1" applyAlignment="1">
      <alignment horizontal="center" wrapText="1"/>
    </xf>
    <xf numFmtId="0" fontId="14" fillId="5" borderId="1" xfId="0" applyFont="1" applyFill="1" applyBorder="1" applyAlignment="1">
      <alignment horizontal="center"/>
    </xf>
    <xf numFmtId="0" fontId="14" fillId="5" borderId="1" xfId="0" applyFont="1" applyFill="1" applyBorder="1" applyAlignment="1">
      <alignment horizontal="center" wrapText="1"/>
    </xf>
    <xf numFmtId="164" fontId="0" fillId="0" borderId="1" xfId="0" applyNumberFormat="1" applyBorder="1" applyAlignment="1">
      <alignment horizontal="center" wrapText="1"/>
    </xf>
    <xf numFmtId="164" fontId="0" fillId="0" borderId="0" xfId="0" applyNumberFormat="1" applyAlignment="1">
      <alignment horizontal="center" wrapText="1"/>
    </xf>
    <xf numFmtId="0" fontId="11" fillId="2" borderId="5" xfId="3" applyFont="1" applyFill="1" applyBorder="1" applyAlignment="1" applyProtection="1">
      <alignment horizontal="center" vertical="center" wrapText="1"/>
      <protection locked="0"/>
    </xf>
    <xf numFmtId="0" fontId="6" fillId="0" borderId="1" xfId="0" applyFont="1" applyBorder="1" applyAlignment="1">
      <alignment horizontal="center" wrapText="1"/>
    </xf>
    <xf numFmtId="0" fontId="6" fillId="0" borderId="7" xfId="0" applyFont="1" applyBorder="1" applyAlignment="1">
      <alignment horizontal="center" wrapText="1"/>
    </xf>
    <xf numFmtId="0" fontId="0" fillId="0" borderId="0" xfId="0"/>
    <xf numFmtId="1" fontId="8" fillId="3" borderId="1" xfId="2" applyNumberFormat="1" applyBorder="1" applyAlignment="1" applyProtection="1">
      <alignment horizontal="center" vertical="center"/>
      <protection locked="0"/>
    </xf>
    <xf numFmtId="0" fontId="6" fillId="0" borderId="0" xfId="0" applyFont="1"/>
    <xf numFmtId="0" fontId="17" fillId="0" borderId="3" xfId="3" applyFont="1" applyBorder="1" applyAlignment="1">
      <alignment horizontal="center" wrapText="1"/>
    </xf>
    <xf numFmtId="0" fontId="13" fillId="0" borderId="3" xfId="3" applyFont="1" applyBorder="1" applyAlignment="1">
      <alignment horizontal="center" wrapText="1"/>
    </xf>
    <xf numFmtId="0" fontId="13" fillId="0" borderId="6" xfId="3" applyFont="1" applyFill="1" applyBorder="1" applyAlignment="1">
      <alignment horizontal="center" wrapText="1"/>
    </xf>
    <xf numFmtId="0" fontId="1" fillId="0" borderId="0" xfId="3" applyFont="1"/>
    <xf numFmtId="0" fontId="0" fillId="2" borderId="0" xfId="0" applyFill="1"/>
  </cellXfs>
  <cellStyles count="9">
    <cellStyle name="Input" xfId="2" builtinId="20"/>
    <cellStyle name="Normal" xfId="0" builtinId="0"/>
    <cellStyle name="Normal 2" xfId="1" xr:uid="{00000000-0005-0000-0000-000031000000}"/>
    <cellStyle name="Normal 2 2" xfId="5" xr:uid="{AEBC5324-F512-4565-973E-ED6483C22F67}"/>
    <cellStyle name="Normal 3" xfId="3" xr:uid="{0A41E6CF-159B-4AE4-B7C5-F60A962B5C65}"/>
    <cellStyle name="Normal 3 2" xfId="6" xr:uid="{167969E7-7928-431E-A41D-5AD51034D0B8}"/>
    <cellStyle name="Normal 3 2 2" xfId="8" xr:uid="{73CFEEBE-CC6F-4094-B973-A0106F669D27}"/>
    <cellStyle name="Normal 4" xfId="4" xr:uid="{CA837105-7D95-4DE3-8713-EB146C8D0C1A}"/>
    <cellStyle name="Normal 4 2" xfId="7" xr:uid="{DA9C969C-8FE0-489E-AEBB-B3A8C8C8C728}"/>
  </cellStyles>
  <dxfs count="133">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65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Graphs!$B$3</c:f>
              <c:strCache>
                <c:ptCount val="1"/>
                <c:pt idx="0">
                  <c:v>SRE GAP Score</c:v>
                </c:pt>
              </c:strCache>
            </c:strRef>
          </c:tx>
          <c:spPr>
            <a:solidFill>
              <a:schemeClr val="accent1"/>
            </a:solidFill>
            <a:ln>
              <a:noFill/>
            </a:ln>
            <a:effectLst/>
          </c:spPr>
          <c:invertIfNegative val="0"/>
          <c:cat>
            <c:strRef>
              <c:f>Graphs!$A$4:$A$12</c:f>
              <c:strCache>
                <c:ptCount val="9"/>
                <c:pt idx="0">
                  <c:v>Culture</c:v>
                </c:pt>
                <c:pt idx="1">
                  <c:v>Work Sharing</c:v>
                </c:pt>
                <c:pt idx="2">
                  <c:v>Toil Reduction</c:v>
                </c:pt>
                <c:pt idx="3">
                  <c:v>SLAs/SLOs/SLIs</c:v>
                </c:pt>
                <c:pt idx="4">
                  <c:v>Measurements</c:v>
                </c:pt>
                <c:pt idx="5">
                  <c:v>Anti-Fragility</c:v>
                </c:pt>
                <c:pt idx="6">
                  <c:v>Deployments</c:v>
                </c:pt>
                <c:pt idx="7">
                  <c:v>Performance Management</c:v>
                </c:pt>
                <c:pt idx="8">
                  <c:v>Incidents Management</c:v>
                </c:pt>
              </c:strCache>
            </c:strRef>
          </c:cat>
          <c:val>
            <c:numRef>
              <c:f>Graphs!$B$4:$B$12</c:f>
              <c:numCache>
                <c:formatCode>0.0</c:formatCode>
                <c:ptCount val="9"/>
                <c:pt idx="0">
                  <c:v>9</c:v>
                </c:pt>
                <c:pt idx="1">
                  <c:v>5.666666666666667</c:v>
                </c:pt>
                <c:pt idx="2">
                  <c:v>6</c:v>
                </c:pt>
                <c:pt idx="3">
                  <c:v>9.3333333333333339</c:v>
                </c:pt>
                <c:pt idx="4">
                  <c:v>6.666666666666667</c:v>
                </c:pt>
                <c:pt idx="5">
                  <c:v>9.3333333333333339</c:v>
                </c:pt>
                <c:pt idx="6">
                  <c:v>6</c:v>
                </c:pt>
                <c:pt idx="7">
                  <c:v>6.666666666666667</c:v>
                </c:pt>
                <c:pt idx="8">
                  <c:v>8</c:v>
                </c:pt>
              </c:numCache>
            </c:numRef>
          </c:val>
          <c:extLst>
            <c:ext xmlns:c16="http://schemas.microsoft.com/office/drawing/2014/chart" uri="{C3380CC4-5D6E-409C-BE32-E72D297353CC}">
              <c16:uniqueId val="{00000000-1D49-4475-87EF-32052CED9F3B}"/>
            </c:ext>
          </c:extLst>
        </c:ser>
        <c:dLbls>
          <c:showLegendKey val="0"/>
          <c:showVal val="0"/>
          <c:showCatName val="0"/>
          <c:showSerName val="0"/>
          <c:showPercent val="0"/>
          <c:showBubbleSize val="0"/>
        </c:dLbls>
        <c:gapWidth val="182"/>
        <c:axId val="262667168"/>
        <c:axId val="262688800"/>
      </c:barChart>
      <c:catAx>
        <c:axId val="2626671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2688800"/>
        <c:crosses val="autoZero"/>
        <c:auto val="1"/>
        <c:lblAlgn val="ctr"/>
        <c:lblOffset val="100"/>
        <c:noMultiLvlLbl val="0"/>
      </c:catAx>
      <c:valAx>
        <c:axId val="26268880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26671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5</xdr:col>
      <xdr:colOff>66675</xdr:colOff>
      <xdr:row>2</xdr:row>
      <xdr:rowOff>209550</xdr:rowOff>
    </xdr:from>
    <xdr:to>
      <xdr:col>12</xdr:col>
      <xdr:colOff>371475</xdr:colOff>
      <xdr:row>13</xdr:row>
      <xdr:rowOff>66675</xdr:rowOff>
    </xdr:to>
    <xdr:graphicFrame macro="">
      <xdr:nvGraphicFramePr>
        <xdr:cNvPr id="2" name="Chart 1">
          <a:extLst>
            <a:ext uri="{FF2B5EF4-FFF2-40B4-BE49-F238E27FC236}">
              <a16:creationId xmlns:a16="http://schemas.microsoft.com/office/drawing/2014/main" id="{DDBF1966-9FE8-4674-B1FC-9BDB803D1F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171450</xdr:colOff>
      <xdr:row>4</xdr:row>
      <xdr:rowOff>144856</xdr:rowOff>
    </xdr:from>
    <xdr:to>
      <xdr:col>13</xdr:col>
      <xdr:colOff>530225</xdr:colOff>
      <xdr:row>16</xdr:row>
      <xdr:rowOff>85504</xdr:rowOff>
    </xdr:to>
    <xdr:pic>
      <xdr:nvPicPr>
        <xdr:cNvPr id="7" name="Picture 6">
          <a:extLst>
            <a:ext uri="{FF2B5EF4-FFF2-40B4-BE49-F238E27FC236}">
              <a16:creationId xmlns:a16="http://schemas.microsoft.com/office/drawing/2014/main" id="{29DBE280-4C8C-46C1-B8C7-44D6B741BF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57850" y="792556"/>
          <a:ext cx="2797175" cy="18837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323850</xdr:colOff>
      <xdr:row>5</xdr:row>
      <xdr:rowOff>8771</xdr:rowOff>
    </xdr:from>
    <xdr:to>
      <xdr:col>19</xdr:col>
      <xdr:colOff>320675</xdr:colOff>
      <xdr:row>16</xdr:row>
      <xdr:rowOff>28575</xdr:rowOff>
    </xdr:to>
    <xdr:pic>
      <xdr:nvPicPr>
        <xdr:cNvPr id="8" name="Picture 7">
          <a:extLst>
            <a:ext uri="{FF2B5EF4-FFF2-40B4-BE49-F238E27FC236}">
              <a16:creationId xmlns:a16="http://schemas.microsoft.com/office/drawing/2014/main" id="{478667D3-3D2F-4C82-B8E3-42F52BB30A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58250" y="818396"/>
          <a:ext cx="3044825" cy="1800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444501</xdr:colOff>
      <xdr:row>18</xdr:row>
      <xdr:rowOff>157859</xdr:rowOff>
    </xdr:from>
    <xdr:to>
      <xdr:col>5</xdr:col>
      <xdr:colOff>438150</xdr:colOff>
      <xdr:row>28</xdr:row>
      <xdr:rowOff>123823</xdr:rowOff>
    </xdr:to>
    <xdr:pic>
      <xdr:nvPicPr>
        <xdr:cNvPr id="12" name="Picture 11">
          <a:extLst>
            <a:ext uri="{FF2B5EF4-FFF2-40B4-BE49-F238E27FC236}">
              <a16:creationId xmlns:a16="http://schemas.microsoft.com/office/drawing/2014/main" id="{440EBD2A-C34A-4C74-A423-A188BB12A7B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4501" y="3072509"/>
          <a:ext cx="3041649" cy="15883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476250</xdr:colOff>
      <xdr:row>18</xdr:row>
      <xdr:rowOff>142737</xdr:rowOff>
    </xdr:from>
    <xdr:to>
      <xdr:col>11</xdr:col>
      <xdr:colOff>349250</xdr:colOff>
      <xdr:row>29</xdr:row>
      <xdr:rowOff>99577</xdr:rowOff>
    </xdr:to>
    <xdr:pic>
      <xdr:nvPicPr>
        <xdr:cNvPr id="14" name="Picture 13">
          <a:extLst>
            <a:ext uri="{FF2B5EF4-FFF2-40B4-BE49-F238E27FC236}">
              <a16:creationId xmlns:a16="http://schemas.microsoft.com/office/drawing/2014/main" id="{C17ED74B-42B6-4F24-AE9A-6C6EC90BEE7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133850" y="3057387"/>
          <a:ext cx="2921000" cy="17380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187325</xdr:colOff>
      <xdr:row>19</xdr:row>
      <xdr:rowOff>18657</xdr:rowOff>
    </xdr:from>
    <xdr:to>
      <xdr:col>17</xdr:col>
      <xdr:colOff>15875</xdr:colOff>
      <xdr:row>28</xdr:row>
      <xdr:rowOff>9524</xdr:rowOff>
    </xdr:to>
    <xdr:pic>
      <xdr:nvPicPr>
        <xdr:cNvPr id="17" name="Picture 16">
          <a:extLst>
            <a:ext uri="{FF2B5EF4-FFF2-40B4-BE49-F238E27FC236}">
              <a16:creationId xmlns:a16="http://schemas.microsoft.com/office/drawing/2014/main" id="{1FD2A4DA-D367-405E-9CB8-2624AFB188B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502525" y="3095232"/>
          <a:ext cx="2876550" cy="14481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457201</xdr:colOff>
      <xdr:row>30</xdr:row>
      <xdr:rowOff>125079</xdr:rowOff>
    </xdr:from>
    <xdr:to>
      <xdr:col>5</xdr:col>
      <xdr:colOff>438151</xdr:colOff>
      <xdr:row>41</xdr:row>
      <xdr:rowOff>107949</xdr:rowOff>
    </xdr:to>
    <xdr:pic>
      <xdr:nvPicPr>
        <xdr:cNvPr id="19" name="Picture 18">
          <a:extLst>
            <a:ext uri="{FF2B5EF4-FFF2-40B4-BE49-F238E27FC236}">
              <a16:creationId xmlns:a16="http://schemas.microsoft.com/office/drawing/2014/main" id="{97FDD286-88C0-44EE-9E97-AB366434A832}"/>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57201" y="4982829"/>
          <a:ext cx="3028950" cy="1764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523876</xdr:colOff>
      <xdr:row>30</xdr:row>
      <xdr:rowOff>150006</xdr:rowOff>
    </xdr:from>
    <xdr:to>
      <xdr:col>12</xdr:col>
      <xdr:colOff>23904</xdr:colOff>
      <xdr:row>41</xdr:row>
      <xdr:rowOff>133350</xdr:rowOff>
    </xdr:to>
    <xdr:pic>
      <xdr:nvPicPr>
        <xdr:cNvPr id="20" name="Picture 19">
          <a:extLst>
            <a:ext uri="{FF2B5EF4-FFF2-40B4-BE49-F238E27FC236}">
              <a16:creationId xmlns:a16="http://schemas.microsoft.com/office/drawing/2014/main" id="{EF96D2E1-645B-454B-A7C8-08CDF3DE0DB9}"/>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181476" y="5007756"/>
          <a:ext cx="3157628" cy="1764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114300</xdr:colOff>
      <xdr:row>31</xdr:row>
      <xdr:rowOff>30027</xdr:rowOff>
    </xdr:from>
    <xdr:to>
      <xdr:col>18</xdr:col>
      <xdr:colOff>520824</xdr:colOff>
      <xdr:row>42</xdr:row>
      <xdr:rowOff>30435</xdr:rowOff>
    </xdr:to>
    <xdr:pic>
      <xdr:nvPicPr>
        <xdr:cNvPr id="21" name="Picture 20">
          <a:extLst>
            <a:ext uri="{FF2B5EF4-FFF2-40B4-BE49-F238E27FC236}">
              <a16:creationId xmlns:a16="http://schemas.microsoft.com/office/drawing/2014/main" id="{5BDDB5E4-379A-437B-BD65-CA44EC2D886F}"/>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039100" y="5049702"/>
          <a:ext cx="3454524" cy="1781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533401</xdr:colOff>
      <xdr:row>43</xdr:row>
      <xdr:rowOff>6648</xdr:rowOff>
    </xdr:from>
    <xdr:to>
      <xdr:col>6</xdr:col>
      <xdr:colOff>76200</xdr:colOff>
      <xdr:row>54</xdr:row>
      <xdr:rowOff>88897</xdr:rowOff>
    </xdr:to>
    <xdr:pic>
      <xdr:nvPicPr>
        <xdr:cNvPr id="22" name="Picture 21">
          <a:extLst>
            <a:ext uri="{FF2B5EF4-FFF2-40B4-BE49-F238E27FC236}">
              <a16:creationId xmlns:a16="http://schemas.microsoft.com/office/drawing/2014/main" id="{33FCFBFF-7624-49F6-98CC-6F1528813679}"/>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33401" y="6969423"/>
          <a:ext cx="3200399" cy="1863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3174</xdr:colOff>
      <xdr:row>4</xdr:row>
      <xdr:rowOff>25399</xdr:rowOff>
    </xdr:from>
    <xdr:to>
      <xdr:col>6</xdr:col>
      <xdr:colOff>604852</xdr:colOff>
      <xdr:row>16</xdr:row>
      <xdr:rowOff>161924</xdr:rowOff>
    </xdr:to>
    <xdr:pic>
      <xdr:nvPicPr>
        <xdr:cNvPr id="24" name="Picture 23">
          <a:extLst>
            <a:ext uri="{FF2B5EF4-FFF2-40B4-BE49-F238E27FC236}">
              <a16:creationId xmlns:a16="http://schemas.microsoft.com/office/drawing/2014/main" id="{B8FFF8B4-DF65-43CF-8C3A-56BDA06BA4D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2774" y="673099"/>
          <a:ext cx="3649678" cy="207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AC134-CC53-456A-BBC4-582F21198361}">
  <dimension ref="A1:F10"/>
  <sheetViews>
    <sheetView tabSelected="1" workbookViewId="0">
      <selection activeCell="A17" sqref="A17"/>
    </sheetView>
  </sheetViews>
  <sheetFormatPr defaultRowHeight="12.5" x14ac:dyDescent="0.25"/>
  <cols>
    <col min="1" max="1" width="58.54296875" style="33" customWidth="1"/>
    <col min="2" max="6" width="13" style="21" customWidth="1"/>
    <col min="7" max="16384" width="8.7265625" style="33"/>
  </cols>
  <sheetData>
    <row r="1" spans="1:1" ht="18" x14ac:dyDescent="0.4">
      <c r="A1" s="23" t="s">
        <v>46</v>
      </c>
    </row>
    <row r="3" spans="1:1" s="21" customFormat="1" ht="13" x14ac:dyDescent="0.3">
      <c r="A3" s="35" t="s">
        <v>39</v>
      </c>
    </row>
    <row r="4" spans="1:1" s="21" customFormat="1" x14ac:dyDescent="0.25">
      <c r="A4" s="33" t="s">
        <v>47</v>
      </c>
    </row>
    <row r="5" spans="1:1" s="21" customFormat="1" x14ac:dyDescent="0.25">
      <c r="A5" s="40" t="s">
        <v>40</v>
      </c>
    </row>
    <row r="6" spans="1:1" s="21" customFormat="1" x14ac:dyDescent="0.25">
      <c r="A6" s="40" t="s">
        <v>41</v>
      </c>
    </row>
    <row r="7" spans="1:1" s="21" customFormat="1" x14ac:dyDescent="0.25">
      <c r="A7" s="40" t="s">
        <v>42</v>
      </c>
    </row>
    <row r="9" spans="1:1" s="21" customFormat="1" x14ac:dyDescent="0.25">
      <c r="A9" s="33" t="s">
        <v>43</v>
      </c>
    </row>
    <row r="10" spans="1:1" s="21" customFormat="1" x14ac:dyDescent="0.25">
      <c r="A10" s="33" t="s">
        <v>44</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D2CFF-F89F-4C3D-BD3B-60F0F1DA83E3}">
  <dimension ref="A1:E10"/>
  <sheetViews>
    <sheetView zoomScale="90" zoomScaleNormal="90" workbookViewId="0">
      <pane ySplit="2" topLeftCell="A3" activePane="bottomLeft" state="frozen"/>
      <selection pane="bottomLeft" activeCell="B3" sqref="B3:C6"/>
    </sheetView>
  </sheetViews>
  <sheetFormatPr defaultColWidth="9.26953125" defaultRowHeight="14.5" x14ac:dyDescent="0.35"/>
  <cols>
    <col min="1" max="1" width="67.1796875" style="15" customWidth="1"/>
    <col min="2" max="3" width="13.7265625" style="16" customWidth="1"/>
    <col min="4" max="4" width="9" style="16" customWidth="1"/>
    <col min="5" max="5" width="40.08984375" style="15" customWidth="1"/>
    <col min="6" max="16384" width="9.26953125" style="1"/>
  </cols>
  <sheetData>
    <row r="1" spans="1:5" ht="100.5" customHeight="1" x14ac:dyDescent="0.4">
      <c r="A1" s="36" t="s">
        <v>21</v>
      </c>
      <c r="B1" s="18" t="s">
        <v>0</v>
      </c>
      <c r="C1" s="18" t="s">
        <v>1</v>
      </c>
      <c r="D1" s="2" t="s">
        <v>2</v>
      </c>
      <c r="E1" s="38" t="s">
        <v>3</v>
      </c>
    </row>
    <row r="2" spans="1:5" x14ac:dyDescent="0.35">
      <c r="A2" s="3"/>
      <c r="B2" s="4"/>
      <c r="C2" s="4"/>
      <c r="D2" s="4"/>
      <c r="E2" s="19"/>
    </row>
    <row r="3" spans="1:5" ht="41" customHeight="1" x14ac:dyDescent="0.35">
      <c r="A3" s="7" t="s">
        <v>58</v>
      </c>
      <c r="B3" s="34"/>
      <c r="C3" s="34"/>
      <c r="D3" s="6" t="str">
        <f t="shared" ref="D3:D6" si="0">IF((IF(C3=0,0,1)*IF(C3=1,3,1)*IF(C3=2,2,1)*IF(C3=3,1,1)*IF(C3=4,0,1)*IF(C3=5,0,1)*IF(C3&lt;0,"P out of range",1)*IF(C3&gt;5,"P out of range",1))*(IF(B3&lt;6,B3,0)*IF(B3&lt;0,"I out of range",1)*IF(B3&gt;5,"I out of range",1))=0,"NA",(IF(C3&lt;4,4-C3,0)*(IF(COUNTIF(C3,"NA")=1,0,1)))*((IF(COUNTIF(B3,"NA")=1,0,1))*IF(B3&lt;6,B3,0)))</f>
        <v>NA</v>
      </c>
      <c r="E3" s="30"/>
    </row>
    <row r="4" spans="1:5" ht="41" customHeight="1" x14ac:dyDescent="0.35">
      <c r="A4" s="5" t="s">
        <v>59</v>
      </c>
      <c r="B4" s="34"/>
      <c r="C4" s="34"/>
      <c r="D4" s="6" t="str">
        <f t="shared" si="0"/>
        <v>NA</v>
      </c>
      <c r="E4" s="30"/>
    </row>
    <row r="5" spans="1:5" ht="41" customHeight="1" x14ac:dyDescent="0.35">
      <c r="A5" s="7" t="s">
        <v>60</v>
      </c>
      <c r="B5" s="34"/>
      <c r="C5" s="34"/>
      <c r="D5" s="6" t="str">
        <f t="shared" ref="D5" si="1">IF((IF(C5=0,0,1)*IF(C5=1,3,1)*IF(C5=2,2,1)*IF(C5=3,1,1)*IF(C5=4,0,1)*IF(C5=5,0,1)*IF(C5&lt;0,"P out of range",1)*IF(C5&gt;5,"P out of range",1))*(IF(B5&lt;6,B5,0)*IF(B5&lt;0,"I out of range",1)*IF(B5&gt;5,"I out of range",1))=0,"NA",(IF(C5&lt;4,4-C5,0)*(IF(COUNTIF(C5,"NA")=1,0,1)))*((IF(COUNTIF(B5,"NA")=1,0,1))*IF(B5&lt;6,B5,0)))</f>
        <v>NA</v>
      </c>
      <c r="E5" s="30"/>
    </row>
    <row r="6" spans="1:5" ht="41" customHeight="1" x14ac:dyDescent="0.35">
      <c r="A6" s="7" t="s">
        <v>36</v>
      </c>
      <c r="B6" s="34"/>
      <c r="C6" s="34"/>
      <c r="D6" s="6" t="str">
        <f t="shared" si="0"/>
        <v>NA</v>
      </c>
      <c r="E6" s="30"/>
    </row>
    <row r="7" spans="1:5" x14ac:dyDescent="0.35">
      <c r="A7" s="8"/>
      <c r="B7" s="9"/>
      <c r="C7" s="9"/>
      <c r="D7" s="9"/>
      <c r="E7" s="19"/>
    </row>
    <row r="8" spans="1:5" ht="18" x14ac:dyDescent="0.4">
      <c r="A8" s="37" t="str">
        <f>A1</f>
        <v>Anti-Fragility</v>
      </c>
      <c r="B8" s="10" t="str">
        <f>IFERROR((IF((SUM(B$2:B7)/((COUNTA($A$2:$A7)-COUNTIF(B$2:B7,0)-(COUNTIF(B$2:B7,"")-2))))=0,"To Be Computed",((SUM(B$2:B7)/((COUNTA($A$2:$A7)-COUNTIF(B$2:B7,0)-(COUNTIF(B$2:B7,"")-2))))))),"INPUT ?")</f>
        <v>INPUT ?</v>
      </c>
      <c r="C8" s="10" t="str">
        <f>IFERROR((IF((SUM(C$2:C7)/((COUNTA($A$2:$A7)-COUNTIF(C$2:C7,0)-(COUNTIF(C$2:C7,"")-2))))=0,"To Be Computed",((SUM(C$2:C7)/((COUNTA($A$2:$A7)-COUNTIF(C$2:C7,0)-(COUNTIF(C$2:C7,"")-2))))))),"INPUT ?")</f>
        <v>INPUT ?</v>
      </c>
      <c r="D8" s="11" t="str">
        <f>IFERROR(SUM(D2:D7)/(COUNTA(A2:A7)-COUNTIF(D2:D7,"NA")),"NA")</f>
        <v>NA</v>
      </c>
      <c r="E8" s="12"/>
    </row>
    <row r="9" spans="1:5" x14ac:dyDescent="0.35">
      <c r="A9" s="22">
        <f>COUNTA(A2:A7)</f>
        <v>4</v>
      </c>
      <c r="B9" s="14" t="s">
        <v>4</v>
      </c>
      <c r="C9" s="14" t="s">
        <v>4</v>
      </c>
      <c r="D9" s="14" t="s">
        <v>4</v>
      </c>
    </row>
    <row r="10" spans="1:5" x14ac:dyDescent="0.35">
      <c r="A10" s="13"/>
    </row>
  </sheetData>
  <conditionalFormatting sqref="D3:D4 D6">
    <cfRule type="cellIs" dxfId="85" priority="9" operator="greaterThan">
      <formula>7.4</formula>
    </cfRule>
  </conditionalFormatting>
  <conditionalFormatting sqref="D8">
    <cfRule type="cellIs" dxfId="84" priority="8" operator="greaterThan">
      <formula>7.4</formula>
    </cfRule>
  </conditionalFormatting>
  <conditionalFormatting sqref="B3:C4 B6:C6">
    <cfRule type="cellIs" dxfId="83" priority="6" operator="between">
      <formula>0.1</formula>
      <formula>5.1</formula>
    </cfRule>
    <cfRule type="cellIs" dxfId="82" priority="7" operator="equal">
      <formula>0</formula>
    </cfRule>
  </conditionalFormatting>
  <conditionalFormatting sqref="D3:D4 D6">
    <cfRule type="containsText" dxfId="81" priority="5" operator="containsText" text="NA">
      <formula>NOT(ISERROR(SEARCH("NA",D3)))</formula>
    </cfRule>
  </conditionalFormatting>
  <conditionalFormatting sqref="D5">
    <cfRule type="cellIs" dxfId="80" priority="4" operator="greaterThan">
      <formula>7.4</formula>
    </cfRule>
  </conditionalFormatting>
  <conditionalFormatting sqref="B5:C5">
    <cfRule type="cellIs" dxfId="79" priority="2" operator="between">
      <formula>0.1</formula>
      <formula>5.1</formula>
    </cfRule>
    <cfRule type="cellIs" dxfId="78" priority="3" operator="equal">
      <formula>0</formula>
    </cfRule>
  </conditionalFormatting>
  <conditionalFormatting sqref="D5">
    <cfRule type="containsText" dxfId="77" priority="1" operator="containsText" text="NA">
      <formula>NOT(ISERROR(SEARCH("NA",D5)))</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FE393-0561-409B-8BC3-B0B4FEA7C8BE}">
  <dimension ref="A1:E18"/>
  <sheetViews>
    <sheetView zoomScale="90" zoomScaleNormal="90" workbookViewId="0">
      <pane ySplit="2" topLeftCell="A3" activePane="bottomLeft" state="frozen"/>
      <selection pane="bottomLeft" activeCell="B3" sqref="B3:C5"/>
    </sheetView>
  </sheetViews>
  <sheetFormatPr defaultColWidth="9.26953125" defaultRowHeight="14.5" x14ac:dyDescent="0.35"/>
  <cols>
    <col min="1" max="1" width="68" style="15" customWidth="1"/>
    <col min="2" max="3" width="13.7265625" style="16" customWidth="1"/>
    <col min="4" max="4" width="9" style="16" customWidth="1"/>
    <col min="5" max="5" width="40.08984375" style="15" customWidth="1"/>
    <col min="6" max="16384" width="9.26953125" style="1"/>
  </cols>
  <sheetData>
    <row r="1" spans="1:5" ht="100.5" customHeight="1" x14ac:dyDescent="0.4">
      <c r="A1" s="36" t="s">
        <v>22</v>
      </c>
      <c r="B1" s="18" t="s">
        <v>0</v>
      </c>
      <c r="C1" s="18" t="s">
        <v>1</v>
      </c>
      <c r="D1" s="2" t="s">
        <v>2</v>
      </c>
      <c r="E1" s="38" t="s">
        <v>3</v>
      </c>
    </row>
    <row r="2" spans="1:5" x14ac:dyDescent="0.35">
      <c r="A2" s="3"/>
      <c r="B2" s="4"/>
      <c r="C2" s="4"/>
      <c r="D2" s="4"/>
      <c r="E2" s="19"/>
    </row>
    <row r="3" spans="1:5" ht="60.5" customHeight="1" x14ac:dyDescent="0.35">
      <c r="A3" s="7" t="s">
        <v>61</v>
      </c>
      <c r="B3" s="34"/>
      <c r="C3" s="34"/>
      <c r="D3" s="6" t="str">
        <f t="shared" ref="D3:D5" si="0">IF((IF(C3=0,0,1)*IF(C3=1,3,1)*IF(C3=2,2,1)*IF(C3=3,1,1)*IF(C3=4,0,1)*IF(C3=5,0,1)*IF(C3&lt;0,"P out of range",1)*IF(C3&gt;5,"P out of range",1))*(IF(B3&lt;6,B3,0)*IF(B3&lt;0,"I out of range",1)*IF(B3&gt;5,"I out of range",1))=0,"NA",(IF(C3&lt;4,4-C3,0)*(IF(COUNTIF(C3,"NA")=1,0,1)))*((IF(COUNTIF(B3,"NA")=1,0,1))*IF(B3&lt;6,B3,0)))</f>
        <v>NA</v>
      </c>
      <c r="E3" s="30"/>
    </row>
    <row r="4" spans="1:5" ht="51.5" customHeight="1" x14ac:dyDescent="0.35">
      <c r="A4" s="5" t="s">
        <v>62</v>
      </c>
      <c r="B4" s="34"/>
      <c r="C4" s="34"/>
      <c r="D4" s="6" t="str">
        <f t="shared" si="0"/>
        <v>NA</v>
      </c>
      <c r="E4" s="30"/>
    </row>
    <row r="5" spans="1:5" ht="41" customHeight="1" x14ac:dyDescent="0.35">
      <c r="A5" s="7" t="s">
        <v>38</v>
      </c>
      <c r="B5" s="34"/>
      <c r="C5" s="34"/>
      <c r="D5" s="6" t="str">
        <f t="shared" si="0"/>
        <v>NA</v>
      </c>
      <c r="E5" s="30"/>
    </row>
    <row r="6" spans="1:5" x14ac:dyDescent="0.35">
      <c r="A6" s="8"/>
      <c r="B6" s="9"/>
      <c r="C6" s="9"/>
      <c r="D6" s="9"/>
      <c r="E6" s="19"/>
    </row>
    <row r="7" spans="1:5" ht="18" x14ac:dyDescent="0.4">
      <c r="A7" s="37" t="str">
        <f>A1</f>
        <v>Deployments</v>
      </c>
      <c r="B7" s="10" t="str">
        <f>IFERROR((IF((SUM(B$2:B6)/((COUNTA($A$2:$A6)-COUNTIF(B$2:B6,0)-(COUNTIF(B$2:B6,"")-2))))=0,"To Be Computed",((SUM(B$2:B6)/((COUNTA($A$2:$A6)-COUNTIF(B$2:B6,0)-(COUNTIF(B$2:B6,"")-2))))))),"INPUT ?")</f>
        <v>INPUT ?</v>
      </c>
      <c r="C7" s="10" t="str">
        <f>IFERROR((IF((SUM(C$2:C6)/((COUNTA($A$2:$A6)-COUNTIF(C$2:C6,0)-(COUNTIF(C$2:C6,"")-2))))=0,"To Be Computed",((SUM(C$2:C6)/((COUNTA($A$2:$A6)-COUNTIF(C$2:C6,0)-(COUNTIF(C$2:C6,"")-2))))))),"INPUT ?")</f>
        <v>INPUT ?</v>
      </c>
      <c r="D7" s="11" t="str">
        <f>IFERROR(SUM(D2:D6)/(COUNTA(A2:A6)-COUNTIF(D2:D6,"NA")),"NA")</f>
        <v>NA</v>
      </c>
      <c r="E7" s="12"/>
    </row>
    <row r="8" spans="1:5" x14ac:dyDescent="0.35">
      <c r="A8" s="22">
        <f>COUNTA(A2:A6)</f>
        <v>3</v>
      </c>
      <c r="B8" s="14" t="s">
        <v>4</v>
      </c>
      <c r="C8" s="14" t="s">
        <v>4</v>
      </c>
      <c r="D8" s="14" t="s">
        <v>4</v>
      </c>
    </row>
    <row r="9" spans="1:5" x14ac:dyDescent="0.35">
      <c r="A9" s="13"/>
    </row>
    <row r="18" spans="1:1" x14ac:dyDescent="0.35">
      <c r="A18" s="15" t="s">
        <v>29</v>
      </c>
    </row>
  </sheetData>
  <conditionalFormatting sqref="D3:D5">
    <cfRule type="cellIs" dxfId="76" priority="5" operator="greaterThan">
      <formula>7.4</formula>
    </cfRule>
  </conditionalFormatting>
  <conditionalFormatting sqref="D7">
    <cfRule type="cellIs" dxfId="75" priority="4" operator="greaterThan">
      <formula>7.4</formula>
    </cfRule>
  </conditionalFormatting>
  <conditionalFormatting sqref="B3:C5">
    <cfRule type="cellIs" dxfId="74" priority="2" operator="between">
      <formula>0.1</formula>
      <formula>5.1</formula>
    </cfRule>
    <cfRule type="cellIs" dxfId="73" priority="3" operator="equal">
      <formula>0</formula>
    </cfRule>
  </conditionalFormatting>
  <conditionalFormatting sqref="D3:D5">
    <cfRule type="containsText" dxfId="72" priority="1" operator="containsText" text="NA">
      <formula>NOT(ISERROR(SEARCH("NA",D3)))</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EA0FF-331F-4336-831B-3DF1B927A913}">
  <dimension ref="A1:E18"/>
  <sheetViews>
    <sheetView zoomScale="90" zoomScaleNormal="90" workbookViewId="0">
      <pane ySplit="2" topLeftCell="A3" activePane="bottomLeft" state="frozen"/>
      <selection pane="bottomLeft" activeCell="B3" sqref="B3:C5"/>
    </sheetView>
  </sheetViews>
  <sheetFormatPr defaultColWidth="9.26953125" defaultRowHeight="14.5" x14ac:dyDescent="0.35"/>
  <cols>
    <col min="1" max="1" width="72.08984375" style="15" customWidth="1"/>
    <col min="2" max="3" width="13.7265625" style="16" customWidth="1"/>
    <col min="4" max="4" width="9" style="16" customWidth="1"/>
    <col min="5" max="5" width="40.08984375" style="15" customWidth="1"/>
    <col min="6" max="16384" width="9.26953125" style="1"/>
  </cols>
  <sheetData>
    <row r="1" spans="1:5" ht="100.5" customHeight="1" x14ac:dyDescent="0.4">
      <c r="A1" s="36" t="s">
        <v>23</v>
      </c>
      <c r="B1" s="18" t="s">
        <v>0</v>
      </c>
      <c r="C1" s="18" t="s">
        <v>1</v>
      </c>
      <c r="D1" s="2" t="s">
        <v>2</v>
      </c>
      <c r="E1" s="38" t="s">
        <v>3</v>
      </c>
    </row>
    <row r="2" spans="1:5" x14ac:dyDescent="0.35">
      <c r="A2" s="3"/>
      <c r="B2" s="4"/>
      <c r="C2" s="4"/>
      <c r="D2" s="4"/>
      <c r="E2" s="19"/>
    </row>
    <row r="3" spans="1:5" ht="41" customHeight="1" x14ac:dyDescent="0.35">
      <c r="A3" s="5" t="s">
        <v>6</v>
      </c>
      <c r="B3" s="34"/>
      <c r="C3" s="34"/>
      <c r="D3" s="6" t="str">
        <f t="shared" ref="D3" si="0">IF((IF(C3=0,0,1)*IF(C3=1,3,1)*IF(C3=2,2,1)*IF(C3=3,1,1)*IF(C3=4,0,1)*IF(C3=5,0,1)*IF(C3&lt;0,"P out of range",1)*IF(C3&gt;5,"P out of range",1))*(IF(B3&lt;6,B3,0)*IF(B3&lt;0,"I out of range",1)*IF(B3&gt;5,"I out of range",1))=0,"NA",(IF(C3&lt;4,4-C3,0)*(IF(COUNTIF(C3,"NA")=1,0,1)))*((IF(COUNTIF(B3,"NA")=1,0,1))*IF(B3&lt;6,B3,0)))</f>
        <v>NA</v>
      </c>
      <c r="E3" s="30"/>
    </row>
    <row r="4" spans="1:5" ht="41" customHeight="1" x14ac:dyDescent="0.35">
      <c r="A4" s="5" t="s">
        <v>10</v>
      </c>
      <c r="B4" s="34"/>
      <c r="C4" s="34"/>
      <c r="D4" s="6" t="str">
        <f t="shared" ref="D4:D5" si="1">IF((IF(C4=0,0,1)*IF(C4=1,3,1)*IF(C4=2,2,1)*IF(C4=3,1,1)*IF(C4=4,0,1)*IF(C4=5,0,1)*IF(C4&lt;0,"P out of range",1)*IF(C4&gt;5,"P out of range",1))*(IF(B4&lt;6,B4,0)*IF(B4&lt;0,"I out of range",1)*IF(B4&gt;5,"I out of range",1))=0,"NA",(IF(C4&lt;4,4-C4,0)*(IF(COUNTIF(C4,"NA")=1,0,1)))*((IF(COUNTIF(B4,"NA")=1,0,1))*IF(B4&lt;6,B4,0)))</f>
        <v>NA</v>
      </c>
      <c r="E4" s="30"/>
    </row>
    <row r="5" spans="1:5" ht="57" customHeight="1" x14ac:dyDescent="0.35">
      <c r="A5" s="7" t="s">
        <v>12</v>
      </c>
      <c r="B5" s="34"/>
      <c r="C5" s="34"/>
      <c r="D5" s="6" t="str">
        <f t="shared" si="1"/>
        <v>NA</v>
      </c>
      <c r="E5" s="30"/>
    </row>
    <row r="6" spans="1:5" x14ac:dyDescent="0.35">
      <c r="A6" s="8"/>
      <c r="B6" s="9"/>
      <c r="C6" s="9"/>
      <c r="D6" s="9"/>
      <c r="E6" s="19"/>
    </row>
    <row r="7" spans="1:5" ht="18" x14ac:dyDescent="0.4">
      <c r="A7" s="37" t="str">
        <f>A1</f>
        <v>Performance Management</v>
      </c>
      <c r="B7" s="10" t="str">
        <f>IFERROR((IF((SUM(B$2:B6)/((COUNTA($A$2:$A6)-COUNTIF(B$2:B6,0)-(COUNTIF(B$2:B6,"")-2))))=0,"To Be Computed",((SUM(B$2:B6)/((COUNTA($A$2:$A6)-COUNTIF(B$2:B6,0)-(COUNTIF(B$2:B6,"")-2))))))),"INPUT ?")</f>
        <v>INPUT ?</v>
      </c>
      <c r="C7" s="10" t="str">
        <f>IFERROR((IF((SUM(C$2:C6)/((COUNTA($A$2:$A6)-COUNTIF(C$2:C6,0)-(COUNTIF(C$2:C6,"")-2))))=0,"To Be Computed",((SUM(C$2:C6)/((COUNTA($A$2:$A6)-COUNTIF(C$2:C6,0)-(COUNTIF(C$2:C6,"")-2))))))),"INPUT ?")</f>
        <v>INPUT ?</v>
      </c>
      <c r="D7" s="11" t="str">
        <f>IFERROR(SUM(D2:D6)/(COUNTA(A2:A6)-COUNTIF(D2:D6,"NA")),"NA")</f>
        <v>NA</v>
      </c>
      <c r="E7" s="12"/>
    </row>
    <row r="8" spans="1:5" x14ac:dyDescent="0.35">
      <c r="A8" s="22">
        <f>COUNTA(A2:A6)</f>
        <v>3</v>
      </c>
      <c r="B8" s="14" t="s">
        <v>4</v>
      </c>
      <c r="C8" s="14" t="s">
        <v>4</v>
      </c>
      <c r="D8" s="14" t="s">
        <v>4</v>
      </c>
    </row>
    <row r="9" spans="1:5" x14ac:dyDescent="0.35">
      <c r="A9" s="13"/>
    </row>
    <row r="18" spans="1:5" s="16" customFormat="1" x14ac:dyDescent="0.35">
      <c r="A18" s="15" t="s">
        <v>29</v>
      </c>
      <c r="E18" s="15"/>
    </row>
  </sheetData>
  <conditionalFormatting sqref="D4:D5">
    <cfRule type="cellIs" dxfId="71" priority="9" operator="greaterThan">
      <formula>7.4</formula>
    </cfRule>
  </conditionalFormatting>
  <conditionalFormatting sqref="D7">
    <cfRule type="cellIs" dxfId="70" priority="8" operator="greaterThan">
      <formula>7.4</formula>
    </cfRule>
  </conditionalFormatting>
  <conditionalFormatting sqref="B4:C5">
    <cfRule type="cellIs" dxfId="69" priority="6" operator="between">
      <formula>0.1</formula>
      <formula>5.1</formula>
    </cfRule>
    <cfRule type="cellIs" dxfId="68" priority="7" operator="equal">
      <formula>0</formula>
    </cfRule>
  </conditionalFormatting>
  <conditionalFormatting sqref="D4:D5">
    <cfRule type="containsText" dxfId="67" priority="5" operator="containsText" text="NA">
      <formula>NOT(ISERROR(SEARCH("NA",D4)))</formula>
    </cfRule>
  </conditionalFormatting>
  <conditionalFormatting sqref="D3">
    <cfRule type="cellIs" dxfId="66" priority="4" operator="greaterThan">
      <formula>7.4</formula>
    </cfRule>
  </conditionalFormatting>
  <conditionalFormatting sqref="B3:C3">
    <cfRule type="cellIs" dxfId="65" priority="2" operator="between">
      <formula>0.1</formula>
      <formula>5.1</formula>
    </cfRule>
    <cfRule type="cellIs" dxfId="64" priority="3" operator="equal">
      <formula>0</formula>
    </cfRule>
  </conditionalFormatting>
  <conditionalFormatting sqref="D3">
    <cfRule type="containsText" dxfId="63" priority="1" operator="containsText" text="NA">
      <formula>NOT(ISERROR(SEARCH("NA",D3)))</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B9E92-5651-4ADD-939C-04182DD236ED}">
  <dimension ref="A1:E19"/>
  <sheetViews>
    <sheetView zoomScale="90" zoomScaleNormal="90" workbookViewId="0">
      <pane ySplit="2" topLeftCell="A3" activePane="bottomLeft" state="frozen"/>
      <selection pane="bottomLeft" activeCell="B3" sqref="B3:C6"/>
    </sheetView>
  </sheetViews>
  <sheetFormatPr defaultColWidth="9.26953125" defaultRowHeight="14.5" x14ac:dyDescent="0.35"/>
  <cols>
    <col min="1" max="1" width="72.08984375" style="15" customWidth="1"/>
    <col min="2" max="3" width="13.7265625" style="16" customWidth="1"/>
    <col min="4" max="4" width="9" style="16" customWidth="1"/>
    <col min="5" max="5" width="40.08984375" style="15" customWidth="1"/>
    <col min="6" max="16384" width="9.26953125" style="1"/>
  </cols>
  <sheetData>
    <row r="1" spans="1:5" ht="100.5" customHeight="1" x14ac:dyDescent="0.4">
      <c r="A1" s="36" t="s">
        <v>30</v>
      </c>
      <c r="B1" s="18" t="s">
        <v>0</v>
      </c>
      <c r="C1" s="18" t="s">
        <v>1</v>
      </c>
      <c r="D1" s="2" t="s">
        <v>2</v>
      </c>
      <c r="E1" s="38" t="s">
        <v>3</v>
      </c>
    </row>
    <row r="2" spans="1:5" x14ac:dyDescent="0.35">
      <c r="A2" s="3"/>
      <c r="B2" s="4"/>
      <c r="C2" s="4"/>
      <c r="D2" s="4"/>
      <c r="E2" s="19"/>
    </row>
    <row r="3" spans="1:5" ht="41" customHeight="1" x14ac:dyDescent="0.35">
      <c r="A3" s="7" t="s">
        <v>63</v>
      </c>
      <c r="B3" s="34"/>
      <c r="C3" s="34"/>
      <c r="D3" s="6" t="str">
        <f t="shared" ref="D3:D6" si="0">IF((IF(C3=0,0,1)*IF(C3=1,3,1)*IF(C3=2,2,1)*IF(C3=3,1,1)*IF(C3=4,0,1)*IF(C3=5,0,1)*IF(C3&lt;0,"P out of range",1)*IF(C3&gt;5,"P out of range",1))*(IF(B3&lt;6,B3,0)*IF(B3&lt;0,"I out of range",1)*IF(B3&gt;5,"I out of range",1))=0,"NA",(IF(C3&lt;4,4-C3,0)*(IF(COUNTIF(C3,"NA")=1,0,1)))*((IF(COUNTIF(B3,"NA")=1,0,1))*IF(B3&lt;6,B3,0)))</f>
        <v>NA</v>
      </c>
      <c r="E3" s="30"/>
    </row>
    <row r="4" spans="1:5" ht="41" customHeight="1" x14ac:dyDescent="0.35">
      <c r="A4" s="5" t="s">
        <v>11</v>
      </c>
      <c r="B4" s="34"/>
      <c r="C4" s="34"/>
      <c r="D4" s="6" t="str">
        <f t="shared" si="0"/>
        <v>NA</v>
      </c>
      <c r="E4" s="30"/>
    </row>
    <row r="5" spans="1:5" ht="41" customHeight="1" x14ac:dyDescent="0.35">
      <c r="A5" s="7" t="s">
        <v>13</v>
      </c>
      <c r="B5" s="34"/>
      <c r="C5" s="34"/>
      <c r="D5" s="6" t="str">
        <f t="shared" ref="D5" si="1">IF((IF(C5=0,0,1)*IF(C5=1,3,1)*IF(C5=2,2,1)*IF(C5=3,1,1)*IF(C5=4,0,1)*IF(C5=5,0,1)*IF(C5&lt;0,"P out of range",1)*IF(C5&gt;5,"P out of range",1))*(IF(B5&lt;6,B5,0)*IF(B5&lt;0,"I out of range",1)*IF(B5&gt;5,"I out of range",1))=0,"NA",(IF(C5&lt;4,4-C5,0)*(IF(COUNTIF(C5,"NA")=1,0,1)))*((IF(COUNTIF(B5,"NA")=1,0,1))*IF(B5&lt;6,B5,0)))</f>
        <v>NA</v>
      </c>
      <c r="E5" s="30"/>
    </row>
    <row r="6" spans="1:5" ht="56" customHeight="1" x14ac:dyDescent="0.35">
      <c r="A6" s="7" t="s">
        <v>64</v>
      </c>
      <c r="B6" s="34"/>
      <c r="C6" s="34"/>
      <c r="D6" s="6" t="str">
        <f t="shared" si="0"/>
        <v>NA</v>
      </c>
      <c r="E6" s="30"/>
    </row>
    <row r="7" spans="1:5" x14ac:dyDescent="0.35">
      <c r="A7" s="8"/>
      <c r="B7" s="9"/>
      <c r="C7" s="9"/>
      <c r="D7" s="9"/>
      <c r="E7" s="19"/>
    </row>
    <row r="8" spans="1:5" ht="18" x14ac:dyDescent="0.4">
      <c r="A8" s="37" t="str">
        <f>A1</f>
        <v>Incidents Management</v>
      </c>
      <c r="B8" s="10" t="str">
        <f>IFERROR((IF((SUM(B$2:B7)/((COUNTA($A$2:$A7)-COUNTIF(B$2:B7,0)-(COUNTIF(B$2:B7,"")-2))))=0,"To Be Computed",((SUM(B$2:B7)/((COUNTA($A$2:$A7)-COUNTIF(B$2:B7,0)-(COUNTIF(B$2:B7,"")-2))))))),"INPUT ?")</f>
        <v>INPUT ?</v>
      </c>
      <c r="C8" s="10" t="str">
        <f>IFERROR((IF((SUM(C$2:C7)/((COUNTA($A$2:$A7)-COUNTIF(C$2:C7,0)-(COUNTIF(C$2:C7,"")-2))))=0,"To Be Computed",((SUM(C$2:C7)/((COUNTA($A$2:$A7)-COUNTIF(C$2:C7,0)-(COUNTIF(C$2:C7,"")-2))))))),"INPUT ?")</f>
        <v>INPUT ?</v>
      </c>
      <c r="D8" s="11" t="str">
        <f>IFERROR(SUM(D2:D7)/(COUNTA(A2:A7)-COUNTIF(D2:D7,"NA")),"NA")</f>
        <v>NA</v>
      </c>
      <c r="E8" s="12"/>
    </row>
    <row r="9" spans="1:5" x14ac:dyDescent="0.35">
      <c r="A9" s="22">
        <f>COUNTA(A2:A7)</f>
        <v>4</v>
      </c>
      <c r="B9" s="14" t="s">
        <v>4</v>
      </c>
      <c r="C9" s="14" t="s">
        <v>4</v>
      </c>
      <c r="D9" s="14" t="s">
        <v>4</v>
      </c>
    </row>
    <row r="10" spans="1:5" x14ac:dyDescent="0.35">
      <c r="A10" s="13"/>
    </row>
    <row r="19" spans="1:5" s="16" customFormat="1" x14ac:dyDescent="0.35">
      <c r="A19" s="15" t="s">
        <v>29</v>
      </c>
      <c r="E19" s="15"/>
    </row>
  </sheetData>
  <conditionalFormatting sqref="D3:D4 D6">
    <cfRule type="cellIs" dxfId="62" priority="9" operator="greaterThan">
      <formula>7.4</formula>
    </cfRule>
  </conditionalFormatting>
  <conditionalFormatting sqref="D8">
    <cfRule type="cellIs" dxfId="61" priority="8" operator="greaterThan">
      <formula>7.4</formula>
    </cfRule>
  </conditionalFormatting>
  <conditionalFormatting sqref="B3:C4 B6:C6">
    <cfRule type="cellIs" dxfId="60" priority="6" operator="between">
      <formula>0.1</formula>
      <formula>5.1</formula>
    </cfRule>
    <cfRule type="cellIs" dxfId="59" priority="7" operator="equal">
      <formula>0</formula>
    </cfRule>
  </conditionalFormatting>
  <conditionalFormatting sqref="D3:D4 D6">
    <cfRule type="containsText" dxfId="58" priority="5" operator="containsText" text="NA">
      <formula>NOT(ISERROR(SEARCH("NA",D3)))</formula>
    </cfRule>
  </conditionalFormatting>
  <conditionalFormatting sqref="D5">
    <cfRule type="cellIs" dxfId="57" priority="4" operator="greaterThan">
      <formula>7.4</formula>
    </cfRule>
  </conditionalFormatting>
  <conditionalFormatting sqref="B5:C5">
    <cfRule type="cellIs" dxfId="56" priority="2" operator="between">
      <formula>0.1</formula>
      <formula>5.1</formula>
    </cfRule>
    <cfRule type="cellIs" dxfId="55" priority="3" operator="equal">
      <formula>0</formula>
    </cfRule>
  </conditionalFormatting>
  <conditionalFormatting sqref="D5">
    <cfRule type="containsText" dxfId="54" priority="1" operator="containsText" text="NA">
      <formula>NOT(ISERROR(SEARCH("NA",D5)))</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0FC2B-3B38-4961-A310-040471285C6C}">
  <dimension ref="A1:O25"/>
  <sheetViews>
    <sheetView zoomScaleNormal="100" workbookViewId="0">
      <selection activeCell="L8" sqref="L8"/>
    </sheetView>
  </sheetViews>
  <sheetFormatPr defaultRowHeight="12.5" x14ac:dyDescent="0.25"/>
  <cols>
    <col min="1" max="1" width="28.1796875" customWidth="1"/>
    <col min="2" max="2" width="9.26953125" style="21" customWidth="1"/>
    <col min="3" max="3" width="12.90625" style="21" customWidth="1"/>
    <col min="4" max="4" width="13.1796875" style="21" customWidth="1"/>
    <col min="5" max="5" width="8.7265625" style="21" customWidth="1"/>
    <col min="6" max="6" width="8.90625" style="21" customWidth="1"/>
    <col min="7" max="7" width="1.7265625" customWidth="1"/>
  </cols>
  <sheetData>
    <row r="1" spans="1:6" ht="18" x14ac:dyDescent="0.4">
      <c r="A1" s="23" t="s">
        <v>45</v>
      </c>
    </row>
    <row r="3" spans="1:6" ht="103" customHeight="1" x14ac:dyDescent="0.35">
      <c r="A3" s="24" t="s">
        <v>48</v>
      </c>
      <c r="B3" s="25" t="s">
        <v>16</v>
      </c>
      <c r="C3" s="25" t="s">
        <v>28</v>
      </c>
      <c r="D3" s="25" t="s">
        <v>15</v>
      </c>
      <c r="E3" s="25" t="s">
        <v>24</v>
      </c>
      <c r="F3" s="25" t="s">
        <v>25</v>
      </c>
    </row>
    <row r="4" spans="1:6" ht="6.5" customHeight="1" x14ac:dyDescent="0.35">
      <c r="A4" s="26"/>
      <c r="B4" s="27"/>
      <c r="C4" s="27"/>
      <c r="D4" s="27"/>
      <c r="E4" s="27"/>
      <c r="F4" s="27"/>
    </row>
    <row r="5" spans="1:6" ht="13" x14ac:dyDescent="0.3">
      <c r="A5" s="31" t="s">
        <v>17</v>
      </c>
      <c r="B5" s="20">
        <f>Culture!A9</f>
        <v>4</v>
      </c>
      <c r="C5" s="28" t="str">
        <f>Culture!B8</f>
        <v>INPUT ?</v>
      </c>
      <c r="D5" s="28" t="str">
        <f>Culture!C8</f>
        <v>INPUT ?</v>
      </c>
      <c r="E5" s="28" t="str">
        <f>Culture!D8</f>
        <v>NA</v>
      </c>
      <c r="F5" s="20" t="e">
        <f t="shared" ref="F5:F10" si="0">RANK(E5,E$4:E$14,0)</f>
        <v>#VALUE!</v>
      </c>
    </row>
    <row r="6" spans="1:6" ht="13" x14ac:dyDescent="0.3">
      <c r="A6" s="31" t="s">
        <v>18</v>
      </c>
      <c r="B6" s="20">
        <f>WorkSharing!A9</f>
        <v>4</v>
      </c>
      <c r="C6" s="28" t="str">
        <f>WorkSharing!B8</f>
        <v>INPUT ?</v>
      </c>
      <c r="D6" s="28" t="str">
        <f>WorkSharing!C8</f>
        <v>INPUT ?</v>
      </c>
      <c r="E6" s="28" t="str">
        <f>WorkSharing!D8</f>
        <v>NA</v>
      </c>
      <c r="F6" s="20" t="e">
        <f t="shared" si="0"/>
        <v>#VALUE!</v>
      </c>
    </row>
    <row r="7" spans="1:6" ht="13" x14ac:dyDescent="0.3">
      <c r="A7" s="31" t="s">
        <v>19</v>
      </c>
      <c r="B7" s="20">
        <f>ToilReduction!A8</f>
        <v>3</v>
      </c>
      <c r="C7" s="28" t="str">
        <f>ToilReduction!B7</f>
        <v>INPUT ?</v>
      </c>
      <c r="D7" s="28" t="str">
        <f>ToilReduction!C7</f>
        <v>INPUT ?</v>
      </c>
      <c r="E7" s="28" t="str">
        <f>ToilReduction!D7</f>
        <v>NA</v>
      </c>
      <c r="F7" s="20" t="e">
        <f t="shared" si="0"/>
        <v>#VALUE!</v>
      </c>
    </row>
    <row r="8" spans="1:6" ht="13" x14ac:dyDescent="0.3">
      <c r="A8" s="31" t="s">
        <v>20</v>
      </c>
      <c r="B8" s="20">
        <f>SLAsSLOsSLIs!A8</f>
        <v>3</v>
      </c>
      <c r="C8" s="28" t="str">
        <f>SLAsSLOsSLIs!B7</f>
        <v>INPUT ?</v>
      </c>
      <c r="D8" s="28" t="str">
        <f>SLAsSLOsSLIs!C7</f>
        <v>INPUT ?</v>
      </c>
      <c r="E8" s="28" t="str">
        <f>SLAsSLOsSLIs!D7</f>
        <v>NA</v>
      </c>
      <c r="F8" s="20" t="e">
        <f t="shared" si="0"/>
        <v>#VALUE!</v>
      </c>
    </row>
    <row r="9" spans="1:6" ht="13" x14ac:dyDescent="0.3">
      <c r="A9" s="31" t="s">
        <v>27</v>
      </c>
      <c r="B9" s="20">
        <f>Measurements!A8</f>
        <v>3</v>
      </c>
      <c r="C9" s="28" t="str">
        <f>Measurements!B7</f>
        <v>INPUT ?</v>
      </c>
      <c r="D9" s="28" t="str">
        <f>Measurements!C7</f>
        <v>INPUT ?</v>
      </c>
      <c r="E9" s="28" t="str">
        <f>Measurements!D7</f>
        <v>NA</v>
      </c>
      <c r="F9" s="20" t="e">
        <f t="shared" si="0"/>
        <v>#VALUE!</v>
      </c>
    </row>
    <row r="10" spans="1:6" ht="13" x14ac:dyDescent="0.3">
      <c r="A10" s="31" t="s">
        <v>21</v>
      </c>
      <c r="B10" s="20">
        <f>AntiFragility!A9</f>
        <v>4</v>
      </c>
      <c r="C10" s="28" t="str">
        <f>AntiFragility!B8</f>
        <v>INPUT ?</v>
      </c>
      <c r="D10" s="28" t="str">
        <f>AntiFragility!C8</f>
        <v>INPUT ?</v>
      </c>
      <c r="E10" s="28" t="str">
        <f>AntiFragility!D8</f>
        <v>NA</v>
      </c>
      <c r="F10" s="20" t="e">
        <f t="shared" si="0"/>
        <v>#VALUE!</v>
      </c>
    </row>
    <row r="11" spans="1:6" s="33" customFormat="1" ht="15" customHeight="1" x14ac:dyDescent="0.3">
      <c r="A11" s="31" t="s">
        <v>22</v>
      </c>
      <c r="B11" s="20">
        <f>Deployments!A8</f>
        <v>3</v>
      </c>
      <c r="C11" s="28" t="str">
        <f>Deployments!B7</f>
        <v>INPUT ?</v>
      </c>
      <c r="D11" s="28" t="str">
        <f>Deployments!C7</f>
        <v>INPUT ?</v>
      </c>
      <c r="E11" s="28" t="str">
        <f>Deployments!D7</f>
        <v>NA</v>
      </c>
      <c r="F11" s="20" t="e">
        <f t="shared" ref="F11:F13" si="1">RANK(E11,E$4:E$14,0)</f>
        <v>#VALUE!</v>
      </c>
    </row>
    <row r="12" spans="1:6" s="33" customFormat="1" ht="13" x14ac:dyDescent="0.3">
      <c r="A12" s="31" t="s">
        <v>23</v>
      </c>
      <c r="B12" s="20">
        <f>PerfMngt!A8</f>
        <v>3</v>
      </c>
      <c r="C12" s="28" t="str">
        <f>PerfMngt!B7</f>
        <v>INPUT ?</v>
      </c>
      <c r="D12" s="28" t="str">
        <f>PerfMngt!C7</f>
        <v>INPUT ?</v>
      </c>
      <c r="E12" s="28" t="str">
        <f>PerfMngt!D7</f>
        <v>NA</v>
      </c>
      <c r="F12" s="20" t="e">
        <f t="shared" si="1"/>
        <v>#VALUE!</v>
      </c>
    </row>
    <row r="13" spans="1:6" s="33" customFormat="1" ht="13.5" thickBot="1" x14ac:dyDescent="0.35">
      <c r="A13" s="32" t="s">
        <v>30</v>
      </c>
      <c r="B13" s="20">
        <f>Incidents!A9</f>
        <v>4</v>
      </c>
      <c r="C13" s="28" t="str">
        <f>Incidents!B8</f>
        <v>INPUT ?</v>
      </c>
      <c r="D13" s="28" t="str">
        <f>Incidents!C8</f>
        <v>INPUT ?</v>
      </c>
      <c r="E13" s="28" t="str">
        <f>Incidents!D8</f>
        <v>NA</v>
      </c>
      <c r="F13" s="20" t="e">
        <f t="shared" si="1"/>
        <v>#VALUE!</v>
      </c>
    </row>
    <row r="14" spans="1:6" ht="6.5" customHeight="1" x14ac:dyDescent="0.35">
      <c r="A14" s="26"/>
      <c r="B14" s="27"/>
      <c r="C14" s="27"/>
      <c r="D14" s="27"/>
      <c r="E14" s="27"/>
      <c r="F14" s="27"/>
    </row>
    <row r="15" spans="1:6" x14ac:dyDescent="0.25">
      <c r="B15" s="21">
        <f>SUM(B4:B14)</f>
        <v>31</v>
      </c>
      <c r="C15" s="29" t="e">
        <f>AVERAGE(C4:C14)</f>
        <v>#DIV/0!</v>
      </c>
      <c r="D15" s="29" t="e">
        <f>AVERAGE(D4:D14)</f>
        <v>#DIV/0!</v>
      </c>
      <c r="E15" s="29" t="e">
        <f>AVERAGE(E4:E14)</f>
        <v>#DIV/0!</v>
      </c>
    </row>
    <row r="25" spans="1:1" x14ac:dyDescent="0.25">
      <c r="A25" t="s">
        <v>14</v>
      </c>
    </row>
  </sheetData>
  <phoneticPr fontId="16" type="noConversion"/>
  <conditionalFormatting sqref="E15">
    <cfRule type="cellIs" dxfId="132" priority="19" operator="greaterThan">
      <formula>7.4</formula>
    </cfRule>
  </conditionalFormatting>
  <conditionalFormatting sqref="F5:F10">
    <cfRule type="cellIs" dxfId="131" priority="18" operator="lessThan">
      <formula>4</formula>
    </cfRule>
  </conditionalFormatting>
  <conditionalFormatting sqref="F11:F13">
    <cfRule type="cellIs" dxfId="130" priority="2" operator="lessThan">
      <formula>4</formula>
    </cfRule>
  </conditionalFormatting>
  <conditionalFormatting sqref="E5:E13">
    <cfRule type="cellIs" dxfId="129" priority="1" operator="greaterThan">
      <formula>7.5</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57000-40C8-4224-AC37-BFF8E1B76E14}">
  <dimension ref="A1:O24"/>
  <sheetViews>
    <sheetView zoomScaleNormal="100" workbookViewId="0">
      <selection activeCell="E11" sqref="E11"/>
    </sheetView>
  </sheetViews>
  <sheetFormatPr defaultRowHeight="12.5" x14ac:dyDescent="0.25"/>
  <cols>
    <col min="1" max="1" width="28.1796875" style="33" customWidth="1"/>
    <col min="2" max="2" width="8.7265625" style="21" customWidth="1"/>
    <col min="3" max="3" width="1.7265625" style="33" customWidth="1"/>
    <col min="4" max="16384" width="8.7265625" style="33"/>
  </cols>
  <sheetData>
    <row r="1" spans="1:2" ht="18" x14ac:dyDescent="0.4">
      <c r="A1" s="23" t="s">
        <v>45</v>
      </c>
    </row>
    <row r="3" spans="1:2" ht="103" customHeight="1" x14ac:dyDescent="0.35">
      <c r="A3" s="24" t="s">
        <v>48</v>
      </c>
      <c r="B3" s="25" t="s">
        <v>49</v>
      </c>
    </row>
    <row r="4" spans="1:2" ht="13" x14ac:dyDescent="0.3">
      <c r="A4" s="31" t="s">
        <v>17</v>
      </c>
      <c r="B4" s="28">
        <v>9</v>
      </c>
    </row>
    <row r="5" spans="1:2" ht="13" x14ac:dyDescent="0.3">
      <c r="A5" s="31" t="s">
        <v>18</v>
      </c>
      <c r="B5" s="28">
        <v>5.666666666666667</v>
      </c>
    </row>
    <row r="6" spans="1:2" ht="13" x14ac:dyDescent="0.3">
      <c r="A6" s="31" t="s">
        <v>19</v>
      </c>
      <c r="B6" s="28">
        <v>6</v>
      </c>
    </row>
    <row r="7" spans="1:2" ht="13" x14ac:dyDescent="0.3">
      <c r="A7" s="31" t="s">
        <v>20</v>
      </c>
      <c r="B7" s="28">
        <v>9.3333333333333339</v>
      </c>
    </row>
    <row r="8" spans="1:2" ht="13" x14ac:dyDescent="0.3">
      <c r="A8" s="31" t="s">
        <v>27</v>
      </c>
      <c r="B8" s="28">
        <v>6.666666666666667</v>
      </c>
    </row>
    <row r="9" spans="1:2" ht="13" x14ac:dyDescent="0.3">
      <c r="A9" s="31" t="s">
        <v>21</v>
      </c>
      <c r="B9" s="28">
        <v>9.3333333333333339</v>
      </c>
    </row>
    <row r="10" spans="1:2" ht="15" customHeight="1" x14ac:dyDescent="0.3">
      <c r="A10" s="31" t="s">
        <v>22</v>
      </c>
      <c r="B10" s="28">
        <v>6</v>
      </c>
    </row>
    <row r="11" spans="1:2" ht="13" x14ac:dyDescent="0.3">
      <c r="A11" s="31" t="s">
        <v>23</v>
      </c>
      <c r="B11" s="28">
        <v>6.666666666666667</v>
      </c>
    </row>
    <row r="12" spans="1:2" ht="13.5" thickBot="1" x14ac:dyDescent="0.35">
      <c r="A12" s="32" t="s">
        <v>30</v>
      </c>
      <c r="B12" s="28">
        <v>8</v>
      </c>
    </row>
    <row r="13" spans="1:2" ht="6.5" customHeight="1" x14ac:dyDescent="0.35">
      <c r="A13" s="26"/>
      <c r="B13" s="27"/>
    </row>
    <row r="14" spans="1:2" x14ac:dyDescent="0.25">
      <c r="B14" s="29">
        <f>AVERAGE(B4:B13)</f>
        <v>7.4074074074074066</v>
      </c>
    </row>
    <row r="24" spans="1:15" s="21" customFormat="1" x14ac:dyDescent="0.25">
      <c r="A24" s="33" t="s">
        <v>14</v>
      </c>
      <c r="C24" s="33"/>
      <c r="D24" s="33"/>
      <c r="E24" s="33"/>
      <c r="F24" s="33"/>
      <c r="G24" s="33"/>
      <c r="H24" s="33"/>
      <c r="I24" s="33"/>
      <c r="J24" s="33"/>
      <c r="K24" s="33"/>
      <c r="L24" s="33"/>
      <c r="M24" s="33"/>
      <c r="N24" s="33"/>
      <c r="O24" s="33"/>
    </row>
  </sheetData>
  <conditionalFormatting sqref="B14">
    <cfRule type="cellIs" dxfId="128" priority="4" operator="greaterThan">
      <formula>7.4</formula>
    </cfRule>
  </conditionalFormatting>
  <conditionalFormatting sqref="B4:B12">
    <cfRule type="cellIs" dxfId="127" priority="1" operator="greaterThan">
      <formula>7.5</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3A837-5776-48E1-8793-77D38F5DCFB8}">
  <dimension ref="A1"/>
  <sheetViews>
    <sheetView topLeftCell="A4" workbookViewId="0">
      <selection activeCell="H14" sqref="H14"/>
    </sheetView>
  </sheetViews>
  <sheetFormatPr defaultRowHeight="12.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E16F9-AA74-4C76-B15F-91E3371F00BC}">
  <dimension ref="A1:E10"/>
  <sheetViews>
    <sheetView zoomScale="80" zoomScaleNormal="80" workbookViewId="0">
      <pane ySplit="2" topLeftCell="A3" activePane="bottomLeft" state="frozen"/>
      <selection pane="bottomLeft" activeCell="B3" sqref="B3:C6"/>
    </sheetView>
  </sheetViews>
  <sheetFormatPr defaultColWidth="9.26953125" defaultRowHeight="14.5" x14ac:dyDescent="0.35"/>
  <cols>
    <col min="1" max="1" width="60.453125" style="15" customWidth="1"/>
    <col min="2" max="3" width="13.7265625" style="16" customWidth="1"/>
    <col min="4" max="4" width="9" style="16" customWidth="1"/>
    <col min="5" max="5" width="40.08984375" style="15" customWidth="1"/>
    <col min="6" max="16384" width="9.26953125" style="1"/>
  </cols>
  <sheetData>
    <row r="1" spans="1:5" ht="100.5" customHeight="1" x14ac:dyDescent="0.4">
      <c r="A1" s="36" t="str">
        <f>Summary!A5</f>
        <v>Culture</v>
      </c>
      <c r="B1" s="18" t="s">
        <v>0</v>
      </c>
      <c r="C1" s="18" t="s">
        <v>1</v>
      </c>
      <c r="D1" s="2" t="s">
        <v>2</v>
      </c>
      <c r="E1" s="38" t="s">
        <v>3</v>
      </c>
    </row>
    <row r="2" spans="1:5" x14ac:dyDescent="0.35">
      <c r="A2" s="3"/>
      <c r="B2" s="4"/>
      <c r="C2" s="4"/>
      <c r="D2" s="4"/>
      <c r="E2" s="19"/>
    </row>
    <row r="3" spans="1:5" ht="41" customHeight="1" x14ac:dyDescent="0.35">
      <c r="A3" s="17" t="s">
        <v>50</v>
      </c>
      <c r="B3" s="34"/>
      <c r="C3" s="34"/>
      <c r="D3" s="6" t="str">
        <f t="shared" ref="D3" si="0">IF((IF(C3=0,0,1)*IF(C3=1,3,1)*IF(C3=2,2,1)*IF(C3=3,1,1)*IF(C3=4,0,1)*IF(C3=5,0,1)*IF(C3&lt;0,"P out of range",1)*IF(C3&gt;5,"P out of range",1))*(IF(B3&lt;6,B3,0)*IF(B3&lt;0,"I out of range",1)*IF(B3&gt;5,"I out of range",1))=0,"NA",(IF(C3&lt;4,4-C3,0)*(IF(COUNTIF(C3,"NA")=1,0,1)))*((IF(COUNTIF(B3,"NA")=1,0,1))*IF(B3&lt;6,B3,0)))</f>
        <v>NA</v>
      </c>
      <c r="E3" s="30"/>
    </row>
    <row r="4" spans="1:5" ht="41" customHeight="1" x14ac:dyDescent="0.35">
      <c r="A4" s="17" t="s">
        <v>51</v>
      </c>
      <c r="B4" s="34"/>
      <c r="C4" s="34"/>
      <c r="D4" s="6" t="str">
        <f t="shared" ref="D4" si="1">IF((IF(C4=0,0,1)*IF(C4=1,3,1)*IF(C4=2,2,1)*IF(C4=3,1,1)*IF(C4=4,0,1)*IF(C4=5,0,1)*IF(C4&lt;0,"P out of range",1)*IF(C4&gt;5,"P out of range",1))*(IF(B4&lt;6,B4,0)*IF(B4&lt;0,"I out of range",1)*IF(B4&gt;5,"I out of range",1))=0,"NA",(IF(C4&lt;4,4-C4,0)*(IF(COUNTIF(C4,"NA")=1,0,1)))*((IF(COUNTIF(B4,"NA")=1,0,1))*IF(B4&lt;6,B4,0)))</f>
        <v>NA</v>
      </c>
      <c r="E4" s="30"/>
    </row>
    <row r="5" spans="1:5" ht="41" customHeight="1" x14ac:dyDescent="0.35">
      <c r="A5" s="7" t="s">
        <v>5</v>
      </c>
      <c r="B5" s="34"/>
      <c r="C5" s="34"/>
      <c r="D5" s="6" t="str">
        <f>IF((IF(C5=0,0,1)*IF(C5=1,3,1)*IF(C5=2,2,1)*IF(C5=3,1,1)*IF(C5=4,0,1)*IF(C5=5,0,1)*IF(C5&lt;0,"P out of range",1)*IF(C5&gt;5,"P out of range",1))*(IF(B5&lt;6,B5,0)*IF(B5&lt;0,"I out of range",1)*IF(B5&gt;5,"I out of range",1))=0,"NA",(IF(C5&lt;4,4-C5,0)*(IF(COUNTIF(C5,"NA")=1,0,1)))*((IF(COUNTIF(B5,"NA")=1,0,1))*IF(B5&lt;6,B5,0)))</f>
        <v>NA</v>
      </c>
      <c r="E5" s="30"/>
    </row>
    <row r="6" spans="1:5" ht="68" customHeight="1" x14ac:dyDescent="0.35">
      <c r="A6" s="7" t="s">
        <v>8</v>
      </c>
      <c r="B6" s="34"/>
      <c r="C6" s="34"/>
      <c r="D6" s="6" t="str">
        <f>IF((IF(C6=0,0,1)*IF(C6=1,3,1)*IF(C6=2,2,1)*IF(C6=3,1,1)*IF(C6=4,0,1)*IF(C6=5,0,1)*IF(C6&lt;0,"P out of range",1)*IF(C6&gt;5,"P out of range",1))*(IF(B6&lt;6,B6,0)*IF(B6&lt;0,"I out of range",1)*IF(B6&gt;5,"I out of range",1))=0,"NA",(IF(C6&lt;4,4-C6,0)*(IF(COUNTIF(C6,"NA")=1,0,1)))*((IF(COUNTIF(B6,"NA")=1,0,1))*IF(B6&lt;6,B6,0)))</f>
        <v>NA</v>
      </c>
      <c r="E6" s="30"/>
    </row>
    <row r="7" spans="1:5" x14ac:dyDescent="0.35">
      <c r="A7" s="8"/>
      <c r="B7" s="9"/>
      <c r="C7" s="9"/>
      <c r="D7" s="9"/>
      <c r="E7" s="19"/>
    </row>
    <row r="8" spans="1:5" ht="18" x14ac:dyDescent="0.4">
      <c r="A8" s="37" t="str">
        <f>A1</f>
        <v>Culture</v>
      </c>
      <c r="B8" s="10" t="str">
        <f>IFERROR((IF((SUM(B$2:B7)/((COUNTA($A$2:$A7)-COUNTIF(B$2:B7,0)-(COUNTIF(B$2:B7,"")-2))))=0,"To Be Computed",((SUM(B$2:B7)/((COUNTA($A$2:$A7)-COUNTIF(B$2:B7,0)-(COUNTIF(B$2:B7,"")-2))))))),"INPUT ?")</f>
        <v>INPUT ?</v>
      </c>
      <c r="C8" s="10" t="str">
        <f>IFERROR((IF((SUM(C$2:C7)/((COUNTA($A$2:$A7)-COUNTIF(C$2:C7,0)-(COUNTIF(C$2:C7,"")-2))))=0,"To Be Computed",((SUM(C$2:C7)/((COUNTA($A$2:$A7)-COUNTIF(C$2:C7,0)-(COUNTIF(C$2:C7,"")-2))))))),"INPUT ?")</f>
        <v>INPUT ?</v>
      </c>
      <c r="D8" s="11" t="str">
        <f>IFERROR(SUM(D2:D7)/(COUNTA(A2:A7)-COUNTIF(D2:D7,"NA")),"NA")</f>
        <v>NA</v>
      </c>
      <c r="E8" s="12"/>
    </row>
    <row r="9" spans="1:5" x14ac:dyDescent="0.35">
      <c r="A9" s="22">
        <f>COUNTA(A2:A7)</f>
        <v>4</v>
      </c>
      <c r="B9" s="14" t="s">
        <v>4</v>
      </c>
      <c r="C9" s="14" t="s">
        <v>4</v>
      </c>
      <c r="D9" s="14" t="s">
        <v>4</v>
      </c>
    </row>
    <row r="10" spans="1:5" x14ac:dyDescent="0.35">
      <c r="A10" s="13"/>
    </row>
  </sheetData>
  <conditionalFormatting sqref="D5:D6">
    <cfRule type="cellIs" dxfId="126" priority="633" operator="greaterThan">
      <formula>7.4</formula>
    </cfRule>
  </conditionalFormatting>
  <conditionalFormatting sqref="D8">
    <cfRule type="cellIs" dxfId="125" priority="632" operator="greaterThan">
      <formula>7.4</formula>
    </cfRule>
  </conditionalFormatting>
  <conditionalFormatting sqref="B5:C6">
    <cfRule type="cellIs" dxfId="124" priority="620" operator="between">
      <formula>0.1</formula>
      <formula>5.1</formula>
    </cfRule>
    <cfRule type="cellIs" dxfId="123" priority="621" operator="equal">
      <formula>0</formula>
    </cfRule>
  </conditionalFormatting>
  <conditionalFormatting sqref="D5:D6">
    <cfRule type="containsText" dxfId="122" priority="544" operator="containsText" text="NA">
      <formula>NOT(ISERROR(SEARCH("NA",D5)))</formula>
    </cfRule>
  </conditionalFormatting>
  <conditionalFormatting sqref="D3">
    <cfRule type="cellIs" dxfId="121" priority="8" operator="greaterThan">
      <formula>7.4</formula>
    </cfRule>
  </conditionalFormatting>
  <conditionalFormatting sqref="B3:C3">
    <cfRule type="cellIs" dxfId="120" priority="6" operator="between">
      <formula>0.1</formula>
      <formula>5.1</formula>
    </cfRule>
    <cfRule type="cellIs" dxfId="119" priority="7" operator="equal">
      <formula>0</formula>
    </cfRule>
  </conditionalFormatting>
  <conditionalFormatting sqref="D3">
    <cfRule type="containsText" dxfId="118" priority="5" operator="containsText" text="NA">
      <formula>NOT(ISERROR(SEARCH("NA",D3)))</formula>
    </cfRule>
  </conditionalFormatting>
  <conditionalFormatting sqref="D4:D5">
    <cfRule type="cellIs" dxfId="117" priority="4" operator="greaterThan">
      <formula>7.4</formula>
    </cfRule>
  </conditionalFormatting>
  <conditionalFormatting sqref="B4:C5">
    <cfRule type="cellIs" dxfId="116" priority="2" operator="between">
      <formula>0.1</formula>
      <formula>5.1</formula>
    </cfRule>
    <cfRule type="cellIs" dxfId="115" priority="3" operator="equal">
      <formula>0</formula>
    </cfRule>
  </conditionalFormatting>
  <conditionalFormatting sqref="D4:D5">
    <cfRule type="containsText" dxfId="114" priority="1" operator="containsText" text="NA">
      <formula>NOT(ISERROR(SEARCH("NA",D4)))</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5E711-0C15-4530-AF1A-6BCA6304159D}">
  <dimension ref="A1:I15"/>
  <sheetViews>
    <sheetView zoomScale="90" zoomScaleNormal="90" workbookViewId="0">
      <pane ySplit="2" topLeftCell="A3" activePane="bottomLeft" state="frozen"/>
      <selection pane="bottomLeft" activeCell="B3" sqref="B3:C6"/>
    </sheetView>
  </sheetViews>
  <sheetFormatPr defaultColWidth="9.26953125" defaultRowHeight="14.5" x14ac:dyDescent="0.35"/>
  <cols>
    <col min="1" max="1" width="65.26953125" style="15" customWidth="1"/>
    <col min="2" max="3" width="13.7265625" style="16" customWidth="1"/>
    <col min="4" max="4" width="9" style="16" customWidth="1"/>
    <col min="5" max="5" width="40.08984375" style="15" customWidth="1"/>
    <col min="6" max="16384" width="9.26953125" style="1"/>
  </cols>
  <sheetData>
    <row r="1" spans="1:9" ht="100.5" customHeight="1" x14ac:dyDescent="0.4">
      <c r="A1" s="36" t="s">
        <v>18</v>
      </c>
      <c r="B1" s="18" t="s">
        <v>0</v>
      </c>
      <c r="C1" s="18" t="s">
        <v>1</v>
      </c>
      <c r="D1" s="2" t="s">
        <v>2</v>
      </c>
      <c r="E1" s="38" t="s">
        <v>3</v>
      </c>
    </row>
    <row r="2" spans="1:9" x14ac:dyDescent="0.35">
      <c r="A2" s="3"/>
      <c r="B2" s="4"/>
      <c r="C2" s="4"/>
      <c r="D2" s="4"/>
      <c r="E2" s="19"/>
    </row>
    <row r="3" spans="1:9" ht="41" customHeight="1" x14ac:dyDescent="0.35">
      <c r="A3" s="7" t="s">
        <v>7</v>
      </c>
      <c r="B3" s="34"/>
      <c r="C3" s="34"/>
      <c r="D3" s="6" t="str">
        <f t="shared" ref="D3:D5" si="0">IF((IF(C3=0,0,1)*IF(C3=1,3,1)*IF(C3=2,2,1)*IF(C3=3,1,1)*IF(C3=4,0,1)*IF(C3=5,0,1)*IF(C3&lt;0,"P out of range",1)*IF(C3&gt;5,"P out of range",1))*(IF(B3&lt;6,B3,0)*IF(B3&lt;0,"I out of range",1)*IF(B3&gt;5,"I out of range",1))=0,"NA",(IF(C3&lt;4,4-C3,0)*(IF(COUNTIF(C3,"NA")=1,0,1)))*((IF(COUNTIF(B3,"NA")=1,0,1))*IF(B3&lt;6,B3,0)))</f>
        <v>NA</v>
      </c>
      <c r="E3" s="30"/>
    </row>
    <row r="4" spans="1:9" ht="41" customHeight="1" x14ac:dyDescent="0.35">
      <c r="A4" s="5" t="s">
        <v>52</v>
      </c>
      <c r="B4" s="34"/>
      <c r="C4" s="34"/>
      <c r="D4" s="6" t="str">
        <f t="shared" si="0"/>
        <v>NA</v>
      </c>
      <c r="E4" s="30"/>
    </row>
    <row r="5" spans="1:9" ht="41" customHeight="1" x14ac:dyDescent="0.35">
      <c r="A5" s="7" t="s">
        <v>31</v>
      </c>
      <c r="B5" s="34"/>
      <c r="C5" s="34"/>
      <c r="D5" s="6" t="str">
        <f t="shared" si="0"/>
        <v>NA</v>
      </c>
      <c r="E5" s="30"/>
    </row>
    <row r="6" spans="1:9" ht="41" customHeight="1" x14ac:dyDescent="0.35">
      <c r="A6" s="7" t="s">
        <v>37</v>
      </c>
      <c r="B6" s="34"/>
      <c r="C6" s="34"/>
      <c r="D6" s="6" t="str">
        <f t="shared" ref="D6" si="1">IF((IF(C6=0,0,1)*IF(C6=1,3,1)*IF(C6=2,2,1)*IF(C6=3,1,1)*IF(C6=4,0,1)*IF(C6=5,0,1)*IF(C6&lt;0,"P out of range",1)*IF(C6&gt;5,"P out of range",1))*(IF(B6&lt;6,B6,0)*IF(B6&lt;0,"I out of range",1)*IF(B6&gt;5,"I out of range",1))=0,"NA",(IF(C6&lt;4,4-C6,0)*(IF(COUNTIF(C6,"NA")=1,0,1)))*((IF(COUNTIF(B6,"NA")=1,0,1))*IF(B6&lt;6,B6,0)))</f>
        <v>NA</v>
      </c>
      <c r="E6" s="30"/>
    </row>
    <row r="7" spans="1:9" x14ac:dyDescent="0.35">
      <c r="A7" s="8"/>
      <c r="B7" s="9"/>
      <c r="C7" s="9"/>
      <c r="D7" s="9"/>
      <c r="E7" s="19"/>
    </row>
    <row r="8" spans="1:9" ht="18" x14ac:dyDescent="0.4">
      <c r="A8" s="37" t="str">
        <f>A1</f>
        <v>Work Sharing</v>
      </c>
      <c r="B8" s="10" t="str">
        <f>IFERROR((IF((SUM(B$2:B7)/((COUNTA($A$2:$A7)-COUNTIF(B$2:B7,0)-(COUNTIF(B$2:B7,"")-2))))=0,"To Be Computed",((SUM(B$2:B7)/((COUNTA($A$2:$A7)-COUNTIF(B$2:B7,0)-(COUNTIF(B$2:B7,"")-2))))))),"INPUT ?")</f>
        <v>INPUT ?</v>
      </c>
      <c r="C8" s="10" t="str">
        <f>IFERROR((IF((SUM(C$2:C7)/((COUNTA($A$2:$A7)-COUNTIF(C$2:C7,0)-(COUNTIF(C$2:C7,"")-2))))=0,"To Be Computed",((SUM(C$2:C7)/((COUNTA($A$2:$A7)-COUNTIF(C$2:C7,0)-(COUNTIF(C$2:C7,"")-2))))))),"INPUT ?")</f>
        <v>INPUT ?</v>
      </c>
      <c r="D8" s="11" t="str">
        <f>IFERROR(SUM(D2:D7)/(COUNTA(A2:A7)-COUNTIF(D2:D7,"NA")),"NA")</f>
        <v>NA</v>
      </c>
      <c r="E8" s="12"/>
    </row>
    <row r="9" spans="1:9" x14ac:dyDescent="0.35">
      <c r="A9" s="22">
        <f>COUNTA(A2:A7)</f>
        <v>4</v>
      </c>
      <c r="B9" s="14" t="s">
        <v>4</v>
      </c>
      <c r="C9" s="14" t="s">
        <v>4</v>
      </c>
      <c r="D9" s="14" t="s">
        <v>4</v>
      </c>
    </row>
    <row r="10" spans="1:9" x14ac:dyDescent="0.35">
      <c r="A10" s="13"/>
    </row>
    <row r="15" spans="1:9" x14ac:dyDescent="0.35">
      <c r="I15" s="39" t="s">
        <v>9</v>
      </c>
    </row>
  </sheetData>
  <conditionalFormatting sqref="D3:D5">
    <cfRule type="cellIs" dxfId="113" priority="9" operator="greaterThan">
      <formula>7.4</formula>
    </cfRule>
  </conditionalFormatting>
  <conditionalFormatting sqref="D8">
    <cfRule type="cellIs" dxfId="112" priority="8" operator="greaterThan">
      <formula>7.4</formula>
    </cfRule>
  </conditionalFormatting>
  <conditionalFormatting sqref="B3:C5">
    <cfRule type="cellIs" dxfId="111" priority="6" operator="between">
      <formula>0.1</formula>
      <formula>5.1</formula>
    </cfRule>
    <cfRule type="cellIs" dxfId="110" priority="7" operator="equal">
      <formula>0</formula>
    </cfRule>
  </conditionalFormatting>
  <conditionalFormatting sqref="D3:D5">
    <cfRule type="containsText" dxfId="109" priority="5" operator="containsText" text="NA">
      <formula>NOT(ISERROR(SEARCH("NA",D3)))</formula>
    </cfRule>
  </conditionalFormatting>
  <conditionalFormatting sqref="D6">
    <cfRule type="cellIs" dxfId="108" priority="4" operator="greaterThan">
      <formula>7.4</formula>
    </cfRule>
  </conditionalFormatting>
  <conditionalFormatting sqref="B6:C6">
    <cfRule type="cellIs" dxfId="107" priority="2" operator="between">
      <formula>0.1</formula>
      <formula>5.1</formula>
    </cfRule>
    <cfRule type="cellIs" dxfId="106" priority="3" operator="equal">
      <formula>0</formula>
    </cfRule>
  </conditionalFormatting>
  <conditionalFormatting sqref="D6">
    <cfRule type="containsText" dxfId="105" priority="1" operator="containsText" text="NA">
      <formula>NOT(ISERROR(SEARCH("NA",D6)))</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2BC94-BABF-44D6-AB09-5B41D1DCA6D2}">
  <dimension ref="A1:E9"/>
  <sheetViews>
    <sheetView zoomScale="90" zoomScaleNormal="90" workbookViewId="0">
      <pane ySplit="2" topLeftCell="A3" activePane="bottomLeft" state="frozen"/>
      <selection pane="bottomLeft" activeCell="B3" sqref="B3:C5"/>
    </sheetView>
  </sheetViews>
  <sheetFormatPr defaultColWidth="9.26953125" defaultRowHeight="14.5" x14ac:dyDescent="0.35"/>
  <cols>
    <col min="1" max="1" width="65.36328125" style="15" customWidth="1"/>
    <col min="2" max="3" width="13.7265625" style="16" customWidth="1"/>
    <col min="4" max="4" width="9" style="16" customWidth="1"/>
    <col min="5" max="5" width="40.08984375" style="15" customWidth="1"/>
    <col min="6" max="16384" width="9.26953125" style="1"/>
  </cols>
  <sheetData>
    <row r="1" spans="1:5" ht="100.5" customHeight="1" x14ac:dyDescent="0.4">
      <c r="A1" s="36" t="s">
        <v>19</v>
      </c>
      <c r="B1" s="18" t="s">
        <v>0</v>
      </c>
      <c r="C1" s="18" t="s">
        <v>1</v>
      </c>
      <c r="D1" s="2" t="s">
        <v>2</v>
      </c>
      <c r="E1" s="38" t="s">
        <v>3</v>
      </c>
    </row>
    <row r="2" spans="1:5" x14ac:dyDescent="0.35">
      <c r="A2" s="3"/>
      <c r="B2" s="4"/>
      <c r="C2" s="4"/>
      <c r="D2" s="4"/>
      <c r="E2" s="19"/>
    </row>
    <row r="3" spans="1:5" ht="41" customHeight="1" x14ac:dyDescent="0.35">
      <c r="A3" s="7" t="s">
        <v>53</v>
      </c>
      <c r="B3" s="34"/>
      <c r="C3" s="34"/>
      <c r="D3" s="6" t="str">
        <f>IF((IF(C3=0,0,1)*IF(C3=1,3,1)*IF(C3=2,2,1)*IF(C3=3,1,1)*IF(C3=4,0,1)*IF(C3=5,0,1)*IF(C3&lt;0,"P out of range",1)*IF(C3&gt;5,"P out of range",1))*(IF(B3&lt;6,B3,0)*IF(B3&lt;0,"I out of range",1)*IF(B3&gt;5,"I out of range",1))=0,"NA",(IF(C3&lt;4,4-C3,0)*(IF(COUNTIF(C3,"NA")=1,0,1)))*((IF(COUNTIF(B3,"NA")=1,0,1))*IF(B3&lt;6,B3,0)))</f>
        <v>NA</v>
      </c>
      <c r="E3" s="30"/>
    </row>
    <row r="4" spans="1:5" ht="41" customHeight="1" x14ac:dyDescent="0.35">
      <c r="A4" s="7" t="s">
        <v>54</v>
      </c>
      <c r="B4" s="34"/>
      <c r="C4" s="34"/>
      <c r="D4" s="6" t="str">
        <f t="shared" ref="D4:D5" si="0">IF((IF(C4=0,0,1)*IF(C4=1,3,1)*IF(C4=2,2,1)*IF(C4=3,1,1)*IF(C4=4,0,1)*IF(C4=5,0,1)*IF(C4&lt;0,"P out of range",1)*IF(C4&gt;5,"P out of range",1))*(IF(B4&lt;6,B4,0)*IF(B4&lt;0,"I out of range",1)*IF(B4&gt;5,"I out of range",1))=0,"NA",(IF(C4&lt;4,4-C4,0)*(IF(COUNTIF(C4,"NA")=1,0,1)))*((IF(COUNTIF(B4,"NA")=1,0,1))*IF(B4&lt;6,B4,0)))</f>
        <v>NA</v>
      </c>
      <c r="E4" s="30"/>
    </row>
    <row r="5" spans="1:5" ht="41" customHeight="1" x14ac:dyDescent="0.35">
      <c r="A5" s="5" t="s">
        <v>55</v>
      </c>
      <c r="B5" s="34"/>
      <c r="C5" s="34"/>
      <c r="D5" s="6" t="str">
        <f t="shared" si="0"/>
        <v>NA</v>
      </c>
      <c r="E5" s="30"/>
    </row>
    <row r="6" spans="1:5" x14ac:dyDescent="0.35">
      <c r="A6" s="8"/>
      <c r="B6" s="9"/>
      <c r="C6" s="9"/>
      <c r="D6" s="9"/>
      <c r="E6" s="19"/>
    </row>
    <row r="7" spans="1:5" ht="18" x14ac:dyDescent="0.4">
      <c r="A7" s="37" t="str">
        <f>A1</f>
        <v>Toil Reduction</v>
      </c>
      <c r="B7" s="10" t="str">
        <f>IFERROR((IF((SUM(B$2:B6)/((COUNTA($A$2:$A6)-COUNTIF(B$2:B6,0)-(COUNTIF(B$2:B6,"")-2))))=0,"To Be Computed",((SUM(B$2:B6)/((COUNTA($A$2:$A6)-COUNTIF(B$2:B6,0)-(COUNTIF(B$2:B6,"")-2))))))),"INPUT ?")</f>
        <v>INPUT ?</v>
      </c>
      <c r="C7" s="10" t="str">
        <f>IFERROR((IF((SUM(C$2:C6)/((COUNTA($A$2:$A6)-COUNTIF(C$2:C6,0)-(COUNTIF(C$2:C6,"")-2))))=0,"To Be Computed",((SUM(C$2:C6)/((COUNTA($A$2:$A6)-COUNTIF(C$2:C6,0)-(COUNTIF(C$2:C6,"")-2))))))),"INPUT ?")</f>
        <v>INPUT ?</v>
      </c>
      <c r="D7" s="11" t="str">
        <f>IFERROR(SUM(D2:D6)/(COUNTA(A2:A6)-COUNTIF(D2:D6,"NA")),"NA")</f>
        <v>NA</v>
      </c>
      <c r="E7" s="12"/>
    </row>
    <row r="8" spans="1:5" x14ac:dyDescent="0.35">
      <c r="A8" s="22">
        <f>COUNTA(A2:A6)</f>
        <v>3</v>
      </c>
      <c r="B8" s="14" t="s">
        <v>4</v>
      </c>
      <c r="C8" s="14" t="s">
        <v>4</v>
      </c>
      <c r="D8" s="14" t="s">
        <v>4</v>
      </c>
    </row>
    <row r="9" spans="1:5" x14ac:dyDescent="0.35">
      <c r="A9" s="13"/>
    </row>
  </sheetData>
  <conditionalFormatting sqref="D3:D5">
    <cfRule type="cellIs" dxfId="104" priority="5" operator="greaterThan">
      <formula>7.4</formula>
    </cfRule>
  </conditionalFormatting>
  <conditionalFormatting sqref="D7">
    <cfRule type="cellIs" dxfId="103" priority="4" operator="greaterThan">
      <formula>7.4</formula>
    </cfRule>
  </conditionalFormatting>
  <conditionalFormatting sqref="B3:C5">
    <cfRule type="cellIs" dxfId="102" priority="2" operator="between">
      <formula>0.1</formula>
      <formula>5.1</formula>
    </cfRule>
    <cfRule type="cellIs" dxfId="101" priority="3" operator="equal">
      <formula>0</formula>
    </cfRule>
  </conditionalFormatting>
  <conditionalFormatting sqref="D3:D5">
    <cfRule type="containsText" dxfId="100" priority="1" operator="containsText" text="NA">
      <formula>NOT(ISERROR(SEARCH("NA",D3)))</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E8A83-0B24-4503-98D1-C82609E8B4FD}">
  <dimension ref="A1:E9"/>
  <sheetViews>
    <sheetView zoomScale="90" zoomScaleNormal="90" workbookViewId="0">
      <pane ySplit="2" topLeftCell="A3" activePane="bottomLeft" state="frozen"/>
      <selection pane="bottomLeft" activeCell="B3" sqref="B3:C5"/>
    </sheetView>
  </sheetViews>
  <sheetFormatPr defaultColWidth="9.26953125" defaultRowHeight="14.5" x14ac:dyDescent="0.35"/>
  <cols>
    <col min="1" max="1" width="68" style="15" customWidth="1"/>
    <col min="2" max="3" width="13.7265625" style="16" customWidth="1"/>
    <col min="4" max="4" width="9" style="16" customWidth="1"/>
    <col min="5" max="5" width="40.08984375" style="15" customWidth="1"/>
    <col min="6" max="16384" width="9.26953125" style="1"/>
  </cols>
  <sheetData>
    <row r="1" spans="1:5" ht="100.5" customHeight="1" x14ac:dyDescent="0.4">
      <c r="A1" s="36" t="s">
        <v>26</v>
      </c>
      <c r="B1" s="18" t="s">
        <v>0</v>
      </c>
      <c r="C1" s="18" t="s">
        <v>1</v>
      </c>
      <c r="D1" s="2" t="s">
        <v>2</v>
      </c>
      <c r="E1" s="38" t="s">
        <v>3</v>
      </c>
    </row>
    <row r="2" spans="1:5" x14ac:dyDescent="0.35">
      <c r="A2" s="3"/>
      <c r="B2" s="4"/>
      <c r="C2" s="4"/>
      <c r="D2" s="4"/>
      <c r="E2" s="19"/>
    </row>
    <row r="3" spans="1:5" ht="41" customHeight="1" x14ac:dyDescent="0.35">
      <c r="A3" s="7" t="s">
        <v>32</v>
      </c>
      <c r="B3" s="34"/>
      <c r="C3" s="34"/>
      <c r="D3" s="6" t="str">
        <f t="shared" ref="D3" si="0">IF((IF(C3=0,0,1)*IF(C3=1,3,1)*IF(C3=2,2,1)*IF(C3=3,1,1)*IF(C3=4,0,1)*IF(C3=5,0,1)*IF(C3&lt;0,"P out of range",1)*IF(C3&gt;5,"P out of range",1))*(IF(B3&lt;6,B3,0)*IF(B3&lt;0,"I out of range",1)*IF(B3&gt;5,"I out of range",1))=0,"NA",(IF(C3&lt;4,4-C3,0)*(IF(COUNTIF(C3,"NA")=1,0,1)))*((IF(COUNTIF(B3,"NA")=1,0,1))*IF(B3&lt;6,B3,0)))</f>
        <v>NA</v>
      </c>
      <c r="E3" s="30"/>
    </row>
    <row r="4" spans="1:5" ht="76" customHeight="1" x14ac:dyDescent="0.35">
      <c r="A4" s="5" t="s">
        <v>56</v>
      </c>
      <c r="B4" s="34"/>
      <c r="C4" s="34"/>
      <c r="D4" s="6" t="str">
        <f t="shared" ref="D4:D5" si="1">IF((IF(C4=0,0,1)*IF(C4=1,3,1)*IF(C4=2,2,1)*IF(C4=3,1,1)*IF(C4=4,0,1)*IF(C4=5,0,1)*IF(C4&lt;0,"P out of range",1)*IF(C4&gt;5,"P out of range",1))*(IF(B4&lt;6,B4,0)*IF(B4&lt;0,"I out of range",1)*IF(B4&gt;5,"I out of range",1))=0,"NA",(IF(C4&lt;4,4-C4,0)*(IF(COUNTIF(C4,"NA")=1,0,1)))*((IF(COUNTIF(B4,"NA")=1,0,1))*IF(B4&lt;6,B4,0)))</f>
        <v>NA</v>
      </c>
      <c r="E4" s="30"/>
    </row>
    <row r="5" spans="1:5" ht="55.5" customHeight="1" x14ac:dyDescent="0.35">
      <c r="A5" s="7" t="s">
        <v>33</v>
      </c>
      <c r="B5" s="34"/>
      <c r="C5" s="34"/>
      <c r="D5" s="6" t="str">
        <f t="shared" si="1"/>
        <v>NA</v>
      </c>
      <c r="E5" s="30"/>
    </row>
    <row r="6" spans="1:5" x14ac:dyDescent="0.35">
      <c r="A6" s="8"/>
      <c r="B6" s="9"/>
      <c r="C6" s="9"/>
      <c r="D6" s="9"/>
      <c r="E6" s="19"/>
    </row>
    <row r="7" spans="1:5" ht="18" x14ac:dyDescent="0.4">
      <c r="A7" s="37" t="str">
        <f>A1</f>
        <v>SLAs / SLOs / SLIs</v>
      </c>
      <c r="B7" s="10" t="str">
        <f>IFERROR((IF((SUM(B$2:B6)/((COUNTA($A$2:$A6)-COUNTIF(B$2:B6,0)-(COUNTIF(B$2:B6,"")-2))))=0,"To Be Computed",((SUM(B$2:B6)/((COUNTA($A$2:$A6)-COUNTIF(B$2:B6,0)-(COUNTIF(B$2:B6,"")-2))))))),"INPUT ?")</f>
        <v>INPUT ?</v>
      </c>
      <c r="C7" s="10" t="str">
        <f>IFERROR((IF((SUM(C$2:C6)/((COUNTA($A$2:$A6)-COUNTIF(C$2:C6,0)-(COUNTIF(C$2:C6,"")-2))))=0,"To Be Computed",((SUM(C$2:C6)/((COUNTA($A$2:$A6)-COUNTIF(C$2:C6,0)-(COUNTIF(C$2:C6,"")-2))))))),"INPUT ?")</f>
        <v>INPUT ?</v>
      </c>
      <c r="D7" s="11" t="str">
        <f>IFERROR(SUM(D2:D6)/(COUNTA(A2:A6)-COUNTIF(D2:D6,"NA")),"NA")</f>
        <v>NA</v>
      </c>
      <c r="E7" s="12"/>
    </row>
    <row r="8" spans="1:5" x14ac:dyDescent="0.35">
      <c r="A8" s="22">
        <f>COUNTA(A2:A6)</f>
        <v>3</v>
      </c>
      <c r="B8" s="14" t="s">
        <v>4</v>
      </c>
      <c r="C8" s="14" t="s">
        <v>4</v>
      </c>
      <c r="D8" s="14" t="s">
        <v>4</v>
      </c>
    </row>
    <row r="9" spans="1:5" x14ac:dyDescent="0.35">
      <c r="A9" s="13"/>
    </row>
  </sheetData>
  <conditionalFormatting sqref="D4:D5">
    <cfRule type="cellIs" dxfId="99" priority="9" operator="greaterThan">
      <formula>7.4</formula>
    </cfRule>
  </conditionalFormatting>
  <conditionalFormatting sqref="D7">
    <cfRule type="cellIs" dxfId="98" priority="8" operator="greaterThan">
      <formula>7.4</formula>
    </cfRule>
  </conditionalFormatting>
  <conditionalFormatting sqref="B4:C5">
    <cfRule type="cellIs" dxfId="97" priority="6" operator="between">
      <formula>0.1</formula>
      <formula>5.1</formula>
    </cfRule>
    <cfRule type="cellIs" dxfId="96" priority="7" operator="equal">
      <formula>0</formula>
    </cfRule>
  </conditionalFormatting>
  <conditionalFormatting sqref="D4:D5">
    <cfRule type="containsText" dxfId="95" priority="5" operator="containsText" text="NA">
      <formula>NOT(ISERROR(SEARCH("NA",D4)))</formula>
    </cfRule>
  </conditionalFormatting>
  <conditionalFormatting sqref="D3">
    <cfRule type="cellIs" dxfId="94" priority="4" operator="greaterThan">
      <formula>7.4</formula>
    </cfRule>
  </conditionalFormatting>
  <conditionalFormatting sqref="B3:C3">
    <cfRule type="cellIs" dxfId="93" priority="2" operator="between">
      <formula>0.1</formula>
      <formula>5.1</formula>
    </cfRule>
    <cfRule type="cellIs" dxfId="92" priority="3" operator="equal">
      <formula>0</formula>
    </cfRule>
  </conditionalFormatting>
  <conditionalFormatting sqref="D3">
    <cfRule type="containsText" dxfId="91" priority="1" operator="containsText" text="NA">
      <formula>NOT(ISERROR(SEARCH("NA",D3)))</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EE4C5-7046-44AE-9F5A-3B76B00D69A3}">
  <dimension ref="A1:E9"/>
  <sheetViews>
    <sheetView zoomScale="90" zoomScaleNormal="90" workbookViewId="0">
      <pane ySplit="2" topLeftCell="A3" activePane="bottomLeft" state="frozen"/>
      <selection pane="bottomLeft" activeCell="B3" sqref="B3:C5"/>
    </sheetView>
  </sheetViews>
  <sheetFormatPr defaultColWidth="9.26953125" defaultRowHeight="14.5" x14ac:dyDescent="0.35"/>
  <cols>
    <col min="1" max="1" width="68.26953125" style="15" customWidth="1"/>
    <col min="2" max="3" width="13.7265625" style="16" customWidth="1"/>
    <col min="4" max="4" width="9" style="16" customWidth="1"/>
    <col min="5" max="5" width="40.08984375" style="15" customWidth="1"/>
    <col min="6" max="16384" width="9.26953125" style="1"/>
  </cols>
  <sheetData>
    <row r="1" spans="1:5" ht="100.5" customHeight="1" x14ac:dyDescent="0.4">
      <c r="A1" s="36" t="s">
        <v>27</v>
      </c>
      <c r="B1" s="18" t="s">
        <v>0</v>
      </c>
      <c r="C1" s="18" t="s">
        <v>1</v>
      </c>
      <c r="D1" s="2" t="s">
        <v>2</v>
      </c>
      <c r="E1" s="38" t="s">
        <v>3</v>
      </c>
    </row>
    <row r="2" spans="1:5" x14ac:dyDescent="0.35">
      <c r="A2" s="3"/>
      <c r="B2" s="4"/>
      <c r="C2" s="4"/>
      <c r="D2" s="4"/>
      <c r="E2" s="19"/>
    </row>
    <row r="3" spans="1:5" ht="41" customHeight="1" x14ac:dyDescent="0.35">
      <c r="A3" s="7" t="s">
        <v>34</v>
      </c>
      <c r="B3" s="34"/>
      <c r="C3" s="34"/>
      <c r="D3" s="6" t="str">
        <f t="shared" ref="D3:D5" si="0">IF((IF(C3=0,0,1)*IF(C3=1,3,1)*IF(C3=2,2,1)*IF(C3=3,1,1)*IF(C3=4,0,1)*IF(C3=5,0,1)*IF(C3&lt;0,"P out of range",1)*IF(C3&gt;5,"P out of range",1))*(IF(B3&lt;6,B3,0)*IF(B3&lt;0,"I out of range",1)*IF(B3&gt;5,"I out of range",1))=0,"NA",(IF(C3&lt;4,4-C3,0)*(IF(COUNTIF(C3,"NA")=1,0,1)))*((IF(COUNTIF(B3,"NA")=1,0,1))*IF(B3&lt;6,B3,0)))</f>
        <v>NA</v>
      </c>
      <c r="E3" s="30"/>
    </row>
    <row r="4" spans="1:5" ht="41" customHeight="1" x14ac:dyDescent="0.35">
      <c r="A4" s="5" t="s">
        <v>57</v>
      </c>
      <c r="B4" s="34"/>
      <c r="C4" s="34"/>
      <c r="D4" s="6" t="str">
        <f t="shared" si="0"/>
        <v>NA</v>
      </c>
      <c r="E4" s="30"/>
    </row>
    <row r="5" spans="1:5" ht="41" customHeight="1" x14ac:dyDescent="0.35">
      <c r="A5" s="7" t="s">
        <v>35</v>
      </c>
      <c r="B5" s="34"/>
      <c r="C5" s="34"/>
      <c r="D5" s="6" t="str">
        <f t="shared" si="0"/>
        <v>NA</v>
      </c>
      <c r="E5" s="30"/>
    </row>
    <row r="6" spans="1:5" x14ac:dyDescent="0.35">
      <c r="A6" s="8"/>
      <c r="B6" s="9"/>
      <c r="C6" s="9"/>
      <c r="D6" s="9"/>
      <c r="E6" s="19"/>
    </row>
    <row r="7" spans="1:5" ht="18" x14ac:dyDescent="0.4">
      <c r="A7" s="37" t="str">
        <f>A1</f>
        <v>Measurements</v>
      </c>
      <c r="B7" s="10" t="str">
        <f>IFERROR((IF((SUM(B$2:B6)/((COUNTA($A$2:$A6)-COUNTIF(B$2:B6,0)-(COUNTIF(B$2:B6,"")-2))))=0,"To Be Computed",((SUM(B$2:B6)/((COUNTA($A$2:$A6)-COUNTIF(B$2:B6,0)-(COUNTIF(B$2:B6,"")-2))))))),"INPUT ?")</f>
        <v>INPUT ?</v>
      </c>
      <c r="C7" s="10" t="str">
        <f>IFERROR((IF((SUM(C$2:C6)/((COUNTA($A$2:$A6)-COUNTIF(C$2:C6,0)-(COUNTIF(C$2:C6,"")-2))))=0,"To Be Computed",((SUM(C$2:C6)/((COUNTA($A$2:$A6)-COUNTIF(C$2:C6,0)-(COUNTIF(C$2:C6,"")-2))))))),"INPUT ?")</f>
        <v>INPUT ?</v>
      </c>
      <c r="D7" s="11" t="str">
        <f>IFERROR(SUM(D2:D6)/(COUNTA(A2:A6)-COUNTIF(D2:D6,"NA")),"NA")</f>
        <v>NA</v>
      </c>
      <c r="E7" s="12"/>
    </row>
    <row r="8" spans="1:5" x14ac:dyDescent="0.35">
      <c r="A8" s="22">
        <f>COUNTA(A2:A6)</f>
        <v>3</v>
      </c>
      <c r="B8" s="14" t="s">
        <v>4</v>
      </c>
      <c r="C8" s="14" t="s">
        <v>4</v>
      </c>
      <c r="D8" s="14" t="s">
        <v>4</v>
      </c>
    </row>
    <row r="9" spans="1:5" x14ac:dyDescent="0.35">
      <c r="A9" s="13"/>
    </row>
  </sheetData>
  <conditionalFormatting sqref="D3:D5">
    <cfRule type="cellIs" dxfId="90" priority="5" operator="greaterThan">
      <formula>7.4</formula>
    </cfRule>
  </conditionalFormatting>
  <conditionalFormatting sqref="D7">
    <cfRule type="cellIs" dxfId="89" priority="4" operator="greaterThan">
      <formula>7.4</formula>
    </cfRule>
  </conditionalFormatting>
  <conditionalFormatting sqref="B3:C5">
    <cfRule type="cellIs" dxfId="88" priority="2" operator="between">
      <formula>0.1</formula>
      <formula>5.1</formula>
    </cfRule>
    <cfRule type="cellIs" dxfId="87" priority="3" operator="equal">
      <formula>0</formula>
    </cfRule>
  </conditionalFormatting>
  <conditionalFormatting sqref="D3:D5">
    <cfRule type="containsText" dxfId="86" priority="1" operator="containsText" text="NA">
      <formula>NOT(ISERROR(SEARCH("NA",D3)))</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Summary</vt:lpstr>
      <vt:lpstr>Graphs</vt:lpstr>
      <vt:lpstr>Examples</vt:lpstr>
      <vt:lpstr>Culture</vt:lpstr>
      <vt:lpstr>WorkSharing</vt:lpstr>
      <vt:lpstr>ToilReduction</vt:lpstr>
      <vt:lpstr>SLAsSLOsSLIs</vt:lpstr>
      <vt:lpstr>Measurements</vt:lpstr>
      <vt:lpstr>AntiFragility</vt:lpstr>
      <vt:lpstr>Deployments</vt:lpstr>
      <vt:lpstr>PerfMngt</vt:lpstr>
      <vt:lpstr>Incidents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Grange, Tyler</dc:creator>
  <cp:keywords/>
  <dc:description/>
  <cp:lastModifiedBy>Marc Hornbeek</cp:lastModifiedBy>
  <cp:revision/>
  <dcterms:created xsi:type="dcterms:W3CDTF">2018-10-16T13:09:37Z</dcterms:created>
  <dcterms:modified xsi:type="dcterms:W3CDTF">2020-12-27T21:30:26Z</dcterms:modified>
  <cp:category/>
  <cp:contentStatus/>
</cp:coreProperties>
</file>