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xc\Documents\Book - AI Continuous Security\"/>
    </mc:Choice>
  </mc:AlternateContent>
  <xr:revisionPtr revIDLastSave="0" documentId="8_{147F4AC6-9EDE-436D-A988-5CECD0C7780F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Title Page" sheetId="10" r:id="rId1"/>
    <sheet name="Assessment Summary" sheetId="1" r:id="rId2"/>
    <sheet name="Chart" sheetId="13" r:id="rId3"/>
    <sheet name="Sec. Culture" sheetId="2" r:id="rId4"/>
    <sheet name="Sec. Awareness &amp; Training" sheetId="3" r:id="rId5"/>
    <sheet name="Sec. Integration Lifecycle" sheetId="4" r:id="rId6"/>
    <sheet name="Automated Sec. Testing" sheetId="5" r:id="rId7"/>
    <sheet name="Proactive Risk Management" sheetId="6" r:id="rId8"/>
    <sheet name="Incident Response" sheetId="7" r:id="rId9"/>
    <sheet name="Sec. Monitoring &amp; Compliance" sheetId="8" r:id="rId10"/>
    <sheet name="Sec. Feedback &amp; Improvement" sheetId="9" r:id="rId11"/>
    <sheet name="Survey" sheetId="11" r:id="rId12"/>
    <sheet name="Examples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B10" i="1"/>
  <c r="F9" i="1"/>
  <c r="B9" i="1"/>
  <c r="F8" i="1"/>
  <c r="F7" i="1"/>
  <c r="C7" i="1"/>
  <c r="F6" i="1"/>
  <c r="B6" i="1"/>
  <c r="F5" i="1"/>
  <c r="C7" i="9"/>
  <c r="C11" i="1" s="1"/>
  <c r="B7" i="9"/>
  <c r="B11" i="1" s="1"/>
  <c r="D5" i="9"/>
  <c r="E5" i="9" s="1"/>
  <c r="D4" i="9"/>
  <c r="E4" i="9" s="1"/>
  <c r="D3" i="9"/>
  <c r="D7" i="9" s="1"/>
  <c r="D11" i="1" s="1"/>
  <c r="B13" i="13" s="1"/>
  <c r="C7" i="8"/>
  <c r="C10" i="1" s="1"/>
  <c r="B7" i="8"/>
  <c r="D5" i="8"/>
  <c r="D4" i="8"/>
  <c r="D3" i="8"/>
  <c r="C7" i="7"/>
  <c r="C9" i="1" s="1"/>
  <c r="B7" i="7"/>
  <c r="D5" i="7"/>
  <c r="D4" i="7"/>
  <c r="D3" i="7"/>
  <c r="C7" i="6"/>
  <c r="C8" i="1" s="1"/>
  <c r="B7" i="6"/>
  <c r="B8" i="1" s="1"/>
  <c r="D5" i="6"/>
  <c r="D4" i="6"/>
  <c r="E4" i="6" s="1"/>
  <c r="D3" i="6"/>
  <c r="C7" i="5"/>
  <c r="B7" i="5"/>
  <c r="B7" i="1" s="1"/>
  <c r="D5" i="5"/>
  <c r="E5" i="5" s="1"/>
  <c r="D4" i="5"/>
  <c r="D3" i="5"/>
  <c r="C7" i="4"/>
  <c r="C6" i="1" s="1"/>
  <c r="B7" i="4"/>
  <c r="D5" i="4"/>
  <c r="D4" i="4"/>
  <c r="E4" i="4" s="1"/>
  <c r="D3" i="4"/>
  <c r="C7" i="3"/>
  <c r="C5" i="1" s="1"/>
  <c r="B7" i="3"/>
  <c r="B5" i="1" s="1"/>
  <c r="D5" i="3"/>
  <c r="D4" i="3"/>
  <c r="D3" i="3"/>
  <c r="F4" i="1"/>
  <c r="B4" i="1"/>
  <c r="B7" i="2"/>
  <c r="C7" i="2"/>
  <c r="C4" i="1" s="1"/>
  <c r="D5" i="2"/>
  <c r="D4" i="2"/>
  <c r="D7" i="2" s="1"/>
  <c r="D4" i="1" s="1"/>
  <c r="D3" i="2"/>
  <c r="E11" i="1" l="1"/>
  <c r="B6" i="13"/>
  <c r="E10" i="1"/>
  <c r="E4" i="2"/>
  <c r="E8" i="1"/>
  <c r="E6" i="1"/>
  <c r="E4" i="1"/>
  <c r="B13" i="1"/>
  <c r="E3" i="9"/>
  <c r="E4" i="8"/>
  <c r="E5" i="8"/>
  <c r="D7" i="8"/>
  <c r="D10" i="1" s="1"/>
  <c r="B12" i="13" s="1"/>
  <c r="E3" i="8"/>
  <c r="D7" i="7"/>
  <c r="D9" i="1" s="1"/>
  <c r="B11" i="13" s="1"/>
  <c r="E4" i="7"/>
  <c r="E5" i="7"/>
  <c r="E3" i="7"/>
  <c r="D7" i="6"/>
  <c r="D8" i="1" s="1"/>
  <c r="B10" i="13" s="1"/>
  <c r="E5" i="6"/>
  <c r="E3" i="6"/>
  <c r="D7" i="5"/>
  <c r="D7" i="1" s="1"/>
  <c r="B9" i="13" s="1"/>
  <c r="E4" i="5"/>
  <c r="E3" i="5"/>
  <c r="D7" i="4"/>
  <c r="D6" i="1" s="1"/>
  <c r="B8" i="13" s="1"/>
  <c r="E5" i="4"/>
  <c r="E3" i="4"/>
  <c r="C13" i="1"/>
  <c r="D7" i="3"/>
  <c r="D5" i="1" s="1"/>
  <c r="B7" i="13" s="1"/>
  <c r="E4" i="3"/>
  <c r="E5" i="3"/>
  <c r="E3" i="3"/>
  <c r="E3" i="2"/>
  <c r="E5" i="2"/>
  <c r="F13" i="1"/>
  <c r="E9" i="1" l="1"/>
  <c r="E7" i="1"/>
  <c r="E5" i="1"/>
  <c r="D1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0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</future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<sst xmlns="http://schemas.openxmlformats.org/spreadsheetml/2006/main" count="192" uniqueCount="65">
  <si>
    <t>Continuous Security Culture</t>
  </si>
  <si>
    <t>Continuous Security Awareness and Training</t>
  </si>
  <si>
    <t>Continuous Security Integration across the Lifecycle</t>
  </si>
  <si>
    <t>Automated Continuous Security Testing</t>
  </si>
  <si>
    <t>Proactive Risk Management for Continuous Security</t>
  </si>
  <si>
    <t>Rapid Incident Response for Continuous Security</t>
  </si>
  <si>
    <t>Continuous Security Monitoring and Compliance</t>
  </si>
  <si>
    <t>Continuous Security Feedback and Continuous Improvement</t>
  </si>
  <si>
    <t>Current Practice Level</t>
  </si>
  <si>
    <t>Gap Score</t>
  </si>
  <si>
    <t>Priority Rank</t>
  </si>
  <si>
    <t>Comments</t>
  </si>
  <si>
    <t>Importance Level</t>
  </si>
  <si>
    <t>Averages</t>
  </si>
  <si>
    <t># Practices</t>
  </si>
  <si>
    <t>Total</t>
  </si>
  <si>
    <t>by Engineering DevOps Consulting</t>
  </si>
  <si>
    <t>The tool takes input in the form of a survey. The user enters an importance level and practice level score for each practice.</t>
  </si>
  <si>
    <t>GAP scores are automatically calculated and  indicate  differences are between each current practice and the Best Practice.</t>
  </si>
  <si>
    <t>The results are automatically summarized on the GAP Summary sheet.</t>
  </si>
  <si>
    <t>Only enter data in the YELLOW colored cells in the practices worksheets. Everything else is calculated  except Comments fields.</t>
  </si>
  <si>
    <t>NOTE ! the tool does not detect if the user enters an  Importance or Practice Level value out of range or fractions!</t>
  </si>
  <si>
    <t>Explaination of fields and data:</t>
  </si>
  <si>
    <r>
      <rPr>
        <b/>
        <sz val="11"/>
        <color theme="1"/>
        <rFont val="Calibri"/>
        <family val="2"/>
        <scheme val="minor"/>
      </rPr>
      <t>(I) Importance</t>
    </r>
    <r>
      <rPr>
        <sz val="11"/>
        <color theme="1"/>
        <rFont val="Calibri"/>
        <family val="2"/>
        <scheme val="minor"/>
      </rPr>
      <t xml:space="preserve">      </t>
    </r>
    <r>
      <rPr>
        <b/>
        <sz val="11"/>
        <color theme="1"/>
        <rFont val="Calibri"/>
        <family val="2"/>
        <scheme val="minor"/>
      </rPr>
      <t>**  ENTER DATA FOR THIS FIELD **</t>
    </r>
    <r>
      <rPr>
        <sz val="11"/>
        <color theme="1"/>
        <rFont val="Calibri"/>
        <family val="2"/>
        <scheme val="minor"/>
      </rPr>
      <t xml:space="preserve">  How important is this practice to the organization?  0=not relevant, 1=not important, 2=nice to have, 3=important,     4=very important, 5=critical</t>
    </r>
  </si>
  <si>
    <r>
      <rPr>
        <b/>
        <sz val="11"/>
        <color theme="1"/>
        <rFont val="Calibri"/>
        <family val="2"/>
        <scheme val="minor"/>
      </rPr>
      <t xml:space="preserve">(P) Practice Level 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**  ENTER DATA FOR THIS FIELD **</t>
    </r>
    <r>
      <rPr>
        <sz val="11"/>
        <color theme="1"/>
        <rFont val="Calibri"/>
        <family val="2"/>
        <scheme val="minor"/>
      </rPr>
      <t xml:space="preserve">  To what extent does the organization practice this? 0=not sure, 1=Rarely, if ever;  2= Sometimes; 3=Most of the time;  4=Always; 5=We are really good at this.   Unsure  enter NA. </t>
    </r>
  </si>
  <si>
    <r>
      <t xml:space="preserve">(G) GAP  </t>
    </r>
    <r>
      <rPr>
        <sz val="11"/>
        <color theme="1"/>
        <rFont val="Calibri"/>
        <family val="2"/>
        <scheme val="minor"/>
      </rPr>
      <t xml:space="preserve">=f[(P),(I)] </t>
    </r>
    <r>
      <rPr>
        <b/>
        <sz val="11"/>
        <color theme="1"/>
        <rFont val="Calibri"/>
        <family val="2"/>
        <scheme val="minor"/>
      </rPr>
      <t>** THIS IS COMPUTED ** DO NOT ENTER DATA **</t>
    </r>
    <r>
      <rPr>
        <sz val="11"/>
        <color theme="1"/>
        <rFont val="Calibri"/>
        <family val="2"/>
        <scheme val="minor"/>
      </rPr>
      <t xml:space="preserve"> Computed result is 1-15.  A score 7.5 or higher indicates an important GAP. A GAP score of NA  indicates this practice was not scored or it is not important to the GAP analysis.  A GAP score of #VALUE! Indicates user input  value for (P) or (I)  is out of range.</t>
    </r>
  </si>
  <si>
    <r>
      <rPr>
        <b/>
        <sz val="11"/>
        <color theme="1"/>
        <rFont val="Calibri"/>
        <family val="2"/>
        <scheme val="minor"/>
      </rPr>
      <t>Practice Level Average</t>
    </r>
    <r>
      <rPr>
        <sz val="11"/>
        <color theme="1"/>
        <rFont val="Calibri"/>
        <family val="2"/>
        <scheme val="minor"/>
      </rPr>
      <t xml:space="preserve"> is the average practice level. </t>
    </r>
    <r>
      <rPr>
        <b/>
        <sz val="11"/>
        <color theme="1"/>
        <rFont val="Calibri"/>
        <family val="2"/>
        <scheme val="minor"/>
      </rPr>
      <t>** THIS IS COMPUTED ** DO NOT ENTER DATA **</t>
    </r>
    <r>
      <rPr>
        <sz val="11"/>
        <color theme="1"/>
        <rFont val="Calibri"/>
        <family val="2"/>
        <scheme val="minor"/>
      </rPr>
      <t xml:space="preserve"> Computed across all practices. Any "0" scores are not counted. INPUT ? indicates user did not enter data or  invalid data entry.</t>
    </r>
  </si>
  <si>
    <r>
      <rPr>
        <b/>
        <sz val="11"/>
        <color theme="1"/>
        <rFont val="Calibri"/>
        <family val="2"/>
        <scheme val="minor"/>
      </rPr>
      <t>Importance Level Average</t>
    </r>
    <r>
      <rPr>
        <sz val="11"/>
        <color theme="1"/>
        <rFont val="Calibri"/>
        <family val="2"/>
        <scheme val="minor"/>
      </rPr>
      <t xml:space="preserve"> is the average importance level. </t>
    </r>
    <r>
      <rPr>
        <b/>
        <sz val="11"/>
        <color theme="1"/>
        <rFont val="Calibri"/>
        <family val="2"/>
        <scheme val="minor"/>
      </rPr>
      <t>** THIS IS COMPUTED ** DO NOT ENTER DATA **</t>
    </r>
    <r>
      <rPr>
        <sz val="11"/>
        <color theme="1"/>
        <rFont val="Calibri"/>
        <family val="2"/>
        <scheme val="minor"/>
      </rPr>
      <t xml:space="preserve"> Computed across all practices. Any "0" scores are not counted. INPUT ? indicates user did not enter data or  invalid data entry.</t>
    </r>
  </si>
  <si>
    <r>
      <rPr>
        <b/>
        <sz val="11"/>
        <color theme="1"/>
        <rFont val="Calibri"/>
        <family val="2"/>
        <scheme val="minor"/>
      </rPr>
      <t xml:space="preserve">Average GAP Level </t>
    </r>
    <r>
      <rPr>
        <sz val="11"/>
        <color theme="1"/>
        <rFont val="Calibri"/>
        <family val="2"/>
        <scheme val="minor"/>
      </rPr>
      <t xml:space="preserve"> of the GAPs for this practice. *</t>
    </r>
    <r>
      <rPr>
        <b/>
        <sz val="11"/>
        <color theme="1"/>
        <rFont val="Calibri"/>
        <family val="2"/>
        <scheme val="minor"/>
      </rPr>
      <t>* THIS IS COMPUTED ** DO NOT ENTER DATA **</t>
    </r>
    <r>
      <rPr>
        <sz val="11"/>
        <color theme="1"/>
        <rFont val="Calibri"/>
        <family val="2"/>
        <scheme val="minor"/>
      </rPr>
      <t xml:space="preserve"> Computed across all practices. Any "NA" scores are not counted. NA indicates GAP not important.</t>
    </r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</si>
  <si>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Optional. Enter any comments they feel are important related to the practice. Explain the "Why" for the choices and any note any actions.</t>
    </r>
  </si>
  <si>
    <t>Other abbreviations and acronyms used in this document.</t>
  </si>
  <si>
    <t>NA Not applivable or not available</t>
  </si>
  <si>
    <t>This GAP Assessment tool surveys current  practices and compares them to recommended  industry  practices.</t>
  </si>
  <si>
    <t>Note that the practices scroll under the title block.  Scroll is necessary to see all of the practices.</t>
  </si>
  <si>
    <r>
      <t xml:space="preserve">There are multiple practices worksheets following this one.  Each worksheet lists practices for different practice categories. For each practice enter the </t>
    </r>
    <r>
      <rPr>
        <b/>
        <sz val="11"/>
        <color theme="1"/>
        <rFont val="Calibri"/>
        <family val="2"/>
        <scheme val="minor"/>
      </rPr>
      <t>Importance</t>
    </r>
    <r>
      <rPr>
        <sz val="11"/>
        <color theme="1"/>
        <rFont val="Calibri"/>
        <family val="2"/>
        <scheme val="minor"/>
      </rPr>
      <t xml:space="preserve"> and Practice Level that most closely matches the environment being assessed.</t>
    </r>
  </si>
  <si>
    <t>Permission is granted to use or modify this tool.</t>
  </si>
  <si>
    <r>
      <rPr>
        <b/>
        <sz val="11"/>
        <color theme="1"/>
        <rFont val="Calibri"/>
        <family val="2"/>
        <scheme val="minor"/>
      </rPr>
      <t>Joint Security KPIs Across Teams:</t>
    </r>
    <r>
      <rPr>
        <sz val="11"/>
        <color theme="1"/>
        <rFont val="Calibri"/>
        <family val="2"/>
        <scheme val="minor"/>
      </rPr>
      <t xml:space="preserve"> AI tools automatically track performance against security KPIs such as vulnerability detection rates and incident response times. genAI suggests optimized KPIs based on historical data ensuring alignment between DevSecOps and SecOps.</t>
    </r>
  </si>
  <si>
    <r>
      <rPr>
        <b/>
        <sz val="11"/>
        <color theme="1"/>
        <rFont val="Calibri"/>
        <family val="2"/>
        <scheme val="minor"/>
      </rPr>
      <t xml:space="preserve">Cross-Team Security Standups: </t>
    </r>
    <r>
      <rPr>
        <sz val="11"/>
        <color theme="1"/>
        <rFont val="Calibri"/>
        <family val="2"/>
        <scheme val="minor"/>
      </rPr>
      <t>AI-driven tools generate automated summaries of security events ensuring efficient communication between teams. genAI creates tailored talking points based on real-time security issues.</t>
    </r>
  </si>
  <si>
    <r>
      <rPr>
        <b/>
        <sz val="11"/>
        <color theme="1"/>
        <rFont val="Calibri"/>
        <family val="2"/>
        <scheme val="minor"/>
      </rPr>
      <t>Cross-Team Incident Response Drills:</t>
    </r>
    <r>
      <rPr>
        <sz val="11"/>
        <color theme="1"/>
        <rFont val="Calibri"/>
        <family val="2"/>
        <scheme val="minor"/>
      </rPr>
      <t xml:space="preserve"> AI-based simulation tools create realistic attack scenarios for incident response drills improving coordination and collaboration between DevSecOps and SecOps teams.</t>
    </r>
  </si>
  <si>
    <r>
      <rPr>
        <b/>
        <sz val="11"/>
        <color theme="1"/>
        <rFont val="Calibri"/>
        <family val="2"/>
        <scheme val="minor"/>
      </rPr>
      <t>Automated Patch Management:</t>
    </r>
    <r>
      <rPr>
        <sz val="11"/>
        <color theme="1"/>
        <rFont val="Calibri"/>
        <family val="2"/>
        <scheme val="minor"/>
      </rPr>
      <t xml:space="preserve"> AI tools autonomously deploy patches across systems based on vulnerability priority improving patching speed. genAI assesses the patch's impact and recommends the optimal deployment strategy.</t>
    </r>
  </si>
  <si>
    <r>
      <rPr>
        <b/>
        <sz val="11"/>
        <color theme="1"/>
        <rFont val="Calibri"/>
        <family val="2"/>
        <scheme val="minor"/>
      </rPr>
      <t>Continuous Configuration Management:</t>
    </r>
    <r>
      <rPr>
        <sz val="11"/>
        <color theme="1"/>
        <rFont val="Calibri"/>
        <family val="2"/>
        <scheme val="minor"/>
      </rPr>
      <t xml:space="preserve"> AI-driven configuration management tools ensure secure settings are automatically applied and maintained across environments. genAI proposes secure configurations based on best practices and evolving threats.</t>
    </r>
  </si>
  <si>
    <r>
      <rPr>
        <b/>
        <sz val="11"/>
        <color theme="1"/>
        <rFont val="Calibri"/>
        <family val="2"/>
        <scheme val="minor"/>
      </rPr>
      <t xml:space="preserve">Automated Security Testing in CI/CD: </t>
    </r>
    <r>
      <rPr>
        <sz val="11"/>
        <color theme="1"/>
        <rFont val="Calibri"/>
        <family val="2"/>
        <scheme val="minor"/>
      </rPr>
      <t>AI-powered SAST and DAST tools run continuous scans within CI/CD pipelines quickly detecting vulnerabilities in real-time. genAI generates recommended code patches or security fixes to resolve detected issues.</t>
    </r>
  </si>
  <si>
    <r>
      <rPr>
        <b/>
        <sz val="11"/>
        <color theme="1"/>
        <rFont val="Calibri"/>
        <family val="2"/>
        <scheme val="minor"/>
      </rPr>
      <t xml:space="preserve">Continuous Integration of Security Policies: </t>
    </r>
    <r>
      <rPr>
        <sz val="11"/>
        <color theme="1"/>
        <rFont val="Calibri"/>
        <family val="2"/>
        <scheme val="minor"/>
      </rPr>
      <t>AI tools automatically enforce security policies throughout development and operations ensuring continuous compliance. genAI generates custom security rules and policies tailored to the organization’s specific environment.</t>
    </r>
  </si>
  <si>
    <r>
      <rPr>
        <b/>
        <sz val="11"/>
        <color theme="1"/>
        <rFont val="Calibri"/>
        <family val="2"/>
        <scheme val="minor"/>
      </rPr>
      <t>Unified Vulnerability Management System:</t>
    </r>
    <r>
      <rPr>
        <sz val="11"/>
        <color theme="1"/>
        <rFont val="Calibri"/>
        <family val="2"/>
        <scheme val="minor"/>
      </rPr>
      <t xml:space="preserve"> AI-driven vulnerability management tools continuously track vulnerabilities from development through production ensuring seamless lifecycle management. genAI provides remediation recommendations for newly discovered vulnerabilities.</t>
    </r>
  </si>
  <si>
    <r>
      <rPr>
        <b/>
        <sz val="11"/>
        <color theme="1"/>
        <rFont val="Calibri"/>
        <family val="2"/>
        <scheme val="minor"/>
      </rPr>
      <t>Integrated Security Dashboards:</t>
    </r>
    <r>
      <rPr>
        <sz val="11"/>
        <color theme="1"/>
        <rFont val="Calibri"/>
        <family val="2"/>
        <scheme val="minor"/>
      </rPr>
      <t xml:space="preserve"> AI-driven dashboards provide real-time visualization of security incidents across both environments. genAI predicts emerging threats and offers suggestions for proactive mitigation based on historical data.</t>
    </r>
  </si>
  <si>
    <r>
      <rPr>
        <b/>
        <sz val="11"/>
        <color theme="1"/>
        <rFont val="Calibri"/>
        <family val="2"/>
        <scheme val="minor"/>
      </rPr>
      <t>Continuous Threat Modeling:</t>
    </r>
    <r>
      <rPr>
        <sz val="11"/>
        <color theme="1"/>
        <rFont val="Calibri"/>
        <family val="2"/>
        <scheme val="minor"/>
      </rPr>
      <t xml:space="preserve"> AI continuously refines and updates threat models based on attack patterns and real-world data reducing manual effort. genAI generates and proposes new threat scenarios based on global cybersecurity trends.</t>
    </r>
  </si>
  <si>
    <r>
      <rPr>
        <b/>
        <sz val="11"/>
        <color theme="1"/>
        <rFont val="Calibri"/>
        <family val="2"/>
        <scheme val="minor"/>
      </rPr>
      <t>Collaborative Penetration Testing:</t>
    </r>
    <r>
      <rPr>
        <sz val="11"/>
        <color theme="1"/>
        <rFont val="Calibri"/>
        <family val="2"/>
        <scheme val="minor"/>
      </rPr>
      <t xml:space="preserve"> AI-powered penetration testing tools simulate realistic attacks faster and more comprehensively than manual tests. genAI recommends areas requiring deeper testing based on recent vulnerabilities.</t>
    </r>
  </si>
  <si>
    <r>
      <rPr>
        <b/>
        <sz val="11"/>
        <color theme="1"/>
        <rFont val="Calibri"/>
        <family val="2"/>
        <scheme val="minor"/>
      </rPr>
      <t>Continuous Security Training:</t>
    </r>
    <r>
      <rPr>
        <sz val="11"/>
        <color theme="1"/>
        <rFont val="Calibri"/>
        <family val="2"/>
        <scheme val="minor"/>
      </rPr>
      <t xml:space="preserve"> AI-based platforms offer personalized training to employees based on their roles with genAI generating customized security education modules that align with emerging threats.</t>
    </r>
  </si>
  <si>
    <r>
      <rPr>
        <b/>
        <sz val="11"/>
        <color theme="1"/>
        <rFont val="Calibri"/>
        <family val="2"/>
        <scheme val="minor"/>
      </rPr>
      <t xml:space="preserve">AI-Powered Threat Hunting: </t>
    </r>
    <r>
      <rPr>
        <sz val="11"/>
        <color theme="1"/>
        <rFont val="Calibri"/>
        <family val="2"/>
        <scheme val="minor"/>
      </rPr>
      <t>AI-driven threat hunting tools continuously analyze traffic and logs to detect potential security threats before they escalate. genAI recommends mitigations and response strategies based on the nature of the threat.</t>
    </r>
  </si>
  <si>
    <r>
      <rPr>
        <b/>
        <sz val="11"/>
        <color theme="1"/>
        <rFont val="Calibri"/>
        <family val="2"/>
        <scheme val="minor"/>
      </rPr>
      <t xml:space="preserve">Continuous Vulnerability Scanning: </t>
    </r>
    <r>
      <rPr>
        <sz val="11"/>
        <color theme="1"/>
        <rFont val="Calibri"/>
        <family val="2"/>
        <scheme val="minor"/>
      </rPr>
      <t>AI continuously scans development and production environments for vulnerabilities dynamically adjusting based on risk levels. genAI suggests prioritization strategies for addressing the most critical vulnerabilities.</t>
    </r>
  </si>
  <si>
    <r>
      <rPr>
        <b/>
        <sz val="11"/>
        <color theme="1"/>
        <rFont val="Calibri"/>
        <family val="2"/>
        <scheme val="minor"/>
      </rPr>
      <t>Continuous Compliance Auditing:</t>
    </r>
    <r>
      <rPr>
        <sz val="11"/>
        <color theme="1"/>
        <rFont val="Calibri"/>
        <family val="2"/>
        <scheme val="minor"/>
      </rPr>
      <t xml:space="preserve"> AI-powered auditing tools continuously check systems for compliance with security policies. genAI generates reports and suggests improvements based on current compliance requirements.</t>
    </r>
  </si>
  <si>
    <r>
      <rPr>
        <b/>
        <sz val="11"/>
        <color theme="1"/>
        <rFont val="Calibri"/>
        <family val="2"/>
        <scheme val="minor"/>
      </rPr>
      <t>Continuous Incident Response Automation:</t>
    </r>
    <r>
      <rPr>
        <sz val="11"/>
        <color theme="1"/>
        <rFont val="Calibri"/>
        <family val="2"/>
        <scheme val="minor"/>
      </rPr>
      <t xml:space="preserve"> AI-driven automation detects and contains security incidents in real time activating predefined response protocols without human intervention. genAI provides detailed post-incident reports and suggests containment steps.</t>
    </r>
  </si>
  <si>
    <r>
      <rPr>
        <b/>
        <sz val="11"/>
        <color theme="1"/>
        <rFont val="Calibri"/>
        <family val="2"/>
        <scheme val="minor"/>
      </rPr>
      <t>Shared Incident Response Playbooks:</t>
    </r>
    <r>
      <rPr>
        <sz val="11"/>
        <color theme="1"/>
        <rFont val="Calibri"/>
        <family val="2"/>
        <scheme val="minor"/>
      </rPr>
      <t xml:space="preserve"> AI tools monitor the execution of incident response playbooks in real time ensuring that all steps are followed. genAI recommends updates to playbooks based on the latest threats.</t>
    </r>
  </si>
  <si>
    <r>
      <rPr>
        <b/>
        <sz val="11"/>
        <color theme="1"/>
        <rFont val="Calibri"/>
        <family val="2"/>
        <scheme val="minor"/>
      </rPr>
      <t>Real-Time Threat Detection with AI:</t>
    </r>
    <r>
      <rPr>
        <sz val="11"/>
        <color theme="1"/>
        <rFont val="Calibri"/>
        <family val="2"/>
        <scheme val="minor"/>
      </rPr>
      <t xml:space="preserve"> AI continuously monitors development and production environments for real-time threat detection ensuring immediate action against suspicious activity. genAI proposes optimal response strategies based on detected threat patterns.</t>
    </r>
  </si>
  <si>
    <r>
      <rPr>
        <b/>
        <sz val="11"/>
        <color theme="1"/>
        <rFont val="Calibri"/>
        <family val="2"/>
        <scheme val="minor"/>
      </rPr>
      <t>Continuous Security Monitoring:</t>
    </r>
    <r>
      <rPr>
        <sz val="11"/>
        <color theme="1"/>
        <rFont val="Calibri"/>
        <family val="2"/>
        <scheme val="minor"/>
      </rPr>
      <t xml:space="preserve"> AI-driven SIEM tools continuously monitor and analyze security data across environments providing real-time insights. genAI predicts future threats based on historical attack patterns and recommends proactive measures.</t>
    </r>
  </si>
  <si>
    <r>
      <rPr>
        <b/>
        <sz val="11"/>
        <color theme="1"/>
        <rFont val="Calibri"/>
        <family val="2"/>
        <scheme val="minor"/>
      </rPr>
      <t>Integrated Security Logs:</t>
    </r>
    <r>
      <rPr>
        <sz val="11"/>
        <color theme="1"/>
        <rFont val="Calibri"/>
        <family val="2"/>
        <scheme val="minor"/>
      </rPr>
      <t xml:space="preserve"> AI continuously correlates security logs across development and operational environments to detect anomalies. genAI suggests root causes and prioritizes the most critical issues for investigation.</t>
    </r>
  </si>
  <si>
    <r>
      <rPr>
        <b/>
        <sz val="11"/>
        <color theme="1"/>
        <rFont val="Calibri"/>
        <family val="2"/>
        <scheme val="minor"/>
      </rPr>
      <t>Continuous Configuration Audits:</t>
    </r>
    <r>
      <rPr>
        <sz val="11"/>
        <color theme="1"/>
        <rFont val="Calibri"/>
        <family val="2"/>
        <scheme val="minor"/>
      </rPr>
      <t xml:space="preserve"> AI-based configuration management tools continuously audit configurations for compliance and security. genAI recommends optimal configuration adjustments to enhance security and meet compliance requirements.</t>
    </r>
  </si>
  <si>
    <r>
      <rPr>
        <b/>
        <sz val="11"/>
        <color theme="1"/>
        <rFont val="Calibri"/>
        <family val="2"/>
        <scheme val="minor"/>
      </rPr>
      <t>Continuous Feedback Loops:</t>
    </r>
    <r>
      <rPr>
        <sz val="11"/>
        <color theme="1"/>
        <rFont val="Calibri"/>
        <family val="2"/>
        <scheme val="minor"/>
      </rPr>
      <t xml:space="preserve"> AI tools automate the collection and analysis of security incidents and vulnerabilities ensuring continuous feedback is incorporated into the development cycle. genAI summarizes incidents and suggests improvements based on lessons learned.</t>
    </r>
  </si>
  <si>
    <r>
      <rPr>
        <b/>
        <sz val="11"/>
        <color theme="1"/>
        <rFont val="Calibri"/>
        <family val="2"/>
        <scheme val="minor"/>
      </rPr>
      <t xml:space="preserve">Continuous Security Metrics Review: </t>
    </r>
    <r>
      <rPr>
        <sz val="11"/>
        <color theme="1"/>
        <rFont val="Calibri"/>
        <family val="2"/>
        <scheme val="minor"/>
      </rPr>
      <t>AI tracks and analyzes key security metrics such as MTTR and vulnerability remediation times offering real-time insights for continuous improvement. genAI suggests ways to optimize these metrics based on performance trends.</t>
    </r>
  </si>
  <si>
    <r>
      <rPr>
        <b/>
        <sz val="11"/>
        <color theme="1"/>
        <rFont val="Calibri"/>
        <family val="2"/>
        <scheme val="minor"/>
      </rPr>
      <t>Continuous Incident Correlation:</t>
    </r>
    <r>
      <rPr>
        <sz val="11"/>
        <color theme="1"/>
        <rFont val="Calibri"/>
        <family val="2"/>
        <scheme val="minor"/>
      </rPr>
      <t xml:space="preserve"> AI continuously correlates incidents across development and production environments identifying common attack vectors. genAI proposes long-term improvements based on recurring patterns and incidents.</t>
    </r>
  </si>
  <si>
    <t>Ai-Assisted Continuous Security Assesment Summary</t>
  </si>
  <si>
    <t>AI-Assisted Continuous Security Assessment Tool</t>
  </si>
  <si>
    <t>Any questions or suggestions? Email to marchornbeek@engineeringdevops.com</t>
  </si>
  <si>
    <t>AI-Assisted Continuous Security Assessment Tool Survey</t>
  </si>
  <si>
    <t xml:space="preserve">Examples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</si>
</sst>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0" fontId="2" fillId="0" borderId="1" xfId="0" applyFont="1" applyBorder="1" applyAlignment="1">
      <alignment horizontal="center" textRotation="90" wrapText="1"/>
    </xf>
    <xf numFmtId="0" fontId="0" fillId="3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top"/>
    </xf>
    <xf numFmtId="0" fontId="0" fillId="0" borderId="0" xfId="0" applyAlignment="1">
      <alignment horizontal="right" wrapText="1"/>
    </xf>
    <xf numFmtId="0" fontId="0" fillId="0" borderId="0" xfId="0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0" borderId="3" xfId="0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/>
    <xf numFmtId="0" fontId="1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Chart!$B$4</c:f>
              <c:strCache>
                <c:ptCount val="1"/>
                <c:pt idx="0">
                  <c:v>Gap 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Chart!$A$5:$A$14</c:f>
              <c:strCache>
                <c:ptCount val="9"/>
                <c:pt idx="1">
                  <c:v>Continuous Security Culture</c:v>
                </c:pt>
                <c:pt idx="2">
                  <c:v>Continuous Security Awareness and Training</c:v>
                </c:pt>
                <c:pt idx="3">
                  <c:v>Continuous Security Integration across the Lifecycle</c:v>
                </c:pt>
                <c:pt idx="4">
                  <c:v>Automated Continuous Security Testing</c:v>
                </c:pt>
                <c:pt idx="5">
                  <c:v>Proactive Risk Management for Continuous Security</c:v>
                </c:pt>
                <c:pt idx="6">
                  <c:v>Rapid Incident Response for Continuous Security</c:v>
                </c:pt>
                <c:pt idx="7">
                  <c:v>Continuous Security Monitoring and Compliance</c:v>
                </c:pt>
                <c:pt idx="8">
                  <c:v>Continuous Security Feedback and Continuous Improvement</c:v>
                </c:pt>
              </c:strCache>
            </c:strRef>
          </c:cat>
          <c:val>
            <c:numRef>
              <c:f>Chart!$B$5:$B$14</c:f>
              <c:numCache>
                <c:formatCode>0.0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E-4846-84D9-74112C683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5290303"/>
        <c:axId val="605290783"/>
      </c:barChart>
      <c:catAx>
        <c:axId val="605290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290783"/>
        <c:crosses val="autoZero"/>
        <c:auto val="1"/>
        <c:lblAlgn val="ctr"/>
        <c:lblOffset val="100"/>
        <c:noMultiLvlLbl val="0"/>
      </c:catAx>
      <c:valAx>
        <c:axId val="605290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290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574675</xdr:colOff>
      <xdr:row>1</xdr:row>
      <xdr:rowOff>136525</xdr:rowOff>
    </xdr:from>
    <xdr:to>
      <xdr:col>10</xdr:col>
      <xdr:colOff>269875</xdr:colOff>
      <xdr:row>15</xdr:row>
      <xdr:rowOff>117475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40130D-7259-DB52-A718-63435080E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0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5A52-4E4D-4A7E-96DD-B1E4C66DF219}">
  <dimension ref="A2:A26"/>
  <sheetViews>
    <sheetView tabSelected="1" workbookViewId="0">
      <selection activeCell="A12" sqref="A12:XFD16"/>
    </sheetView>
  </sheetViews>
  <sheetFormatPr defaultRowHeight="14.5" x14ac:dyDescent="0.35"/>
  <cols>
    <col min="1" max="1" width="144.453125" customWidth="1"/>
  </cols>
  <sheetData>
    <row r="2" spans="1:1" ht="31" x14ac:dyDescent="0.7">
      <c r="A2" s="42" t="s">
        <v>61</v>
      </c>
    </row>
    <row r="3" spans="1:1" x14ac:dyDescent="0.35">
      <c r="A3" s="43" t="s">
        <v>16</v>
      </c>
    </row>
    <row r="4" spans="1:1" x14ac:dyDescent="0.35">
      <c r="A4" s="21" t="s">
        <v>35</v>
      </c>
    </row>
    <row r="6" spans="1:1" x14ac:dyDescent="0.35">
      <c r="A6" s="2" t="s">
        <v>32</v>
      </c>
    </row>
    <row r="7" spans="1:1" x14ac:dyDescent="0.35">
      <c r="A7" s="2" t="s">
        <v>17</v>
      </c>
    </row>
    <row r="8" spans="1:1" x14ac:dyDescent="0.35">
      <c r="A8" s="2" t="s">
        <v>18</v>
      </c>
    </row>
    <row r="9" spans="1:1" x14ac:dyDescent="0.35">
      <c r="A9" s="2" t="s">
        <v>19</v>
      </c>
    </row>
    <row r="10" spans="1:1" x14ac:dyDescent="0.35">
      <c r="A10" s="41" t="s">
        <v>33</v>
      </c>
    </row>
    <row r="11" spans="1:1" ht="29" x14ac:dyDescent="0.35">
      <c r="A11" s="4" t="s">
        <v>34</v>
      </c>
    </row>
    <row r="12" spans="1:1" ht="21" customHeight="1" x14ac:dyDescent="0.45">
      <c r="A12" s="37" t="s">
        <v>20</v>
      </c>
    </row>
    <row r="13" spans="1:1" ht="22" customHeight="1" x14ac:dyDescent="0.35">
      <c r="A13" s="39" t="s">
        <v>21</v>
      </c>
    </row>
    <row r="14" spans="1:1" ht="17.75" customHeight="1" x14ac:dyDescent="0.35">
      <c r="A14" s="39" t="s">
        <v>22</v>
      </c>
    </row>
    <row r="15" spans="1:1" ht="36" customHeight="1" x14ac:dyDescent="0.35">
      <c r="A15" s="38" t="s">
        <v>23</v>
      </c>
    </row>
    <row r="16" spans="1:1" ht="36" customHeight="1" x14ac:dyDescent="0.35">
      <c r="A16" s="38" t="s">
        <v>24</v>
      </c>
    </row>
    <row r="17" spans="1:1" ht="33" customHeight="1" x14ac:dyDescent="0.35">
      <c r="A17" s="39" t="s">
        <v>25</v>
      </c>
    </row>
    <row r="18" spans="1:1" ht="30" customHeight="1" x14ac:dyDescent="0.35">
      <c r="A18" s="4" t="s">
        <v>26</v>
      </c>
    </row>
    <row r="19" spans="1:1" ht="29.75" customHeight="1" x14ac:dyDescent="0.35">
      <c r="A19" s="4" t="s">
        <v>27</v>
      </c>
    </row>
    <row r="20" spans="1:1" ht="33.65" customHeight="1" x14ac:dyDescent="0.35">
      <c r="A20" s="4" t="s">
        <v>28</v>
      </c>
    </row>
    <row r="21" spans="1:1" ht="30" customHeight="1" x14ac:dyDescent="0.35">
      <c r="A21" s="4" t="s">
        <v>29</v>
      </c>
    </row>
    <row r="22" spans="1:1" x14ac:dyDescent="0.35">
      <c r="A22" s="2"/>
    </row>
    <row r="23" spans="1:1" x14ac:dyDescent="0.35">
      <c r="A23" s="39" t="s">
        <v>30</v>
      </c>
    </row>
    <row r="24" spans="1:1" x14ac:dyDescent="0.35">
      <c r="A24" s="4" t="s">
        <v>31</v>
      </c>
    </row>
    <row r="26" spans="1:1" x14ac:dyDescent="0.35">
      <c r="A26" t="s">
        <v>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workbookViewId="0">
      <selection activeCell="D11" sqref="D11"/>
    </sheetView>
  </sheetViews>
  <sheetFormatPr defaultRowHeight="14.5" x14ac:dyDescent="0.35"/>
  <cols>
    <col min="1" max="1" width="61.453125" customWidth="1"/>
    <col min="2" max="3" width="12.54296875" customWidth="1"/>
    <col min="4" max="4" width="8.81640625" customWidth="1"/>
    <col min="5" max="5" width="9.6328125" customWidth="1"/>
    <col min="6" max="6" width="37.1796875" customWidth="1"/>
  </cols>
  <sheetData>
    <row r="1" spans="1:6" ht="29" x14ac:dyDescent="0.35">
      <c r="A1" s="6" t="s">
        <v>6</v>
      </c>
      <c r="B1" s="36" t="s">
        <v>12</v>
      </c>
      <c r="C1" s="36" t="s">
        <v>8</v>
      </c>
      <c r="D1" s="5" t="s">
        <v>9</v>
      </c>
      <c r="E1" s="5" t="s">
        <v>10</v>
      </c>
      <c r="F1" s="5" t="s">
        <v>11</v>
      </c>
    </row>
    <row r="2" spans="1:6" ht="5" customHeight="1" x14ac:dyDescent="0.35">
      <c r="A2" s="10"/>
      <c r="B2" s="11"/>
      <c r="C2" s="11"/>
      <c r="D2" s="11"/>
      <c r="E2" s="11"/>
      <c r="F2" s="11"/>
    </row>
    <row r="3" spans="1:6" ht="79.5" customHeight="1" x14ac:dyDescent="0.35">
      <c r="A3" s="27" t="s">
        <v>54</v>
      </c>
      <c r="B3" s="7"/>
      <c r="C3" s="7"/>
      <c r="D3" s="7" t="str">
        <f t="shared" ref="D3:D5" si="0">IF((IF(C3=0,0,1)*IF(C3=1,3,1)*IF(C3=2,2,1)*IF(C3=3,1,1)*IF(C3=4,0,1)*IF(C3=5,0,1)*IF(C3&lt;0,"P out of range",1)*IF(C3&gt;5,"P out of range",1))*(IF(B3&lt;6,B3,0)*IF(B3&lt;0,"I out of range",1)*IF(B3&gt;5,"I out of range",1))=0,"NA",(IF(C3&lt;4,4-C3,0)*(IF(COUNTIF(C3,"NA")=1,0,1)))*((IF(COUNTIF(B3,"NA")=1,0,1))*IF(B3&lt;6,B3,0)))</f>
        <v>NA</v>
      </c>
      <c r="E3" s="7" t="e">
        <f>RANK(D3,D$2:D$6)</f>
        <v>#VALUE!</v>
      </c>
      <c r="F3" s="7"/>
    </row>
    <row r="4" spans="1:6" ht="79.5" customHeight="1" x14ac:dyDescent="0.35">
      <c r="A4" s="27" t="s">
        <v>55</v>
      </c>
      <c r="B4" s="7"/>
      <c r="C4" s="7"/>
      <c r="D4" s="7" t="str">
        <f t="shared" si="0"/>
        <v>NA</v>
      </c>
      <c r="E4" s="7" t="e">
        <f t="shared" ref="E4:E5" si="1">RANK(D4,D$2:D$6)</f>
        <v>#VALUE!</v>
      </c>
      <c r="F4" s="7"/>
    </row>
    <row r="5" spans="1:6" ht="79.5" customHeight="1" x14ac:dyDescent="0.35">
      <c r="A5" s="27" t="s">
        <v>56</v>
      </c>
      <c r="B5" s="7"/>
      <c r="C5" s="7"/>
      <c r="D5" s="7" t="str">
        <f t="shared" si="0"/>
        <v>NA</v>
      </c>
      <c r="E5" s="7" t="e">
        <f t="shared" si="1"/>
        <v>#VALUE!</v>
      </c>
      <c r="F5" s="7"/>
    </row>
    <row r="6" spans="1:6" ht="5" customHeight="1" x14ac:dyDescent="0.35">
      <c r="A6" s="34"/>
      <c r="B6" s="13"/>
      <c r="C6" s="13"/>
      <c r="D6" s="13"/>
      <c r="E6" s="13"/>
      <c r="F6" s="13"/>
    </row>
    <row r="7" spans="1:6" x14ac:dyDescent="0.35">
      <c r="A7" s="35" t="s">
        <v>13</v>
      </c>
      <c r="B7" s="22" t="e">
        <f>AVERAGE(B2:B6)</f>
        <v>#DIV/0!</v>
      </c>
      <c r="C7" s="22" t="e">
        <f>AVERAGE(C2:C6)</f>
        <v>#DIV/0!</v>
      </c>
      <c r="D7" s="22" t="e">
        <f>AVERAGE(D2:D6)</f>
        <v>#DIV/0!</v>
      </c>
      <c r="E7" s="8"/>
      <c r="F7" s="8"/>
    </row>
  </sheetData>
  <conditionalFormatting sqref="E3:E5">
    <cfRule type="cellIs" dxfId="7" priority="3" operator="equal">
      <formula>2</formula>
    </cfRule>
    <cfRule type="cellIs" dxfId="6" priority="4" operator="equal">
      <formula>1</formula>
    </cfRule>
  </conditionalFormatting>
  <conditionalFormatting sqref="D3:D5">
    <cfRule type="cellIs" dxfId="5" priority="2" operator="greaterThan">
      <formula>7.4</formula>
    </cfRule>
  </conditionalFormatting>
  <conditionalFormatting sqref="D7">
    <cfRule type="cellIs" dxfId="4" priority="1" operator="greaterThan">
      <formula>7.4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workbookViewId="0">
      <selection activeCell="D23" sqref="D23"/>
    </sheetView>
  </sheetViews>
  <sheetFormatPr defaultRowHeight="14.5" x14ac:dyDescent="0.35"/>
  <cols>
    <col min="1" max="1" width="61.26953125" customWidth="1"/>
    <col min="2" max="3" width="12.54296875" customWidth="1"/>
    <col min="4" max="4" width="8.81640625" customWidth="1"/>
    <col min="5" max="5" width="9.6328125" customWidth="1"/>
    <col min="6" max="6" width="37.1796875" customWidth="1"/>
  </cols>
  <sheetData>
    <row r="1" spans="1:6" ht="29" x14ac:dyDescent="0.35">
      <c r="A1" s="6" t="s">
        <v>7</v>
      </c>
      <c r="B1" s="36" t="s">
        <v>12</v>
      </c>
      <c r="C1" s="36" t="s">
        <v>8</v>
      </c>
      <c r="D1" s="5" t="s">
        <v>9</v>
      </c>
      <c r="E1" s="5" t="s">
        <v>10</v>
      </c>
      <c r="F1" s="5" t="s">
        <v>11</v>
      </c>
    </row>
    <row r="2" spans="1:6" ht="5.5" customHeight="1" x14ac:dyDescent="0.35">
      <c r="A2" s="10"/>
      <c r="B2" s="11"/>
      <c r="C2" s="11"/>
      <c r="D2" s="11"/>
      <c r="E2" s="11"/>
      <c r="F2" s="11"/>
    </row>
    <row r="3" spans="1:6" s="1" customFormat="1" ht="72" customHeight="1" x14ac:dyDescent="0.35">
      <c r="A3" s="27" t="s">
        <v>57</v>
      </c>
      <c r="B3" s="7"/>
      <c r="C3" s="7"/>
      <c r="D3" s="7" t="str">
        <f t="shared" ref="D3:D5" si="0">IF((IF(C3=0,0,1)*IF(C3=1,3,1)*IF(C3=2,2,1)*IF(C3=3,1,1)*IF(C3=4,0,1)*IF(C3=5,0,1)*IF(C3&lt;0,"P out of range",1)*IF(C3&gt;5,"P out of range",1))*(IF(B3&lt;6,B3,0)*IF(B3&lt;0,"I out of range",1)*IF(B3&gt;5,"I out of range",1))=0,"NA",(IF(C3&lt;4,4-C3,0)*(IF(COUNTIF(C3,"NA")=1,0,1)))*((IF(COUNTIF(B3,"NA")=1,0,1))*IF(B3&lt;6,B3,0)))</f>
        <v>NA</v>
      </c>
      <c r="E3" s="7" t="e">
        <f>RANK(D3,D$2:D$6)</f>
        <v>#VALUE!</v>
      </c>
      <c r="F3" s="7"/>
    </row>
    <row r="4" spans="1:6" s="1" customFormat="1" ht="72" customHeight="1" x14ac:dyDescent="0.35">
      <c r="A4" s="27" t="s">
        <v>58</v>
      </c>
      <c r="B4" s="7"/>
      <c r="C4" s="7"/>
      <c r="D4" s="7" t="str">
        <f t="shared" si="0"/>
        <v>NA</v>
      </c>
      <c r="E4" s="7" t="e">
        <f t="shared" ref="E4:E5" si="1">RANK(D4,D$2:D$6)</f>
        <v>#VALUE!</v>
      </c>
      <c r="F4" s="7"/>
    </row>
    <row r="5" spans="1:6" s="1" customFormat="1" ht="72" customHeight="1" x14ac:dyDescent="0.35">
      <c r="A5" s="27" t="s">
        <v>59</v>
      </c>
      <c r="B5" s="7"/>
      <c r="C5" s="7"/>
      <c r="D5" s="7" t="str">
        <f t="shared" si="0"/>
        <v>NA</v>
      </c>
      <c r="E5" s="7" t="e">
        <f t="shared" si="1"/>
        <v>#VALUE!</v>
      </c>
      <c r="F5" s="7"/>
    </row>
    <row r="6" spans="1:6" ht="5.5" customHeight="1" x14ac:dyDescent="0.35">
      <c r="A6" s="10"/>
      <c r="B6" s="13"/>
      <c r="C6" s="13"/>
      <c r="D6" s="13"/>
      <c r="E6" s="13"/>
      <c r="F6" s="13"/>
    </row>
    <row r="7" spans="1:6" x14ac:dyDescent="0.35">
      <c r="A7" s="35" t="s">
        <v>13</v>
      </c>
      <c r="B7" s="22" t="e">
        <f>AVERAGE(B2:B6)</f>
        <v>#DIV/0!</v>
      </c>
      <c r="C7" s="22" t="e">
        <f>AVERAGE(C2:C6)</f>
        <v>#DIV/0!</v>
      </c>
      <c r="D7" s="22" t="e">
        <f>AVERAGE(D2:D6)</f>
        <v>#DIV/0!</v>
      </c>
      <c r="E7" s="8"/>
      <c r="F7" s="8"/>
    </row>
  </sheetData>
  <conditionalFormatting sqref="E3:E5">
    <cfRule type="cellIs" dxfId="3" priority="3" operator="equal">
      <formula>2</formula>
    </cfRule>
    <cfRule type="cellIs" dxfId="2" priority="4" operator="equal">
      <formula>1</formula>
    </cfRule>
  </conditionalFormatting>
  <conditionalFormatting sqref="D3:D5">
    <cfRule type="cellIs" dxfId="1" priority="2" operator="greaterThan">
      <formula>7.4</formula>
    </cfRule>
  </conditionalFormatting>
  <conditionalFormatting sqref="D7">
    <cfRule type="cellIs" dxfId="0" priority="1" operator="greaterThan">
      <formula>7.4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9C5F-C51B-4F01-BE4E-024FBE505BEB}">
  <dimension ref="A2:D58"/>
  <sheetViews>
    <sheetView workbookViewId="0">
      <selection activeCell="C67" sqref="C67"/>
    </sheetView>
  </sheetViews>
  <sheetFormatPr defaultRowHeight="14.5" x14ac:dyDescent="0.35"/>
  <cols>
    <col min="1" max="1" width="62.26953125" customWidth="1"/>
    <col min="2" max="3" width="16" customWidth="1"/>
    <col min="4" max="5" width="39.81640625" customWidth="1"/>
  </cols>
  <sheetData>
    <row r="2" spans="1:4" ht="31" x14ac:dyDescent="0.7">
      <c r="A2" s="40" t="s">
        <v>63</v>
      </c>
    </row>
    <row r="3" spans="1:4" ht="31" x14ac:dyDescent="0.7">
      <c r="A3" s="40"/>
    </row>
    <row r="4" spans="1:4" ht="52" customHeight="1" x14ac:dyDescent="0.35">
      <c r="A4" s="46" t="s">
        <v>20</v>
      </c>
      <c r="B4" s="47"/>
      <c r="C4" s="47"/>
      <c r="D4" s="47"/>
    </row>
    <row r="5" spans="1:4" ht="25.5" customHeight="1" x14ac:dyDescent="0.35">
      <c r="A5" s="44" t="s">
        <v>21</v>
      </c>
      <c r="B5" s="47"/>
      <c r="C5" s="47"/>
      <c r="D5" s="47"/>
    </row>
    <row r="6" spans="1:4" ht="25.5" customHeight="1" x14ac:dyDescent="0.35">
      <c r="A6" s="44" t="s">
        <v>22</v>
      </c>
      <c r="B6" s="47"/>
      <c r="C6" s="47"/>
      <c r="D6" s="47"/>
    </row>
    <row r="7" spans="1:4" ht="45" customHeight="1" x14ac:dyDescent="0.35">
      <c r="A7" s="45" t="s">
        <v>23</v>
      </c>
      <c r="B7" s="47"/>
      <c r="C7" s="47"/>
      <c r="D7" s="47"/>
    </row>
    <row r="8" spans="1:4" ht="45.5" customHeight="1" x14ac:dyDescent="0.35">
      <c r="A8" s="45" t="s">
        <v>24</v>
      </c>
      <c r="B8" s="47"/>
      <c r="C8" s="47"/>
      <c r="D8" s="47"/>
    </row>
    <row r="9" spans="1:4" ht="31" x14ac:dyDescent="0.7">
      <c r="A9" s="40"/>
    </row>
    <row r="11" spans="1:4" ht="43.5" x14ac:dyDescent="0.35">
      <c r="A11" s="6" t="s">
        <v>0</v>
      </c>
      <c r="B11" s="36" t="s">
        <v>12</v>
      </c>
      <c r="C11" s="36" t="s">
        <v>8</v>
      </c>
      <c r="D11" s="5" t="s">
        <v>11</v>
      </c>
    </row>
    <row r="12" spans="1:4" ht="6.5" customHeight="1" x14ac:dyDescent="0.35">
      <c r="A12" s="10"/>
      <c r="B12" s="11"/>
      <c r="C12" s="11"/>
      <c r="D12" s="11"/>
    </row>
    <row r="13" spans="1:4" ht="63" customHeight="1" x14ac:dyDescent="0.35">
      <c r="A13" s="27" t="s">
        <v>36</v>
      </c>
      <c r="B13" s="7"/>
      <c r="C13" s="7"/>
      <c r="D13" s="7"/>
    </row>
    <row r="14" spans="1:4" ht="63" customHeight="1" x14ac:dyDescent="0.35">
      <c r="A14" s="27" t="s">
        <v>37</v>
      </c>
      <c r="B14" s="7"/>
      <c r="C14" s="7"/>
      <c r="D14" s="7"/>
    </row>
    <row r="15" spans="1:4" ht="63" customHeight="1" x14ac:dyDescent="0.35">
      <c r="A15" s="27" t="s">
        <v>38</v>
      </c>
      <c r="B15" s="7"/>
      <c r="C15" s="7"/>
      <c r="D15" s="7"/>
    </row>
    <row r="16" spans="1:4" ht="8" customHeight="1" x14ac:dyDescent="0.35">
      <c r="A16" s="12"/>
      <c r="B16" s="13"/>
      <c r="C16" s="13"/>
      <c r="D16" s="13"/>
    </row>
    <row r="17" spans="1:4" ht="29" x14ac:dyDescent="0.35">
      <c r="A17" s="6" t="s">
        <v>1</v>
      </c>
      <c r="B17" s="36" t="s">
        <v>12</v>
      </c>
      <c r="C17" s="36" t="s">
        <v>8</v>
      </c>
      <c r="D17" s="5" t="s">
        <v>11</v>
      </c>
    </row>
    <row r="18" spans="1:4" ht="6.5" customHeight="1" x14ac:dyDescent="0.35">
      <c r="A18" s="10"/>
      <c r="B18" s="11"/>
      <c r="C18" s="11"/>
      <c r="D18" s="11"/>
    </row>
    <row r="19" spans="1:4" ht="72.5" customHeight="1" x14ac:dyDescent="0.35">
      <c r="A19" s="27" t="s">
        <v>45</v>
      </c>
      <c r="B19" s="7"/>
      <c r="C19" s="7"/>
      <c r="D19" s="7"/>
    </row>
    <row r="20" spans="1:4" ht="72.5" customHeight="1" x14ac:dyDescent="0.35">
      <c r="A20" s="27" t="s">
        <v>46</v>
      </c>
      <c r="B20" s="7"/>
      <c r="C20" s="7"/>
      <c r="D20" s="7"/>
    </row>
    <row r="21" spans="1:4" ht="72.5" customHeight="1" x14ac:dyDescent="0.35">
      <c r="A21" s="27" t="s">
        <v>47</v>
      </c>
      <c r="B21" s="7"/>
      <c r="C21" s="7"/>
      <c r="D21" s="7"/>
    </row>
    <row r="22" spans="1:4" ht="6.5" customHeight="1" x14ac:dyDescent="0.35">
      <c r="A22" s="10"/>
      <c r="B22" s="13"/>
      <c r="C22" s="13"/>
      <c r="D22" s="13"/>
    </row>
    <row r="23" spans="1:4" ht="29" x14ac:dyDescent="0.35">
      <c r="A23" s="6" t="s">
        <v>2</v>
      </c>
      <c r="B23" s="36" t="s">
        <v>12</v>
      </c>
      <c r="C23" s="36" t="s">
        <v>8</v>
      </c>
      <c r="D23" s="5" t="s">
        <v>11</v>
      </c>
    </row>
    <row r="24" spans="1:4" ht="7" customHeight="1" x14ac:dyDescent="0.35">
      <c r="A24" s="31"/>
      <c r="B24" s="11"/>
      <c r="C24" s="11"/>
      <c r="D24" s="11"/>
    </row>
    <row r="25" spans="1:4" ht="75.5" customHeight="1" x14ac:dyDescent="0.35">
      <c r="A25" s="27" t="s">
        <v>42</v>
      </c>
      <c r="B25" s="7"/>
      <c r="C25" s="7"/>
      <c r="D25" s="7"/>
    </row>
    <row r="26" spans="1:4" ht="75.5" customHeight="1" x14ac:dyDescent="0.35">
      <c r="A26" s="27" t="s">
        <v>43</v>
      </c>
      <c r="B26" s="7"/>
      <c r="C26" s="7"/>
      <c r="D26" s="7"/>
    </row>
    <row r="27" spans="1:4" ht="75.5" customHeight="1" x14ac:dyDescent="0.35">
      <c r="A27" s="27" t="s">
        <v>44</v>
      </c>
      <c r="B27" s="7"/>
      <c r="C27" s="7"/>
      <c r="D27" s="7"/>
    </row>
    <row r="28" spans="1:4" ht="7" customHeight="1" x14ac:dyDescent="0.35">
      <c r="A28" s="28"/>
      <c r="B28" s="13"/>
      <c r="C28" s="13"/>
      <c r="D28" s="13"/>
    </row>
    <row r="29" spans="1:4" ht="29" x14ac:dyDescent="0.35">
      <c r="A29" s="6" t="s">
        <v>3</v>
      </c>
      <c r="B29" s="36" t="s">
        <v>12</v>
      </c>
      <c r="C29" s="36" t="s">
        <v>8</v>
      </c>
      <c r="D29" s="5" t="s">
        <v>11</v>
      </c>
    </row>
    <row r="30" spans="1:4" ht="6.5" customHeight="1" x14ac:dyDescent="0.35">
      <c r="A30" s="28"/>
      <c r="B30" s="11"/>
      <c r="C30" s="11"/>
      <c r="D30" s="11"/>
    </row>
    <row r="31" spans="1:4" ht="77.5" customHeight="1" x14ac:dyDescent="0.35">
      <c r="A31" s="27" t="s">
        <v>41</v>
      </c>
      <c r="B31" s="7"/>
      <c r="C31" s="7"/>
      <c r="D31" s="7"/>
    </row>
    <row r="32" spans="1:4" ht="77.5" customHeight="1" x14ac:dyDescent="0.35">
      <c r="A32" s="27" t="s">
        <v>39</v>
      </c>
      <c r="B32" s="7"/>
      <c r="C32" s="7"/>
      <c r="D32" s="7"/>
    </row>
    <row r="33" spans="1:4" ht="77.5" customHeight="1" x14ac:dyDescent="0.35">
      <c r="A33" s="27" t="s">
        <v>40</v>
      </c>
      <c r="B33" s="7"/>
      <c r="C33" s="7"/>
      <c r="D33" s="7"/>
    </row>
    <row r="34" spans="1:4" ht="7" customHeight="1" x14ac:dyDescent="0.35">
      <c r="A34" s="32"/>
      <c r="B34" s="13"/>
      <c r="C34" s="13"/>
      <c r="D34" s="13"/>
    </row>
    <row r="35" spans="1:4" ht="37" customHeight="1" x14ac:dyDescent="0.35">
      <c r="A35" s="5" t="s">
        <v>4</v>
      </c>
      <c r="B35" s="36" t="s">
        <v>12</v>
      </c>
      <c r="C35" s="36" t="s">
        <v>8</v>
      </c>
      <c r="D35" s="5" t="s">
        <v>11</v>
      </c>
    </row>
    <row r="36" spans="1:4" ht="6" customHeight="1" x14ac:dyDescent="0.35">
      <c r="A36" s="11"/>
      <c r="B36" s="11"/>
      <c r="C36" s="11"/>
      <c r="D36" s="11"/>
    </row>
    <row r="37" spans="1:4" ht="75.5" customHeight="1" x14ac:dyDescent="0.35">
      <c r="A37" s="27" t="s">
        <v>48</v>
      </c>
      <c r="B37" s="7"/>
      <c r="C37" s="7"/>
      <c r="D37" s="7"/>
    </row>
    <row r="38" spans="1:4" ht="75.5" customHeight="1" x14ac:dyDescent="0.35">
      <c r="A38" s="27" t="s">
        <v>49</v>
      </c>
      <c r="B38" s="7"/>
      <c r="C38" s="7"/>
      <c r="D38" s="7"/>
    </row>
    <row r="39" spans="1:4" ht="75.5" customHeight="1" x14ac:dyDescent="0.35">
      <c r="A39" s="27" t="s">
        <v>50</v>
      </c>
      <c r="B39" s="7"/>
      <c r="C39" s="7"/>
      <c r="D39" s="7"/>
    </row>
    <row r="40" spans="1:4" ht="6" customHeight="1" x14ac:dyDescent="0.35">
      <c r="A40" s="11"/>
      <c r="B40" s="13"/>
      <c r="C40" s="13"/>
      <c r="D40" s="13"/>
    </row>
    <row r="41" spans="1:4" ht="29" x14ac:dyDescent="0.35">
      <c r="A41" s="6" t="s">
        <v>5</v>
      </c>
      <c r="B41" s="36" t="s">
        <v>12</v>
      </c>
      <c r="C41" s="36" t="s">
        <v>8</v>
      </c>
      <c r="D41" s="5" t="s">
        <v>11</v>
      </c>
    </row>
    <row r="42" spans="1:4" ht="6.5" customHeight="1" x14ac:dyDescent="0.35">
      <c r="A42" s="10"/>
      <c r="B42" s="11"/>
      <c r="C42" s="11"/>
      <c r="D42" s="11"/>
    </row>
    <row r="43" spans="1:4" ht="80.5" customHeight="1" x14ac:dyDescent="0.35">
      <c r="A43" s="27" t="s">
        <v>51</v>
      </c>
      <c r="B43" s="7"/>
      <c r="C43" s="7"/>
      <c r="D43" s="7"/>
    </row>
    <row r="44" spans="1:4" ht="80.5" customHeight="1" x14ac:dyDescent="0.35">
      <c r="A44" s="27" t="s">
        <v>52</v>
      </c>
      <c r="B44" s="7"/>
      <c r="C44" s="7"/>
      <c r="D44" s="7"/>
    </row>
    <row r="45" spans="1:4" ht="80.5" customHeight="1" x14ac:dyDescent="0.35">
      <c r="A45" s="27" t="s">
        <v>53</v>
      </c>
      <c r="B45" s="7"/>
      <c r="C45" s="7"/>
      <c r="D45" s="7"/>
    </row>
    <row r="46" spans="1:4" ht="6.5" customHeight="1" x14ac:dyDescent="0.35">
      <c r="A46" s="10"/>
      <c r="B46" s="13"/>
      <c r="C46" s="13"/>
      <c r="D46" s="13"/>
    </row>
    <row r="47" spans="1:4" ht="29" x14ac:dyDescent="0.35">
      <c r="A47" s="6" t="s">
        <v>6</v>
      </c>
      <c r="B47" s="36" t="s">
        <v>12</v>
      </c>
      <c r="C47" s="36" t="s">
        <v>8</v>
      </c>
      <c r="D47" s="5" t="s">
        <v>11</v>
      </c>
    </row>
    <row r="48" spans="1:4" ht="5" customHeight="1" x14ac:dyDescent="0.35">
      <c r="A48" s="10"/>
      <c r="B48" s="11"/>
      <c r="C48" s="11"/>
      <c r="D48" s="11"/>
    </row>
    <row r="49" spans="1:4" ht="79.5" customHeight="1" x14ac:dyDescent="0.35">
      <c r="A49" s="27" t="s">
        <v>54</v>
      </c>
      <c r="B49" s="7"/>
      <c r="C49" s="7"/>
      <c r="D49" s="7"/>
    </row>
    <row r="50" spans="1:4" ht="79.5" customHeight="1" x14ac:dyDescent="0.35">
      <c r="A50" s="27" t="s">
        <v>55</v>
      </c>
      <c r="B50" s="7"/>
      <c r="C50" s="7"/>
      <c r="D50" s="7"/>
    </row>
    <row r="51" spans="1:4" ht="79.5" customHeight="1" x14ac:dyDescent="0.35">
      <c r="A51" s="27" t="s">
        <v>56</v>
      </c>
      <c r="B51" s="7"/>
      <c r="C51" s="7"/>
      <c r="D51" s="7"/>
    </row>
    <row r="52" spans="1:4" ht="5" customHeight="1" x14ac:dyDescent="0.35">
      <c r="A52" s="34"/>
      <c r="B52" s="13"/>
      <c r="C52" s="13"/>
      <c r="D52" s="13"/>
    </row>
    <row r="53" spans="1:4" ht="29" x14ac:dyDescent="0.35">
      <c r="A53" s="6" t="s">
        <v>7</v>
      </c>
      <c r="B53" s="36" t="s">
        <v>12</v>
      </c>
      <c r="C53" s="36" t="s">
        <v>8</v>
      </c>
      <c r="D53" s="5" t="s">
        <v>11</v>
      </c>
    </row>
    <row r="54" spans="1:4" ht="5.5" customHeight="1" x14ac:dyDescent="0.35">
      <c r="A54" s="10"/>
      <c r="B54" s="11"/>
      <c r="C54" s="11"/>
      <c r="D54" s="11"/>
    </row>
    <row r="55" spans="1:4" s="1" customFormat="1" ht="72" customHeight="1" x14ac:dyDescent="0.35">
      <c r="A55" s="27" t="s">
        <v>57</v>
      </c>
      <c r="B55" s="7"/>
      <c r="C55" s="7"/>
      <c r="D55" s="7"/>
    </row>
    <row r="56" spans="1:4" s="1" customFormat="1" ht="72" customHeight="1" x14ac:dyDescent="0.35">
      <c r="A56" s="27" t="s">
        <v>58</v>
      </c>
      <c r="B56" s="7"/>
      <c r="C56" s="7"/>
      <c r="D56" s="7"/>
    </row>
    <row r="57" spans="1:4" s="1" customFormat="1" ht="72" customHeight="1" x14ac:dyDescent="0.35">
      <c r="A57" s="27" t="s">
        <v>59</v>
      </c>
      <c r="B57" s="7"/>
      <c r="C57" s="7"/>
      <c r="D57" s="7"/>
    </row>
    <row r="58" spans="1:4" ht="5.5" customHeight="1" x14ac:dyDescent="0.35">
      <c r="A58" s="10"/>
      <c r="B58" s="13"/>
      <c r="C58" s="13"/>
      <c r="D58" s="13"/>
    </row>
  </sheetData>
  <mergeCells count="5">
    <mergeCell ref="A4:D4"/>
    <mergeCell ref="A5:D5"/>
    <mergeCell ref="A6:D6"/>
    <mergeCell ref="A7:D7"/>
    <mergeCell ref="A8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F0EC-ADF3-4E7A-8931-7C2639799ADB}">
  <dimension ref="A1:C12"/>
  <sheetViews>
    <sheetView workbookViewId="0">
      <selection activeCell="A4" sqref="A4"/>
    </sheetView>
  </sheetViews>
  <sheetFormatPr defaultRowHeight="14.5" x14ac:dyDescent="0.35"/>
  <cols>
    <col min="1" max="1" width="63.453125" customWidth="1"/>
    <col min="3" max="3" width="61.81640625" customWidth="1"/>
  </cols>
  <sheetData>
    <row r="1" spans="1:3" x14ac:dyDescent="0.35">
      <c r="A1" t="s">
        <v>64</v>
      </c>
    </row>
    <row r="2" spans="1:3" ht="126" customHeight="1" x14ac:dyDescent="0.35">
      <c r="A2" t="e" vm="1">
        <v>#VALUE!</v>
      </c>
    </row>
    <row r="4" spans="1:3" ht="147.5" customHeight="1" x14ac:dyDescent="0.35">
      <c r="A4" t="e" vm="2">
        <v>#VALUE!</v>
      </c>
      <c r="C4" t="e" vm="3">
        <v>#VALUE!</v>
      </c>
    </row>
    <row r="5" spans="1:3" ht="26" customHeight="1" x14ac:dyDescent="0.35"/>
    <row r="6" spans="1:3" ht="176.5" customHeight="1" x14ac:dyDescent="0.35">
      <c r="A6" t="e" vm="4">
        <v>#VALUE!</v>
      </c>
      <c r="C6" t="e" vm="5">
        <v>#VALUE!</v>
      </c>
    </row>
    <row r="8" spans="1:3" ht="180" customHeight="1" x14ac:dyDescent="0.35">
      <c r="A8" t="e" vm="6">
        <v>#VALUE!</v>
      </c>
      <c r="C8" t="e" vm="7">
        <v>#VALUE!</v>
      </c>
    </row>
    <row r="10" spans="1:3" ht="178.5" customHeight="1" x14ac:dyDescent="0.35">
      <c r="A10" t="e" vm="8">
        <v>#VALUE!</v>
      </c>
      <c r="C10" t="e" vm="9">
        <v>#VALUE!</v>
      </c>
    </row>
    <row r="12" spans="1:3" ht="195" customHeight="1" x14ac:dyDescent="0.35">
      <c r="A12" t="e" vm="10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workbookViewId="0">
      <selection activeCell="E21" sqref="E21"/>
    </sheetView>
  </sheetViews>
  <sheetFormatPr defaultRowHeight="14.5" x14ac:dyDescent="0.35"/>
  <cols>
    <col min="1" max="1" width="53.81640625" customWidth="1"/>
    <col min="2" max="2" width="11.26953125" customWidth="1"/>
    <col min="3" max="3" width="11" customWidth="1"/>
    <col min="4" max="4" width="8.81640625" customWidth="1"/>
    <col min="5" max="5" width="9.6328125" customWidth="1"/>
    <col min="6" max="6" width="5.6328125" style="21" customWidth="1"/>
    <col min="7" max="7" width="37.1796875" customWidth="1"/>
  </cols>
  <sheetData>
    <row r="1" spans="1:7" s="1" customFormat="1" ht="8" customHeight="1" x14ac:dyDescent="0.35">
      <c r="A1" s="11"/>
      <c r="B1" s="11"/>
      <c r="C1" s="11"/>
      <c r="D1" s="11"/>
      <c r="E1" s="11"/>
      <c r="F1" s="16"/>
      <c r="G1" s="11"/>
    </row>
    <row r="2" spans="1:7" s="1" customFormat="1" ht="68" customHeight="1" x14ac:dyDescent="0.35">
      <c r="A2" s="5" t="s">
        <v>60</v>
      </c>
      <c r="B2" s="5" t="s">
        <v>12</v>
      </c>
      <c r="C2" s="5" t="s">
        <v>8</v>
      </c>
      <c r="D2" s="5" t="s">
        <v>9</v>
      </c>
      <c r="E2" s="5" t="s">
        <v>10</v>
      </c>
      <c r="F2" s="15" t="s">
        <v>14</v>
      </c>
      <c r="G2" s="5" t="s">
        <v>11</v>
      </c>
    </row>
    <row r="3" spans="1:7" s="1" customFormat="1" ht="8" customHeight="1" x14ac:dyDescent="0.35">
      <c r="A3" s="11"/>
      <c r="B3" s="11"/>
      <c r="C3" s="11"/>
      <c r="D3" s="11"/>
      <c r="E3" s="11"/>
      <c r="F3" s="16"/>
      <c r="G3" s="11"/>
    </row>
    <row r="4" spans="1:7" x14ac:dyDescent="0.35">
      <c r="A4" s="3" t="s">
        <v>0</v>
      </c>
      <c r="B4" s="23">
        <f>'Sec. Culture'!B3</f>
        <v>0</v>
      </c>
      <c r="C4" s="23" t="e">
        <f>'Sec. Culture'!C7</f>
        <v>#DIV/0!</v>
      </c>
      <c r="D4" s="25" t="e">
        <f>'Sec. Culture'!D7</f>
        <v>#DIV/0!</v>
      </c>
      <c r="E4" s="7" t="e">
        <f>RANK(D4,D$3:D$12)</f>
        <v>#DIV/0!</v>
      </c>
      <c r="F4" s="17">
        <f>COUNTA('Sec. Culture'!A2:A6)</f>
        <v>3</v>
      </c>
      <c r="G4" s="7"/>
    </row>
    <row r="5" spans="1:7" x14ac:dyDescent="0.35">
      <c r="A5" s="3" t="s">
        <v>1</v>
      </c>
      <c r="B5" s="23" t="e">
        <f>'Sec. Awareness &amp; Training'!B7</f>
        <v>#DIV/0!</v>
      </c>
      <c r="C5" s="23" t="e">
        <f>'Sec. Awareness &amp; Training'!C7</f>
        <v>#DIV/0!</v>
      </c>
      <c r="D5" s="25" t="e">
        <f>'Sec. Awareness &amp; Training'!D7</f>
        <v>#DIV/0!</v>
      </c>
      <c r="E5" s="7" t="e">
        <f t="shared" ref="E5:E11" si="0">RANK(D5,D$3:D$12)</f>
        <v>#DIV/0!</v>
      </c>
      <c r="F5" s="17">
        <f>COUNTA('Sec. Awareness &amp; Training'!A2:A6)</f>
        <v>3</v>
      </c>
      <c r="G5" s="7"/>
    </row>
    <row r="6" spans="1:7" x14ac:dyDescent="0.35">
      <c r="A6" s="3" t="s">
        <v>2</v>
      </c>
      <c r="B6" s="23" t="e">
        <f>'Sec. Integration Lifecycle'!B7</f>
        <v>#DIV/0!</v>
      </c>
      <c r="C6" s="23" t="e">
        <f>'Sec. Integration Lifecycle'!C7</f>
        <v>#DIV/0!</v>
      </c>
      <c r="D6" s="25" t="e">
        <f>'Sec. Integration Lifecycle'!D7</f>
        <v>#DIV/0!</v>
      </c>
      <c r="E6" s="7" t="e">
        <f t="shared" si="0"/>
        <v>#DIV/0!</v>
      </c>
      <c r="F6" s="17">
        <f>COUNTA('Sec. Integration Lifecycle'!A2:A6)</f>
        <v>3</v>
      </c>
      <c r="G6" s="7"/>
    </row>
    <row r="7" spans="1:7" x14ac:dyDescent="0.35">
      <c r="A7" s="3" t="s">
        <v>3</v>
      </c>
      <c r="B7" s="23" t="e">
        <f>'Automated Sec. Testing'!B7</f>
        <v>#DIV/0!</v>
      </c>
      <c r="C7" s="23" t="e">
        <f>'Automated Sec. Testing'!C7</f>
        <v>#DIV/0!</v>
      </c>
      <c r="D7" s="25" t="e">
        <f>'Automated Sec. Testing'!D7</f>
        <v>#DIV/0!</v>
      </c>
      <c r="E7" s="7" t="e">
        <f t="shared" si="0"/>
        <v>#DIV/0!</v>
      </c>
      <c r="F7" s="17">
        <f>COUNTA('Automated Sec. Testing'!A2:A6)</f>
        <v>3</v>
      </c>
      <c r="G7" s="7"/>
    </row>
    <row r="8" spans="1:7" x14ac:dyDescent="0.35">
      <c r="A8" s="3" t="s">
        <v>4</v>
      </c>
      <c r="B8" s="23" t="e">
        <f>'Proactive Risk Management'!B7</f>
        <v>#DIV/0!</v>
      </c>
      <c r="C8" s="23" t="e">
        <f>'Proactive Risk Management'!C7</f>
        <v>#DIV/0!</v>
      </c>
      <c r="D8" s="25" t="e">
        <f>'Proactive Risk Management'!D7</f>
        <v>#DIV/0!</v>
      </c>
      <c r="E8" s="7" t="e">
        <f t="shared" si="0"/>
        <v>#DIV/0!</v>
      </c>
      <c r="F8" s="17">
        <f>COUNTA('Proactive Risk Management'!A2:A6)</f>
        <v>3</v>
      </c>
      <c r="G8" s="7"/>
    </row>
    <row r="9" spans="1:7" x14ac:dyDescent="0.35">
      <c r="A9" s="3" t="s">
        <v>5</v>
      </c>
      <c r="B9" s="23" t="e">
        <f>'Incident Response'!B7</f>
        <v>#DIV/0!</v>
      </c>
      <c r="C9" s="23" t="e">
        <f>'Incident Response'!C7</f>
        <v>#DIV/0!</v>
      </c>
      <c r="D9" s="25" t="e">
        <f>'Incident Response'!D7</f>
        <v>#DIV/0!</v>
      </c>
      <c r="E9" s="7" t="e">
        <f t="shared" si="0"/>
        <v>#DIV/0!</v>
      </c>
      <c r="F9" s="17">
        <f>COUNTA('Incident Response'!A2:A6)</f>
        <v>3</v>
      </c>
      <c r="G9" s="7"/>
    </row>
    <row r="10" spans="1:7" x14ac:dyDescent="0.35">
      <c r="A10" s="3" t="s">
        <v>6</v>
      </c>
      <c r="B10" s="23" t="e">
        <f>'Sec. Monitoring &amp; Compliance'!B7</f>
        <v>#DIV/0!</v>
      </c>
      <c r="C10" s="23" t="e">
        <f>'Sec. Monitoring &amp; Compliance'!C7</f>
        <v>#DIV/0!</v>
      </c>
      <c r="D10" s="25" t="e">
        <f>'Sec. Monitoring &amp; Compliance'!D7</f>
        <v>#DIV/0!</v>
      </c>
      <c r="E10" s="7" t="e">
        <f t="shared" si="0"/>
        <v>#DIV/0!</v>
      </c>
      <c r="F10" s="17">
        <f>COUNTA('Sec. Monitoring &amp; Compliance'!A2:A6)</f>
        <v>3</v>
      </c>
      <c r="G10" s="7"/>
    </row>
    <row r="11" spans="1:7" x14ac:dyDescent="0.35">
      <c r="A11" s="3" t="s">
        <v>7</v>
      </c>
      <c r="B11" s="23" t="e">
        <f>'Sec. Feedback &amp; Improvement'!B7</f>
        <v>#DIV/0!</v>
      </c>
      <c r="C11" s="23" t="e">
        <f>'Sec. Feedback &amp; Improvement'!C7</f>
        <v>#DIV/0!</v>
      </c>
      <c r="D11" s="25" t="e">
        <f>'Sec. Feedback &amp; Improvement'!D7</f>
        <v>#DIV/0!</v>
      </c>
      <c r="E11" s="7" t="e">
        <f t="shared" si="0"/>
        <v>#DIV/0!</v>
      </c>
      <c r="F11" s="17">
        <f>COUNTA('Sec. Feedback &amp; Improvement'!A2:A6)</f>
        <v>3</v>
      </c>
      <c r="G11" s="7"/>
    </row>
    <row r="12" spans="1:7" s="1" customFormat="1" ht="8" customHeight="1" x14ac:dyDescent="0.35">
      <c r="A12" s="11"/>
      <c r="B12" s="24"/>
      <c r="C12" s="24"/>
      <c r="D12" s="26"/>
      <c r="E12" s="11"/>
      <c r="F12" s="18"/>
      <c r="G12" s="11"/>
    </row>
    <row r="13" spans="1:7" ht="15" thickBot="1" x14ac:dyDescent="0.4">
      <c r="A13" s="14" t="s">
        <v>13</v>
      </c>
      <c r="B13" s="23" t="str">
        <f>IFERROR((IF((SUM(B3:B12)/((COUNTA(A3:A12)-COUNTIF(B3:B12,0)-COUNTIF(B3:B12,"INPUT ?"))))=0,"INPUT ?",((SUM(B3:B12)/((COUNTA(A3:A12)-COUNTIF(B3:B12,0)-COUNTIF(B3:B12,"INPUT ?"))))))),"INPUT ?")</f>
        <v>INPUT ?</v>
      </c>
      <c r="C13" s="23" t="str">
        <f t="shared" ref="C13:E13" si="1">IFERROR((IF((SUM(C3:C12)/((COUNTA(B3:B12)-COUNTIF(C3:C12,0)-COUNTIF(C3:C12,"INPUT ?"))))=0,"INPUT ?",((SUM(C3:C12)/((COUNTA(B3:B12)-COUNTIF(C3:C12,0)-COUNTIF(C3:C12,"INPUT ?"))))))),"INPUT ?")</f>
        <v>INPUT ?</v>
      </c>
      <c r="D13" s="25" t="str">
        <f t="shared" si="1"/>
        <v>INPUT ?</v>
      </c>
      <c r="E13" s="7"/>
      <c r="F13" s="19">
        <f>SUM(F3:F12)</f>
        <v>24</v>
      </c>
      <c r="G13" s="7"/>
    </row>
    <row r="14" spans="1:7" ht="15" thickBot="1" x14ac:dyDescent="0.4">
      <c r="F14" s="20" t="s">
        <v>15</v>
      </c>
    </row>
  </sheetData>
  <conditionalFormatting sqref="E4:E11">
    <cfRule type="cellIs" dxfId="35" priority="2" operator="equal">
      <formula>2</formula>
    </cfRule>
    <cfRule type="cellIs" dxfId="34" priority="3" operator="equal">
      <formula>1</formula>
    </cfRule>
  </conditionalFormatting>
  <conditionalFormatting sqref="D4:D13">
    <cfRule type="cellIs" dxfId="33" priority="1" operator="greaterThan">
      <formula>7.4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93D3-6052-4131-AA38-95CA60CDF5ED}">
  <dimension ref="A3:B14"/>
  <sheetViews>
    <sheetView workbookViewId="0">
      <selection activeCell="G30" sqref="G30"/>
    </sheetView>
  </sheetViews>
  <sheetFormatPr defaultRowHeight="14.5" x14ac:dyDescent="0.35"/>
  <cols>
    <col min="1" max="1" width="50.453125" customWidth="1"/>
  </cols>
  <sheetData>
    <row r="3" spans="1:2" x14ac:dyDescent="0.35">
      <c r="A3" s="11"/>
      <c r="B3" s="11"/>
    </row>
    <row r="4" spans="1:2" ht="29" x14ac:dyDescent="0.35">
      <c r="A4" s="5" t="s">
        <v>60</v>
      </c>
      <c r="B4" s="5" t="s">
        <v>9</v>
      </c>
    </row>
    <row r="5" spans="1:2" x14ac:dyDescent="0.35">
      <c r="A5" s="11"/>
      <c r="B5" s="11"/>
    </row>
    <row r="6" spans="1:2" x14ac:dyDescent="0.35">
      <c r="A6" s="3" t="s">
        <v>0</v>
      </c>
      <c r="B6" s="25" t="e">
        <f>'Assessment Summary'!D4</f>
        <v>#DIV/0!</v>
      </c>
    </row>
    <row r="7" spans="1:2" x14ac:dyDescent="0.35">
      <c r="A7" s="3" t="s">
        <v>1</v>
      </c>
      <c r="B7" s="25" t="e">
        <f>'Assessment Summary'!D5</f>
        <v>#DIV/0!</v>
      </c>
    </row>
    <row r="8" spans="1:2" x14ac:dyDescent="0.35">
      <c r="A8" s="3" t="s">
        <v>2</v>
      </c>
      <c r="B8" s="25" t="e">
        <f>'Assessment Summary'!D6</f>
        <v>#DIV/0!</v>
      </c>
    </row>
    <row r="9" spans="1:2" x14ac:dyDescent="0.35">
      <c r="A9" s="3" t="s">
        <v>3</v>
      </c>
      <c r="B9" s="25" t="e">
        <f>'Assessment Summary'!D7</f>
        <v>#DIV/0!</v>
      </c>
    </row>
    <row r="10" spans="1:2" x14ac:dyDescent="0.35">
      <c r="A10" s="3" t="s">
        <v>4</v>
      </c>
      <c r="B10" s="25" t="e">
        <f>'Assessment Summary'!D8</f>
        <v>#DIV/0!</v>
      </c>
    </row>
    <row r="11" spans="1:2" x14ac:dyDescent="0.35">
      <c r="A11" s="3" t="s">
        <v>5</v>
      </c>
      <c r="B11" s="25" t="e">
        <f>'Assessment Summary'!D9</f>
        <v>#DIV/0!</v>
      </c>
    </row>
    <row r="12" spans="1:2" x14ac:dyDescent="0.35">
      <c r="A12" s="3" t="s">
        <v>6</v>
      </c>
      <c r="B12" s="25" t="e">
        <f>'Assessment Summary'!D10</f>
        <v>#DIV/0!</v>
      </c>
    </row>
    <row r="13" spans="1:2" x14ac:dyDescent="0.35">
      <c r="A13" s="3" t="s">
        <v>7</v>
      </c>
      <c r="B13" s="25" t="e">
        <f>'Assessment Summary'!D11</f>
        <v>#DIV/0!</v>
      </c>
    </row>
    <row r="14" spans="1:2" x14ac:dyDescent="0.35">
      <c r="A14" s="11"/>
      <c r="B14" s="26"/>
    </row>
  </sheetData>
  <conditionalFormatting sqref="B6:B14">
    <cfRule type="cellIs" dxfId="32" priority="1" operator="greaterThan">
      <formula>7.4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C12" sqref="C12"/>
    </sheetView>
  </sheetViews>
  <sheetFormatPr defaultRowHeight="14.5" x14ac:dyDescent="0.35"/>
  <cols>
    <col min="1" max="1" width="64.6328125" customWidth="1"/>
    <col min="2" max="3" width="12.54296875" customWidth="1"/>
    <col min="4" max="4" width="8.81640625" customWidth="1"/>
    <col min="5" max="5" width="9.6328125" customWidth="1"/>
    <col min="6" max="6" width="37.1796875" customWidth="1"/>
  </cols>
  <sheetData>
    <row r="1" spans="1:6" ht="29" x14ac:dyDescent="0.35">
      <c r="A1" s="6" t="s">
        <v>0</v>
      </c>
      <c r="B1" s="36" t="s">
        <v>12</v>
      </c>
      <c r="C1" s="36" t="s">
        <v>8</v>
      </c>
      <c r="D1" s="5" t="s">
        <v>9</v>
      </c>
      <c r="E1" s="5" t="s">
        <v>10</v>
      </c>
      <c r="F1" s="5" t="s">
        <v>11</v>
      </c>
    </row>
    <row r="2" spans="1:6" ht="6.5" customHeight="1" x14ac:dyDescent="0.35">
      <c r="A2" s="10"/>
      <c r="B2" s="11"/>
      <c r="C2" s="11"/>
      <c r="D2" s="11"/>
      <c r="E2" s="11"/>
      <c r="F2" s="11"/>
    </row>
    <row r="3" spans="1:6" ht="63" customHeight="1" x14ac:dyDescent="0.35">
      <c r="A3" s="27" t="s">
        <v>36</v>
      </c>
      <c r="B3" s="7"/>
      <c r="C3" s="7"/>
      <c r="D3" s="7" t="str">
        <f t="shared" ref="D3:D5" si="0">IF((IF(C3=0,0,1)*IF(C3=1,3,1)*IF(C3=2,2,1)*IF(C3=3,1,1)*IF(C3=4,0,1)*IF(C3=5,0,1)*IF(C3&lt;0,"P out of range",1)*IF(C3&gt;5,"P out of range",1))*(IF(B3&lt;6,B3,0)*IF(B3&lt;0,"I out of range",1)*IF(B3&gt;5,"I out of range",1))=0,"NA",(IF(C3&lt;4,4-C3,0)*(IF(COUNTIF(C3,"NA")=1,0,1)))*((IF(COUNTIF(B3,"NA")=1,0,1))*IF(B3&lt;6,B3,0)))</f>
        <v>NA</v>
      </c>
      <c r="E3" s="7" t="e">
        <f>RANK(D3,D$2:D$6)</f>
        <v>#VALUE!</v>
      </c>
      <c r="F3" s="7"/>
    </row>
    <row r="4" spans="1:6" ht="63" customHeight="1" x14ac:dyDescent="0.35">
      <c r="A4" s="27" t="s">
        <v>37</v>
      </c>
      <c r="B4" s="7"/>
      <c r="C4" s="7"/>
      <c r="D4" s="7" t="str">
        <f t="shared" si="0"/>
        <v>NA</v>
      </c>
      <c r="E4" s="7" t="e">
        <f t="shared" ref="E4:E5" si="1">RANK(D4,D$2:D$6)</f>
        <v>#VALUE!</v>
      </c>
      <c r="F4" s="7"/>
    </row>
    <row r="5" spans="1:6" ht="63" customHeight="1" x14ac:dyDescent="0.35">
      <c r="A5" s="27" t="s">
        <v>38</v>
      </c>
      <c r="B5" s="7"/>
      <c r="C5" s="7"/>
      <c r="D5" s="7" t="str">
        <f t="shared" si="0"/>
        <v>NA</v>
      </c>
      <c r="E5" s="7" t="e">
        <f t="shared" si="1"/>
        <v>#VALUE!</v>
      </c>
      <c r="F5" s="7"/>
    </row>
    <row r="6" spans="1:6" ht="8" customHeight="1" x14ac:dyDescent="0.35">
      <c r="A6" s="12"/>
      <c r="B6" s="13"/>
      <c r="C6" s="13"/>
      <c r="D6" s="13"/>
      <c r="E6" s="13"/>
      <c r="F6" s="13"/>
    </row>
    <row r="7" spans="1:6" x14ac:dyDescent="0.35">
      <c r="A7" s="9" t="s">
        <v>13</v>
      </c>
      <c r="B7" s="22" t="e">
        <f>AVERAGE(B2:B6)</f>
        <v>#DIV/0!</v>
      </c>
      <c r="C7" s="22" t="e">
        <f>AVERAGE(C2:C6)</f>
        <v>#DIV/0!</v>
      </c>
      <c r="D7" s="22" t="e">
        <f>AVERAGE(D2:D6)</f>
        <v>#DIV/0!</v>
      </c>
      <c r="E7" s="8"/>
      <c r="F7" s="8"/>
    </row>
  </sheetData>
  <conditionalFormatting sqref="E3:E5">
    <cfRule type="cellIs" dxfId="31" priority="3" operator="equal">
      <formula>2</formula>
    </cfRule>
    <cfRule type="cellIs" dxfId="30" priority="4" operator="equal">
      <formula>1</formula>
    </cfRule>
  </conditionalFormatting>
  <conditionalFormatting sqref="D3:D5">
    <cfRule type="cellIs" dxfId="29" priority="2" operator="greaterThan">
      <formula>7.4</formula>
    </cfRule>
  </conditionalFormatting>
  <conditionalFormatting sqref="D7">
    <cfRule type="cellIs" dxfId="28" priority="1" operator="greaterThan">
      <formula>7.4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E10" sqref="E10"/>
    </sheetView>
  </sheetViews>
  <sheetFormatPr defaultRowHeight="14.5" x14ac:dyDescent="0.35"/>
  <cols>
    <col min="1" max="1" width="60.1796875" customWidth="1"/>
    <col min="2" max="3" width="12.54296875" customWidth="1"/>
    <col min="4" max="4" width="8.81640625" customWidth="1"/>
    <col min="5" max="5" width="9.6328125" customWidth="1"/>
    <col min="6" max="6" width="37.1796875" customWidth="1"/>
  </cols>
  <sheetData>
    <row r="1" spans="1:6" ht="29" x14ac:dyDescent="0.35">
      <c r="A1" s="6" t="s">
        <v>1</v>
      </c>
      <c r="B1" s="36" t="s">
        <v>12</v>
      </c>
      <c r="C1" s="36" t="s">
        <v>8</v>
      </c>
      <c r="D1" s="5" t="s">
        <v>9</v>
      </c>
      <c r="E1" s="5" t="s">
        <v>10</v>
      </c>
      <c r="F1" s="5" t="s">
        <v>11</v>
      </c>
    </row>
    <row r="2" spans="1:6" ht="6.5" customHeight="1" x14ac:dyDescent="0.35">
      <c r="A2" s="10"/>
      <c r="B2" s="11"/>
      <c r="C2" s="11"/>
      <c r="D2" s="11"/>
      <c r="E2" s="11"/>
      <c r="F2" s="11"/>
    </row>
    <row r="3" spans="1:6" ht="72.5" customHeight="1" x14ac:dyDescent="0.35">
      <c r="A3" s="27" t="s">
        <v>45</v>
      </c>
      <c r="B3" s="7"/>
      <c r="C3" s="7"/>
      <c r="D3" s="7" t="str">
        <f t="shared" ref="D3:D5" si="0">IF((IF(C3=0,0,1)*IF(C3=1,3,1)*IF(C3=2,2,1)*IF(C3=3,1,1)*IF(C3=4,0,1)*IF(C3=5,0,1)*IF(C3&lt;0,"P out of range",1)*IF(C3&gt;5,"P out of range",1))*(IF(B3&lt;6,B3,0)*IF(B3&lt;0,"I out of range",1)*IF(B3&gt;5,"I out of range",1))=0,"NA",(IF(C3&lt;4,4-C3,0)*(IF(COUNTIF(C3,"NA")=1,0,1)))*((IF(COUNTIF(B3,"NA")=1,0,1))*IF(B3&lt;6,B3,0)))</f>
        <v>NA</v>
      </c>
      <c r="E3" s="7" t="e">
        <f>RANK(D3,D$2:D$6)</f>
        <v>#VALUE!</v>
      </c>
      <c r="F3" s="7"/>
    </row>
    <row r="4" spans="1:6" ht="72.5" customHeight="1" x14ac:dyDescent="0.35">
      <c r="A4" s="27" t="s">
        <v>46</v>
      </c>
      <c r="B4" s="7"/>
      <c r="C4" s="7"/>
      <c r="D4" s="7" t="str">
        <f t="shared" si="0"/>
        <v>NA</v>
      </c>
      <c r="E4" s="7" t="e">
        <f t="shared" ref="E4:E5" si="1">RANK(D4,D$2:D$6)</f>
        <v>#VALUE!</v>
      </c>
      <c r="F4" s="7"/>
    </row>
    <row r="5" spans="1:6" ht="72.5" customHeight="1" x14ac:dyDescent="0.35">
      <c r="A5" s="27" t="s">
        <v>47</v>
      </c>
      <c r="B5" s="7"/>
      <c r="C5" s="7"/>
      <c r="D5" s="7" t="str">
        <f t="shared" si="0"/>
        <v>NA</v>
      </c>
      <c r="E5" s="7" t="e">
        <f t="shared" si="1"/>
        <v>#VALUE!</v>
      </c>
      <c r="F5" s="7"/>
    </row>
    <row r="6" spans="1:6" ht="6.5" customHeight="1" x14ac:dyDescent="0.35">
      <c r="A6" s="10"/>
      <c r="B6" s="13"/>
      <c r="C6" s="13"/>
      <c r="D6" s="13"/>
      <c r="E6" s="13"/>
      <c r="F6" s="13"/>
    </row>
    <row r="7" spans="1:6" x14ac:dyDescent="0.35">
      <c r="A7" s="30" t="s">
        <v>13</v>
      </c>
      <c r="B7" s="22" t="e">
        <f>AVERAGE(B2:B6)</f>
        <v>#DIV/0!</v>
      </c>
      <c r="C7" s="22" t="e">
        <f>AVERAGE(C2:C6)</f>
        <v>#DIV/0!</v>
      </c>
      <c r="D7" s="22" t="e">
        <f>AVERAGE(D2:D6)</f>
        <v>#DIV/0!</v>
      </c>
      <c r="E7" s="8"/>
      <c r="F7" s="8"/>
    </row>
  </sheetData>
  <conditionalFormatting sqref="E3:E5">
    <cfRule type="cellIs" dxfId="27" priority="3" operator="equal">
      <formula>2</formula>
    </cfRule>
    <cfRule type="cellIs" dxfId="26" priority="4" operator="equal">
      <formula>1</formula>
    </cfRule>
  </conditionalFormatting>
  <conditionalFormatting sqref="D3:D5">
    <cfRule type="cellIs" dxfId="25" priority="2" operator="greaterThan">
      <formula>7.4</formula>
    </cfRule>
  </conditionalFormatting>
  <conditionalFormatting sqref="D7">
    <cfRule type="cellIs" dxfId="24" priority="1" operator="greaterThan">
      <formula>7.4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>
      <selection activeCell="E13" sqref="E13"/>
    </sheetView>
  </sheetViews>
  <sheetFormatPr defaultRowHeight="14.5" x14ac:dyDescent="0.35"/>
  <cols>
    <col min="1" max="1" width="61.1796875" customWidth="1"/>
    <col min="2" max="3" width="12.54296875" customWidth="1"/>
    <col min="4" max="4" width="8.81640625" customWidth="1"/>
    <col min="5" max="5" width="9.6328125" customWidth="1"/>
    <col min="6" max="6" width="37.1796875" customWidth="1"/>
  </cols>
  <sheetData>
    <row r="1" spans="1:6" ht="29" x14ac:dyDescent="0.35">
      <c r="A1" s="6" t="s">
        <v>2</v>
      </c>
      <c r="B1" s="36" t="s">
        <v>12</v>
      </c>
      <c r="C1" s="36" t="s">
        <v>8</v>
      </c>
      <c r="D1" s="5" t="s">
        <v>9</v>
      </c>
      <c r="E1" s="5" t="s">
        <v>10</v>
      </c>
      <c r="F1" s="5" t="s">
        <v>11</v>
      </c>
    </row>
    <row r="2" spans="1:6" ht="7" customHeight="1" x14ac:dyDescent="0.35">
      <c r="A2" s="31"/>
      <c r="B2" s="11"/>
      <c r="C2" s="11"/>
      <c r="D2" s="11"/>
      <c r="E2" s="11"/>
      <c r="F2" s="11"/>
    </row>
    <row r="3" spans="1:6" ht="75.5" customHeight="1" x14ac:dyDescent="0.35">
      <c r="A3" s="27" t="s">
        <v>42</v>
      </c>
      <c r="B3" s="7"/>
      <c r="C3" s="7"/>
      <c r="D3" s="7" t="str">
        <f t="shared" ref="D3:D5" si="0">IF((IF(C3=0,0,1)*IF(C3=1,3,1)*IF(C3=2,2,1)*IF(C3=3,1,1)*IF(C3=4,0,1)*IF(C3=5,0,1)*IF(C3&lt;0,"P out of range",1)*IF(C3&gt;5,"P out of range",1))*(IF(B3&lt;6,B3,0)*IF(B3&lt;0,"I out of range",1)*IF(B3&gt;5,"I out of range",1))=0,"NA",(IF(C3&lt;4,4-C3,0)*(IF(COUNTIF(C3,"NA")=1,0,1)))*((IF(COUNTIF(B3,"NA")=1,0,1))*IF(B3&lt;6,B3,0)))</f>
        <v>NA</v>
      </c>
      <c r="E3" s="7" t="e">
        <f>RANK(D3,D$2:D$6)</f>
        <v>#VALUE!</v>
      </c>
      <c r="F3" s="7"/>
    </row>
    <row r="4" spans="1:6" ht="75.5" customHeight="1" x14ac:dyDescent="0.35">
      <c r="A4" s="27" t="s">
        <v>43</v>
      </c>
      <c r="B4" s="7"/>
      <c r="C4" s="7"/>
      <c r="D4" s="7" t="str">
        <f t="shared" si="0"/>
        <v>NA</v>
      </c>
      <c r="E4" s="7" t="e">
        <f t="shared" ref="E4:E5" si="1">RANK(D4,D$2:D$6)</f>
        <v>#VALUE!</v>
      </c>
      <c r="F4" s="7"/>
    </row>
    <row r="5" spans="1:6" ht="75.5" customHeight="1" x14ac:dyDescent="0.35">
      <c r="A5" s="27" t="s">
        <v>44</v>
      </c>
      <c r="B5" s="7"/>
      <c r="C5" s="7"/>
      <c r="D5" s="7" t="str">
        <f t="shared" si="0"/>
        <v>NA</v>
      </c>
      <c r="E5" s="7" t="e">
        <f t="shared" si="1"/>
        <v>#VALUE!</v>
      </c>
      <c r="F5" s="7"/>
    </row>
    <row r="6" spans="1:6" ht="7" customHeight="1" x14ac:dyDescent="0.35">
      <c r="A6" s="28"/>
      <c r="B6" s="13"/>
      <c r="C6" s="13"/>
      <c r="D6" s="13"/>
      <c r="E6" s="13"/>
      <c r="F6" s="13"/>
    </row>
    <row r="7" spans="1:6" x14ac:dyDescent="0.35">
      <c r="A7" s="29" t="s">
        <v>13</v>
      </c>
      <c r="B7" s="22" t="e">
        <f>AVERAGE(B2:B6)</f>
        <v>#DIV/0!</v>
      </c>
      <c r="C7" s="22" t="e">
        <f>AVERAGE(C2:C6)</f>
        <v>#DIV/0!</v>
      </c>
      <c r="D7" s="22" t="e">
        <f>AVERAGE(D2:D6)</f>
        <v>#DIV/0!</v>
      </c>
      <c r="E7" s="8"/>
      <c r="F7" s="8"/>
    </row>
  </sheetData>
  <conditionalFormatting sqref="E3:E5">
    <cfRule type="cellIs" dxfId="23" priority="3" operator="equal">
      <formula>2</formula>
    </cfRule>
    <cfRule type="cellIs" dxfId="22" priority="4" operator="equal">
      <formula>1</formula>
    </cfRule>
  </conditionalFormatting>
  <conditionalFormatting sqref="D3:D5">
    <cfRule type="cellIs" dxfId="21" priority="2" operator="greaterThan">
      <formula>7.4</formula>
    </cfRule>
  </conditionalFormatting>
  <conditionalFormatting sqref="D7">
    <cfRule type="cellIs" dxfId="20" priority="1" operator="greaterThan">
      <formula>7.4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workbookViewId="0">
      <selection activeCell="D12" sqref="D12"/>
    </sheetView>
  </sheetViews>
  <sheetFormatPr defaultRowHeight="14.5" x14ac:dyDescent="0.35"/>
  <cols>
    <col min="1" max="1" width="60.1796875" customWidth="1"/>
    <col min="2" max="3" width="12.54296875" customWidth="1"/>
    <col min="4" max="4" width="8.81640625" customWidth="1"/>
    <col min="5" max="5" width="9.6328125" customWidth="1"/>
    <col min="6" max="6" width="37.1796875" customWidth="1"/>
  </cols>
  <sheetData>
    <row r="1" spans="1:6" ht="29" x14ac:dyDescent="0.35">
      <c r="A1" s="6" t="s">
        <v>3</v>
      </c>
      <c r="B1" s="36" t="s">
        <v>12</v>
      </c>
      <c r="C1" s="36" t="s">
        <v>8</v>
      </c>
      <c r="D1" s="5" t="s">
        <v>9</v>
      </c>
      <c r="E1" s="5" t="s">
        <v>10</v>
      </c>
      <c r="F1" s="5" t="s">
        <v>11</v>
      </c>
    </row>
    <row r="2" spans="1:6" ht="6.5" customHeight="1" x14ac:dyDescent="0.35">
      <c r="A2" s="28"/>
      <c r="B2" s="11"/>
      <c r="C2" s="11"/>
      <c r="D2" s="11"/>
      <c r="E2" s="11"/>
      <c r="F2" s="11"/>
    </row>
    <row r="3" spans="1:6" ht="77.5" customHeight="1" x14ac:dyDescent="0.35">
      <c r="A3" s="27" t="s">
        <v>41</v>
      </c>
      <c r="B3" s="7"/>
      <c r="C3" s="7"/>
      <c r="D3" s="7" t="str">
        <f t="shared" ref="D3:D5" si="0">IF((IF(C3=0,0,1)*IF(C3=1,3,1)*IF(C3=2,2,1)*IF(C3=3,1,1)*IF(C3=4,0,1)*IF(C3=5,0,1)*IF(C3&lt;0,"P out of range",1)*IF(C3&gt;5,"P out of range",1))*(IF(B3&lt;6,B3,0)*IF(B3&lt;0,"I out of range",1)*IF(B3&gt;5,"I out of range",1))=0,"NA",(IF(C3&lt;4,4-C3,0)*(IF(COUNTIF(C3,"NA")=1,0,1)))*((IF(COUNTIF(B3,"NA")=1,0,1))*IF(B3&lt;6,B3,0)))</f>
        <v>NA</v>
      </c>
      <c r="E3" s="7" t="e">
        <f>RANK(D3,D$2:D$6)</f>
        <v>#VALUE!</v>
      </c>
      <c r="F3" s="7"/>
    </row>
    <row r="4" spans="1:6" ht="77.5" customHeight="1" x14ac:dyDescent="0.35">
      <c r="A4" s="27" t="s">
        <v>39</v>
      </c>
      <c r="B4" s="7"/>
      <c r="C4" s="7"/>
      <c r="D4" s="7" t="str">
        <f t="shared" si="0"/>
        <v>NA</v>
      </c>
      <c r="E4" s="7" t="e">
        <f t="shared" ref="E4:E5" si="1">RANK(D4,D$2:D$6)</f>
        <v>#VALUE!</v>
      </c>
      <c r="F4" s="7"/>
    </row>
    <row r="5" spans="1:6" ht="77.5" customHeight="1" x14ac:dyDescent="0.35">
      <c r="A5" s="27" t="s">
        <v>40</v>
      </c>
      <c r="B5" s="7"/>
      <c r="C5" s="7"/>
      <c r="D5" s="7" t="str">
        <f t="shared" si="0"/>
        <v>NA</v>
      </c>
      <c r="E5" s="7" t="e">
        <f t="shared" si="1"/>
        <v>#VALUE!</v>
      </c>
      <c r="F5" s="7"/>
    </row>
    <row r="6" spans="1:6" ht="7" customHeight="1" x14ac:dyDescent="0.35">
      <c r="A6" s="32"/>
      <c r="B6" s="13"/>
      <c r="C6" s="13"/>
      <c r="D6" s="13"/>
      <c r="E6" s="13"/>
      <c r="F6" s="13"/>
    </row>
    <row r="7" spans="1:6" x14ac:dyDescent="0.35">
      <c r="A7" s="29" t="s">
        <v>13</v>
      </c>
      <c r="B7" s="22" t="e">
        <f>AVERAGE(B2:B6)</f>
        <v>#DIV/0!</v>
      </c>
      <c r="C7" s="22" t="e">
        <f>AVERAGE(C2:C6)</f>
        <v>#DIV/0!</v>
      </c>
      <c r="D7" s="22" t="e">
        <f>AVERAGE(D2:D6)</f>
        <v>#DIV/0!</v>
      </c>
      <c r="E7" s="8"/>
      <c r="F7" s="8"/>
    </row>
  </sheetData>
  <conditionalFormatting sqref="E3:E5">
    <cfRule type="cellIs" dxfId="19" priority="3" operator="equal">
      <formula>2</formula>
    </cfRule>
    <cfRule type="cellIs" dxfId="18" priority="4" operator="equal">
      <formula>1</formula>
    </cfRule>
  </conditionalFormatting>
  <conditionalFormatting sqref="D3:D5">
    <cfRule type="cellIs" dxfId="17" priority="2" operator="greaterThan">
      <formula>7.4</formula>
    </cfRule>
  </conditionalFormatting>
  <conditionalFormatting sqref="D7">
    <cfRule type="cellIs" dxfId="16" priority="1" operator="greaterThan">
      <formula>7.4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workbookViewId="0">
      <selection activeCell="E12" sqref="E12"/>
    </sheetView>
  </sheetViews>
  <sheetFormatPr defaultRowHeight="14.5" x14ac:dyDescent="0.35"/>
  <cols>
    <col min="1" max="1" width="62.26953125" customWidth="1"/>
    <col min="2" max="3" width="12.54296875" customWidth="1"/>
    <col min="4" max="4" width="8.81640625" customWidth="1"/>
    <col min="5" max="5" width="9.6328125" customWidth="1"/>
    <col min="6" max="6" width="37.1796875" customWidth="1"/>
  </cols>
  <sheetData>
    <row r="1" spans="1:6" ht="37" customHeight="1" x14ac:dyDescent="0.35">
      <c r="A1" s="5" t="s">
        <v>4</v>
      </c>
      <c r="B1" s="36" t="s">
        <v>12</v>
      </c>
      <c r="C1" s="36" t="s">
        <v>8</v>
      </c>
      <c r="D1" s="5" t="s">
        <v>9</v>
      </c>
      <c r="E1" s="5" t="s">
        <v>10</v>
      </c>
      <c r="F1" s="5" t="s">
        <v>11</v>
      </c>
    </row>
    <row r="2" spans="1:6" ht="6" customHeight="1" x14ac:dyDescent="0.35">
      <c r="A2" s="11"/>
      <c r="B2" s="11"/>
      <c r="C2" s="11"/>
      <c r="D2" s="11"/>
      <c r="E2" s="11"/>
      <c r="F2" s="11"/>
    </row>
    <row r="3" spans="1:6" ht="75.5" customHeight="1" x14ac:dyDescent="0.35">
      <c r="A3" s="27" t="s">
        <v>48</v>
      </c>
      <c r="B3" s="7"/>
      <c r="C3" s="7"/>
      <c r="D3" s="7" t="str">
        <f t="shared" ref="D3:D5" si="0">IF((IF(C3=0,0,1)*IF(C3=1,3,1)*IF(C3=2,2,1)*IF(C3=3,1,1)*IF(C3=4,0,1)*IF(C3=5,0,1)*IF(C3&lt;0,"P out of range",1)*IF(C3&gt;5,"P out of range",1))*(IF(B3&lt;6,B3,0)*IF(B3&lt;0,"I out of range",1)*IF(B3&gt;5,"I out of range",1))=0,"NA",(IF(C3&lt;4,4-C3,0)*(IF(COUNTIF(C3,"NA")=1,0,1)))*((IF(COUNTIF(B3,"NA")=1,0,1))*IF(B3&lt;6,B3,0)))</f>
        <v>NA</v>
      </c>
      <c r="E3" s="7" t="e">
        <f>RANK(D3,D$2:D$6)</f>
        <v>#VALUE!</v>
      </c>
      <c r="F3" s="7"/>
    </row>
    <row r="4" spans="1:6" ht="75.5" customHeight="1" x14ac:dyDescent="0.35">
      <c r="A4" s="27" t="s">
        <v>49</v>
      </c>
      <c r="B4" s="7"/>
      <c r="C4" s="7"/>
      <c r="D4" s="7" t="str">
        <f t="shared" si="0"/>
        <v>NA</v>
      </c>
      <c r="E4" s="7" t="e">
        <f t="shared" ref="E4:E5" si="1">RANK(D4,D$2:D$6)</f>
        <v>#VALUE!</v>
      </c>
      <c r="F4" s="7"/>
    </row>
    <row r="5" spans="1:6" ht="75.5" customHeight="1" x14ac:dyDescent="0.35">
      <c r="A5" s="27" t="s">
        <v>50</v>
      </c>
      <c r="B5" s="7"/>
      <c r="C5" s="7"/>
      <c r="D5" s="7" t="str">
        <f t="shared" si="0"/>
        <v>NA</v>
      </c>
      <c r="E5" s="7" t="e">
        <f t="shared" si="1"/>
        <v>#VALUE!</v>
      </c>
      <c r="F5" s="7"/>
    </row>
    <row r="6" spans="1:6" ht="6" customHeight="1" x14ac:dyDescent="0.35">
      <c r="A6" s="11"/>
      <c r="B6" s="13"/>
      <c r="C6" s="13"/>
      <c r="D6" s="13"/>
      <c r="E6" s="13"/>
      <c r="F6" s="13"/>
    </row>
    <row r="7" spans="1:6" x14ac:dyDescent="0.35">
      <c r="A7" s="33" t="s">
        <v>13</v>
      </c>
      <c r="B7" s="22" t="e">
        <f>AVERAGE(B2:B6)</f>
        <v>#DIV/0!</v>
      </c>
      <c r="C7" s="22" t="e">
        <f>AVERAGE(C2:C6)</f>
        <v>#DIV/0!</v>
      </c>
      <c r="D7" s="22" t="e">
        <f>AVERAGE(D2:D6)</f>
        <v>#DIV/0!</v>
      </c>
      <c r="E7" s="8"/>
      <c r="F7" s="8"/>
    </row>
  </sheetData>
  <conditionalFormatting sqref="E3:E5">
    <cfRule type="cellIs" dxfId="15" priority="3" operator="equal">
      <formula>2</formula>
    </cfRule>
    <cfRule type="cellIs" dxfId="14" priority="4" operator="equal">
      <formula>1</formula>
    </cfRule>
  </conditionalFormatting>
  <conditionalFormatting sqref="D3:D5">
    <cfRule type="cellIs" dxfId="13" priority="2" operator="greaterThan">
      <formula>7.4</formula>
    </cfRule>
  </conditionalFormatting>
  <conditionalFormatting sqref="D7">
    <cfRule type="cellIs" dxfId="12" priority="1" operator="greaterThan">
      <formula>7.4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workbookViewId="0">
      <selection activeCell="C9" sqref="C9"/>
    </sheetView>
  </sheetViews>
  <sheetFormatPr defaultRowHeight="14.5" x14ac:dyDescent="0.35"/>
  <cols>
    <col min="1" max="1" width="63.54296875" customWidth="1"/>
    <col min="2" max="3" width="12.54296875" customWidth="1"/>
    <col min="4" max="4" width="8.81640625" customWidth="1"/>
    <col min="5" max="5" width="9.6328125" customWidth="1"/>
    <col min="6" max="6" width="37.1796875" customWidth="1"/>
  </cols>
  <sheetData>
    <row r="1" spans="1:6" ht="29" x14ac:dyDescent="0.35">
      <c r="A1" s="6" t="s">
        <v>5</v>
      </c>
      <c r="B1" s="36" t="s">
        <v>12</v>
      </c>
      <c r="C1" s="36" t="s">
        <v>8</v>
      </c>
      <c r="D1" s="5" t="s">
        <v>9</v>
      </c>
      <c r="E1" s="5" t="s">
        <v>10</v>
      </c>
      <c r="F1" s="5" t="s">
        <v>11</v>
      </c>
    </row>
    <row r="2" spans="1:6" ht="6.5" customHeight="1" x14ac:dyDescent="0.35">
      <c r="A2" s="10"/>
      <c r="B2" s="11"/>
      <c r="C2" s="11"/>
      <c r="D2" s="11"/>
      <c r="E2" s="11"/>
      <c r="F2" s="11"/>
    </row>
    <row r="3" spans="1:6" ht="80.5" customHeight="1" x14ac:dyDescent="0.35">
      <c r="A3" s="27" t="s">
        <v>51</v>
      </c>
      <c r="B3" s="7"/>
      <c r="C3" s="7"/>
      <c r="D3" s="7" t="str">
        <f t="shared" ref="D3:D5" si="0">IF((IF(C3=0,0,1)*IF(C3=1,3,1)*IF(C3=2,2,1)*IF(C3=3,1,1)*IF(C3=4,0,1)*IF(C3=5,0,1)*IF(C3&lt;0,"P out of range",1)*IF(C3&gt;5,"P out of range",1))*(IF(B3&lt;6,B3,0)*IF(B3&lt;0,"I out of range",1)*IF(B3&gt;5,"I out of range",1))=0,"NA",(IF(C3&lt;4,4-C3,0)*(IF(COUNTIF(C3,"NA")=1,0,1)))*((IF(COUNTIF(B3,"NA")=1,0,1))*IF(B3&lt;6,B3,0)))</f>
        <v>NA</v>
      </c>
      <c r="E3" s="7" t="e">
        <f>RANK(D3,D$2:D$6)</f>
        <v>#VALUE!</v>
      </c>
      <c r="F3" s="7"/>
    </row>
    <row r="4" spans="1:6" ht="80.5" customHeight="1" x14ac:dyDescent="0.35">
      <c r="A4" s="27" t="s">
        <v>52</v>
      </c>
      <c r="B4" s="7"/>
      <c r="C4" s="7"/>
      <c r="D4" s="7" t="str">
        <f t="shared" si="0"/>
        <v>NA</v>
      </c>
      <c r="E4" s="7" t="e">
        <f t="shared" ref="E4:E5" si="1">RANK(D4,D$2:D$6)</f>
        <v>#VALUE!</v>
      </c>
      <c r="F4" s="7"/>
    </row>
    <row r="5" spans="1:6" ht="80.5" customHeight="1" x14ac:dyDescent="0.35">
      <c r="A5" s="27" t="s">
        <v>53</v>
      </c>
      <c r="B5" s="7"/>
      <c r="C5" s="7"/>
      <c r="D5" s="7" t="str">
        <f t="shared" si="0"/>
        <v>NA</v>
      </c>
      <c r="E5" s="7" t="e">
        <f t="shared" si="1"/>
        <v>#VALUE!</v>
      </c>
      <c r="F5" s="7"/>
    </row>
    <row r="6" spans="1:6" ht="6.5" customHeight="1" x14ac:dyDescent="0.35">
      <c r="A6" s="10"/>
      <c r="B6" s="13"/>
      <c r="C6" s="13"/>
      <c r="D6" s="13"/>
      <c r="E6" s="13"/>
      <c r="F6" s="13"/>
    </row>
    <row r="7" spans="1:6" x14ac:dyDescent="0.35">
      <c r="A7" s="35" t="s">
        <v>13</v>
      </c>
      <c r="B7" s="22" t="e">
        <f>AVERAGE(B2:B6)</f>
        <v>#DIV/0!</v>
      </c>
      <c r="C7" s="22" t="e">
        <f>AVERAGE(C2:C6)</f>
        <v>#DIV/0!</v>
      </c>
      <c r="D7" s="22" t="e">
        <f>AVERAGE(D2:D6)</f>
        <v>#DIV/0!</v>
      </c>
      <c r="E7" s="8"/>
      <c r="F7" s="8"/>
    </row>
  </sheetData>
  <conditionalFormatting sqref="E3:E5">
    <cfRule type="cellIs" dxfId="11" priority="3" operator="equal">
      <formula>2</formula>
    </cfRule>
    <cfRule type="cellIs" dxfId="10" priority="4" operator="equal">
      <formula>1</formula>
    </cfRule>
  </conditionalFormatting>
  <conditionalFormatting sqref="D3:D5">
    <cfRule type="cellIs" dxfId="9" priority="2" operator="greaterThan">
      <formula>7.4</formula>
    </cfRule>
  </conditionalFormatting>
  <conditionalFormatting sqref="D7">
    <cfRule type="cellIs" dxfId="8" priority="1" operator="greaterThan">
      <formula>7.4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Title Page</vt:lpstr>
      <vt:lpstr>Assessment Summary</vt:lpstr>
      <vt:lpstr>Chart</vt:lpstr>
      <vt:lpstr>Sec. Culture</vt:lpstr>
      <vt:lpstr>Sec. Awareness &amp; Training</vt:lpstr>
      <vt:lpstr>Sec. Integration Lifecycle</vt:lpstr>
      <vt:lpstr>Automated Sec. Testing</vt:lpstr>
      <vt:lpstr>Proactive Risk Management</vt:lpstr>
      <vt:lpstr>Incident Response</vt:lpstr>
      <vt:lpstr>Sec. Monitoring &amp; Compliance</vt:lpstr>
      <vt:lpstr>Sec. Feedback &amp; Improvement</vt:lpstr>
      <vt:lpstr>Survey</vt:lpstr>
      <vt:lpstr>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mhexc</dc:creator>
  <cp:lastModifiedBy>Marc Hornbeek</cp:lastModifiedBy>
  <dcterms:created xsi:type="dcterms:W3CDTF">2024-09-18T05:03:25Z</dcterms:created>
  <dcterms:modified xsi:type="dcterms:W3CDTF">2024-09-20T06:43:17Z</dcterms:modified>
</cp:coreProperties>
</file>