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78EEA17C-2D42-4F51-B917-3AA47905E3E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sults" sheetId="2" r:id="rId1"/>
    <sheet name="League Table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3" l="1"/>
  <c r="D39" i="3"/>
  <c r="E39" i="3"/>
  <c r="F39" i="3"/>
  <c r="G39" i="3"/>
  <c r="H39" i="3"/>
  <c r="I39" i="3"/>
  <c r="J39" i="3"/>
  <c r="L39" i="3" s="1"/>
  <c r="K39" i="3"/>
  <c r="M39" i="3"/>
  <c r="I18" i="2"/>
  <c r="H18" i="2"/>
  <c r="G18" i="2"/>
  <c r="F18" i="2"/>
  <c r="E18" i="2"/>
  <c r="D18" i="2"/>
  <c r="I34" i="3"/>
  <c r="D34" i="3"/>
  <c r="C34" i="3"/>
  <c r="I27" i="3"/>
  <c r="H27" i="3"/>
  <c r="G27" i="3"/>
  <c r="D27" i="3"/>
  <c r="C27" i="3"/>
  <c r="E5" i="2"/>
  <c r="F5" i="2"/>
  <c r="G5" i="2"/>
  <c r="H5" i="2"/>
  <c r="I5" i="2"/>
  <c r="E6" i="2"/>
  <c r="F6" i="2"/>
  <c r="G6" i="2"/>
  <c r="H6" i="2"/>
  <c r="I6" i="2"/>
  <c r="E7" i="2"/>
  <c r="F7" i="2"/>
  <c r="G7" i="2"/>
  <c r="H7" i="2"/>
  <c r="I7" i="2"/>
  <c r="E8" i="2"/>
  <c r="F8" i="2"/>
  <c r="G8" i="2"/>
  <c r="H8" i="2"/>
  <c r="I8" i="2"/>
  <c r="E9" i="2"/>
  <c r="F9" i="2"/>
  <c r="G9" i="2"/>
  <c r="H9" i="2"/>
  <c r="I9" i="2"/>
  <c r="E10" i="2"/>
  <c r="F10" i="2"/>
  <c r="G10" i="2"/>
  <c r="H10" i="2"/>
  <c r="I10" i="2"/>
  <c r="E11" i="2"/>
  <c r="F34" i="3" s="1"/>
  <c r="F11" i="2"/>
  <c r="G34" i="3" s="1"/>
  <c r="G11" i="2"/>
  <c r="H34" i="3" s="1"/>
  <c r="H11" i="2"/>
  <c r="J34" i="3" s="1"/>
  <c r="I11" i="2"/>
  <c r="K34" i="3" s="1"/>
  <c r="E12" i="2"/>
  <c r="F12" i="2"/>
  <c r="G12" i="2"/>
  <c r="H12" i="2"/>
  <c r="I12" i="2"/>
  <c r="E13" i="2"/>
  <c r="F13" i="2"/>
  <c r="G13" i="2"/>
  <c r="H13" i="2"/>
  <c r="I13" i="2"/>
  <c r="E14" i="2"/>
  <c r="F14" i="2"/>
  <c r="G14" i="2"/>
  <c r="H14" i="2"/>
  <c r="I14" i="2"/>
  <c r="E15" i="2"/>
  <c r="F15" i="2"/>
  <c r="G15" i="2"/>
  <c r="H15" i="2"/>
  <c r="I15" i="2"/>
  <c r="E16" i="2"/>
  <c r="F16" i="2"/>
  <c r="G16" i="2"/>
  <c r="H16" i="2"/>
  <c r="I16" i="2"/>
  <c r="E17" i="2"/>
  <c r="F17" i="2"/>
  <c r="G17" i="2"/>
  <c r="H17" i="2"/>
  <c r="I17" i="2"/>
  <c r="E19" i="2"/>
  <c r="F19" i="2"/>
  <c r="G19" i="2"/>
  <c r="H19" i="2"/>
  <c r="I19" i="2"/>
  <c r="E20" i="2"/>
  <c r="F20" i="2"/>
  <c r="G20" i="2"/>
  <c r="H20" i="2"/>
  <c r="J27" i="3" s="1"/>
  <c r="I20" i="2"/>
  <c r="K27" i="3" s="1"/>
  <c r="E21" i="2"/>
  <c r="F21" i="2"/>
  <c r="G21" i="2"/>
  <c r="H21" i="2"/>
  <c r="I21" i="2"/>
  <c r="E22" i="2"/>
  <c r="F22" i="2"/>
  <c r="G22" i="2"/>
  <c r="H22" i="2"/>
  <c r="I22" i="2"/>
  <c r="E23" i="2"/>
  <c r="F23" i="2"/>
  <c r="G23" i="2"/>
  <c r="H23" i="2"/>
  <c r="I23" i="2"/>
  <c r="E24" i="2"/>
  <c r="F24" i="2"/>
  <c r="G24" i="2"/>
  <c r="H24" i="2"/>
  <c r="I24" i="2"/>
  <c r="E25" i="2"/>
  <c r="F25" i="2"/>
  <c r="G25" i="2"/>
  <c r="H25" i="2"/>
  <c r="I25" i="2"/>
  <c r="E26" i="2"/>
  <c r="F26" i="2"/>
  <c r="G26" i="2"/>
  <c r="H26" i="2"/>
  <c r="I26" i="2"/>
  <c r="E27" i="2"/>
  <c r="F27" i="2"/>
  <c r="G27" i="2"/>
  <c r="E36" i="3" s="1"/>
  <c r="H27" i="2"/>
  <c r="J36" i="3" s="1"/>
  <c r="I27" i="2"/>
  <c r="E28" i="2"/>
  <c r="F28" i="2"/>
  <c r="G28" i="2"/>
  <c r="H28" i="2"/>
  <c r="I28" i="2"/>
  <c r="E29" i="2"/>
  <c r="F29" i="2"/>
  <c r="G29" i="2"/>
  <c r="H29" i="2"/>
  <c r="I29" i="2"/>
  <c r="E30" i="2"/>
  <c r="F30" i="2"/>
  <c r="G30" i="2"/>
  <c r="H30" i="2"/>
  <c r="I30" i="2"/>
  <c r="E31" i="2"/>
  <c r="F31" i="2"/>
  <c r="G31" i="2"/>
  <c r="H31" i="2"/>
  <c r="I31" i="2"/>
  <c r="E32" i="2"/>
  <c r="F32" i="2"/>
  <c r="G32" i="2"/>
  <c r="H32" i="2"/>
  <c r="I32" i="2"/>
  <c r="E33" i="2"/>
  <c r="F33" i="2"/>
  <c r="G33" i="2"/>
  <c r="H33" i="2"/>
  <c r="I33" i="2"/>
  <c r="E34" i="2"/>
  <c r="F34" i="2"/>
  <c r="G34" i="2"/>
  <c r="H34" i="2"/>
  <c r="I34" i="2"/>
  <c r="E35" i="2"/>
  <c r="F35" i="2"/>
  <c r="G35" i="2"/>
  <c r="H35" i="2"/>
  <c r="I35" i="2"/>
  <c r="E36" i="2"/>
  <c r="F36" i="2"/>
  <c r="G36" i="2"/>
  <c r="H36" i="2"/>
  <c r="I36" i="2"/>
  <c r="E37" i="2"/>
  <c r="F37" i="2"/>
  <c r="G37" i="2"/>
  <c r="H37" i="2"/>
  <c r="I37" i="2"/>
  <c r="E38" i="2"/>
  <c r="F38" i="2"/>
  <c r="G38" i="2"/>
  <c r="H38" i="2"/>
  <c r="I38" i="2"/>
  <c r="E39" i="2"/>
  <c r="F39" i="2"/>
  <c r="G39" i="2"/>
  <c r="H39" i="2"/>
  <c r="I39" i="2"/>
  <c r="I4" i="2"/>
  <c r="H4" i="2"/>
  <c r="G4" i="2"/>
  <c r="F4" i="2"/>
  <c r="E4" i="2"/>
  <c r="AL40" i="2"/>
  <c r="AK40" i="2"/>
  <c r="F36" i="3"/>
  <c r="H36" i="3"/>
  <c r="K36" i="3"/>
  <c r="AJ40" i="2"/>
  <c r="AI40" i="2"/>
  <c r="AH40" i="2"/>
  <c r="AG40" i="2"/>
  <c r="I36" i="3"/>
  <c r="D36" i="3"/>
  <c r="C36" i="3"/>
  <c r="AF40" i="2"/>
  <c r="AE40" i="2"/>
  <c r="AD40" i="2"/>
  <c r="I38" i="3"/>
  <c r="I37" i="3"/>
  <c r="I15" i="3"/>
  <c r="I31" i="3"/>
  <c r="I8" i="3"/>
  <c r="I30" i="3"/>
  <c r="I35" i="3"/>
  <c r="I29" i="3"/>
  <c r="I7" i="3"/>
  <c r="I33" i="3"/>
  <c r="I32" i="3"/>
  <c r="I12" i="3"/>
  <c r="I11" i="3"/>
  <c r="I24" i="3"/>
  <c r="I25" i="3"/>
  <c r="I28" i="3"/>
  <c r="I9" i="3"/>
  <c r="I6" i="3"/>
  <c r="I21" i="3"/>
  <c r="I17" i="3"/>
  <c r="I26" i="3"/>
  <c r="I19" i="3"/>
  <c r="I16" i="3"/>
  <c r="I23" i="3"/>
  <c r="I22" i="3"/>
  <c r="I14" i="3"/>
  <c r="I13" i="3"/>
  <c r="I20" i="3"/>
  <c r="I18" i="3"/>
  <c r="I4" i="3"/>
  <c r="I10" i="3"/>
  <c r="I5" i="3"/>
  <c r="E34" i="3" l="1"/>
  <c r="L27" i="3"/>
  <c r="L34" i="3"/>
  <c r="D20" i="2"/>
  <c r="M27" i="3" s="1"/>
  <c r="E27" i="3"/>
  <c r="F27" i="3"/>
  <c r="D11" i="2"/>
  <c r="M34" i="3" s="1"/>
  <c r="G36" i="3"/>
  <c r="D27" i="2"/>
  <c r="M36" i="3" s="1"/>
  <c r="L36" i="3"/>
  <c r="I40" i="3"/>
  <c r="F38" i="3"/>
  <c r="E38" i="3"/>
  <c r="D38" i="3"/>
  <c r="C38" i="3"/>
  <c r="J7" i="3"/>
  <c r="H7" i="3"/>
  <c r="G7" i="3"/>
  <c r="F7" i="3"/>
  <c r="K7" i="3"/>
  <c r="D14" i="2"/>
  <c r="M7" i="3" s="1"/>
  <c r="D10" i="2"/>
  <c r="D13" i="2"/>
  <c r="G32" i="3"/>
  <c r="H32" i="3"/>
  <c r="K32" i="3"/>
  <c r="D22" i="2"/>
  <c r="D24" i="2"/>
  <c r="D31" i="2"/>
  <c r="G38" i="3"/>
  <c r="H38" i="3"/>
  <c r="J38" i="3"/>
  <c r="K38" i="3"/>
  <c r="D33" i="2"/>
  <c r="H8" i="3"/>
  <c r="J8" i="3"/>
  <c r="K8" i="3"/>
  <c r="D39" i="2"/>
  <c r="AC40" i="2"/>
  <c r="AB40" i="2"/>
  <c r="J32" i="3"/>
  <c r="F32" i="3"/>
  <c r="D32" i="3"/>
  <c r="C32" i="3"/>
  <c r="F8" i="3"/>
  <c r="AA40" i="2"/>
  <c r="Z40" i="2"/>
  <c r="Y40" i="2"/>
  <c r="X40" i="2"/>
  <c r="L38" i="3" l="1"/>
  <c r="D5" i="2"/>
  <c r="D37" i="2"/>
  <c r="D19" i="2"/>
  <c r="D32" i="2"/>
  <c r="M38" i="3" s="1"/>
  <c r="D23" i="2"/>
  <c r="D12" i="2"/>
  <c r="D35" i="2"/>
  <c r="D26" i="2"/>
  <c r="D16" i="2"/>
  <c r="D6" i="2"/>
  <c r="D38" i="2"/>
  <c r="D30" i="2"/>
  <c r="D21" i="2"/>
  <c r="D9" i="2"/>
  <c r="D34" i="2"/>
  <c r="D15" i="2"/>
  <c r="D8" i="2"/>
  <c r="D25" i="2"/>
  <c r="D29" i="2"/>
  <c r="D4" i="2"/>
  <c r="D36" i="2"/>
  <c r="D28" i="2"/>
  <c r="D17" i="2"/>
  <c r="M32" i="3" s="1"/>
  <c r="D7" i="2"/>
  <c r="E7" i="3"/>
  <c r="L32" i="3"/>
  <c r="E32" i="3"/>
  <c r="L8" i="3"/>
  <c r="M8" i="3"/>
  <c r="E8" i="3"/>
  <c r="G8" i="3"/>
  <c r="W40" i="2"/>
  <c r="V40" i="2"/>
  <c r="U40" i="2" l="1"/>
  <c r="T40" i="2"/>
  <c r="D18" i="3" l="1"/>
  <c r="C18" i="3"/>
  <c r="D14" i="3"/>
  <c r="C14" i="3"/>
  <c r="D24" i="3"/>
  <c r="C24" i="3"/>
  <c r="D33" i="3"/>
  <c r="C33" i="3"/>
  <c r="D20" i="3"/>
  <c r="C20" i="3"/>
  <c r="D19" i="3"/>
  <c r="C19" i="3"/>
  <c r="D17" i="3"/>
  <c r="C17" i="3"/>
  <c r="D30" i="3"/>
  <c r="C30" i="3"/>
  <c r="D31" i="3"/>
  <c r="C31" i="3"/>
  <c r="D21" i="3"/>
  <c r="C21" i="3"/>
  <c r="D29" i="3"/>
  <c r="C29" i="3"/>
  <c r="D15" i="3"/>
  <c r="C15" i="3"/>
  <c r="D16" i="3"/>
  <c r="C16" i="3"/>
  <c r="D13" i="3"/>
  <c r="C13" i="3"/>
  <c r="D37" i="3"/>
  <c r="C37" i="3"/>
  <c r="D5" i="3"/>
  <c r="C5" i="3"/>
  <c r="D25" i="3"/>
  <c r="C25" i="3"/>
  <c r="D12" i="3"/>
  <c r="C12" i="3"/>
  <c r="D10" i="3"/>
  <c r="C10" i="3"/>
  <c r="D6" i="3"/>
  <c r="C6" i="3"/>
  <c r="D23" i="3"/>
  <c r="C23" i="3"/>
  <c r="D26" i="3"/>
  <c r="C26" i="3"/>
  <c r="D4" i="3"/>
  <c r="C4" i="3"/>
  <c r="D9" i="3"/>
  <c r="C9" i="3"/>
  <c r="D11" i="3"/>
  <c r="C11" i="3"/>
  <c r="D28" i="3"/>
  <c r="C28" i="3"/>
  <c r="D22" i="3"/>
  <c r="C22" i="3"/>
  <c r="D35" i="3"/>
  <c r="C35" i="3"/>
  <c r="S40" i="2" l="1"/>
  <c r="R40" i="2"/>
  <c r="Q40" i="2"/>
  <c r="P40" i="2"/>
  <c r="O40" i="2"/>
  <c r="N40" i="2"/>
  <c r="M40" i="2"/>
  <c r="L40" i="2"/>
  <c r="K40" i="2"/>
  <c r="J40" i="2"/>
  <c r="K18" i="3"/>
  <c r="J18" i="3"/>
  <c r="H18" i="3"/>
  <c r="G18" i="3"/>
  <c r="K14" i="3"/>
  <c r="J14" i="3"/>
  <c r="H14" i="3"/>
  <c r="G14" i="3"/>
  <c r="K24" i="3"/>
  <c r="J24" i="3"/>
  <c r="H24" i="3"/>
  <c r="G24" i="3"/>
  <c r="K33" i="3"/>
  <c r="J33" i="3"/>
  <c r="H33" i="3"/>
  <c r="G33" i="3"/>
  <c r="K20" i="3"/>
  <c r="J20" i="3"/>
  <c r="H20" i="3"/>
  <c r="G20" i="3"/>
  <c r="K19" i="3"/>
  <c r="J19" i="3"/>
  <c r="H19" i="3"/>
  <c r="G19" i="3"/>
  <c r="K17" i="3"/>
  <c r="J17" i="3"/>
  <c r="H17" i="3"/>
  <c r="K30" i="3"/>
  <c r="J30" i="3"/>
  <c r="H30" i="3"/>
  <c r="G30" i="3"/>
  <c r="K31" i="3"/>
  <c r="J31" i="3"/>
  <c r="H31" i="3"/>
  <c r="G31" i="3"/>
  <c r="K21" i="3"/>
  <c r="J21" i="3"/>
  <c r="H21" i="3"/>
  <c r="G21" i="3"/>
  <c r="K29" i="3"/>
  <c r="J29" i="3"/>
  <c r="H29" i="3"/>
  <c r="G29" i="3"/>
  <c r="K15" i="3"/>
  <c r="J15" i="3"/>
  <c r="H15" i="3"/>
  <c r="G15" i="3"/>
  <c r="K16" i="3"/>
  <c r="J16" i="3"/>
  <c r="H16" i="3"/>
  <c r="G16" i="3"/>
  <c r="K13" i="3"/>
  <c r="J13" i="3"/>
  <c r="H13" i="3"/>
  <c r="G13" i="3"/>
  <c r="K37" i="3"/>
  <c r="J37" i="3"/>
  <c r="H37" i="3"/>
  <c r="K5" i="3"/>
  <c r="J5" i="3"/>
  <c r="H5" i="3"/>
  <c r="K25" i="3"/>
  <c r="J25" i="3"/>
  <c r="H25" i="3"/>
  <c r="G25" i="3"/>
  <c r="K12" i="3"/>
  <c r="J12" i="3"/>
  <c r="H12" i="3"/>
  <c r="G12" i="3"/>
  <c r="K10" i="3"/>
  <c r="J10" i="3"/>
  <c r="H10" i="3"/>
  <c r="G10" i="3"/>
  <c r="K6" i="3"/>
  <c r="J6" i="3"/>
  <c r="H6" i="3"/>
  <c r="G6" i="3"/>
  <c r="K23" i="3"/>
  <c r="J23" i="3"/>
  <c r="H23" i="3"/>
  <c r="G23" i="3"/>
  <c r="K26" i="3"/>
  <c r="J26" i="3"/>
  <c r="L26" i="3" s="1"/>
  <c r="H26" i="3"/>
  <c r="G26" i="3"/>
  <c r="K4" i="3"/>
  <c r="J4" i="3"/>
  <c r="H4" i="3"/>
  <c r="K9" i="3"/>
  <c r="J9" i="3"/>
  <c r="H9" i="3"/>
  <c r="G9" i="3"/>
  <c r="K11" i="3"/>
  <c r="J11" i="3"/>
  <c r="H11" i="3"/>
  <c r="G11" i="3"/>
  <c r="K28" i="3"/>
  <c r="J28" i="3"/>
  <c r="H28" i="3"/>
  <c r="G28" i="3"/>
  <c r="K22" i="3"/>
  <c r="J22" i="3"/>
  <c r="H22" i="3"/>
  <c r="G22" i="3"/>
  <c r="G35" i="3"/>
  <c r="H35" i="3"/>
  <c r="L7" i="3" l="1"/>
  <c r="L15" i="3"/>
  <c r="L30" i="3"/>
  <c r="L6" i="3"/>
  <c r="L28" i="3"/>
  <c r="L9" i="3"/>
  <c r="L5" i="3"/>
  <c r="L13" i="3"/>
  <c r="L12" i="3"/>
  <c r="L21" i="3"/>
  <c r="L24" i="3"/>
  <c r="L14" i="3"/>
  <c r="H40" i="3"/>
  <c r="L23" i="3"/>
  <c r="L16" i="3"/>
  <c r="L19" i="3"/>
  <c r="F22" i="3"/>
  <c r="E22" i="3"/>
  <c r="E4" i="3"/>
  <c r="F4" i="3"/>
  <c r="E10" i="3"/>
  <c r="F10" i="3"/>
  <c r="F37" i="3"/>
  <c r="E37" i="3"/>
  <c r="F33" i="3"/>
  <c r="E33" i="3"/>
  <c r="F35" i="3"/>
  <c r="E35" i="3"/>
  <c r="F28" i="3"/>
  <c r="E28" i="3"/>
  <c r="L11" i="3"/>
  <c r="M4" i="3"/>
  <c r="G4" i="3"/>
  <c r="F26" i="3"/>
  <c r="E26" i="3"/>
  <c r="F12" i="3"/>
  <c r="E12" i="3"/>
  <c r="L25" i="3"/>
  <c r="M37" i="3"/>
  <c r="G37" i="3"/>
  <c r="E13" i="3"/>
  <c r="F13" i="3"/>
  <c r="F21" i="3"/>
  <c r="E21" i="3"/>
  <c r="L31" i="3"/>
  <c r="M17" i="3"/>
  <c r="G17" i="3"/>
  <c r="E24" i="3"/>
  <c r="F24" i="3"/>
  <c r="F17" i="3"/>
  <c r="E17" i="3"/>
  <c r="F11" i="3"/>
  <c r="E11" i="3"/>
  <c r="E23" i="3"/>
  <c r="F23" i="3"/>
  <c r="F25" i="3"/>
  <c r="E25" i="3"/>
  <c r="F16" i="3"/>
  <c r="E16" i="3"/>
  <c r="E31" i="3"/>
  <c r="F31" i="3"/>
  <c r="E19" i="3"/>
  <c r="F19" i="3"/>
  <c r="L20" i="3"/>
  <c r="F14" i="3"/>
  <c r="E14" i="3"/>
  <c r="L18" i="3"/>
  <c r="M5" i="3"/>
  <c r="G5" i="3"/>
  <c r="M29" i="3"/>
  <c r="F29" i="3"/>
  <c r="E29" i="3"/>
  <c r="L22" i="3"/>
  <c r="F9" i="3"/>
  <c r="E9" i="3"/>
  <c r="L4" i="3"/>
  <c r="F6" i="3"/>
  <c r="E6" i="3"/>
  <c r="L10" i="3"/>
  <c r="E5" i="3"/>
  <c r="F5" i="3"/>
  <c r="L37" i="3"/>
  <c r="E15" i="3"/>
  <c r="F15" i="3"/>
  <c r="L29" i="3"/>
  <c r="F30" i="3"/>
  <c r="E30" i="3"/>
  <c r="L17" i="3"/>
  <c r="F20" i="3"/>
  <c r="E20" i="3"/>
  <c r="L33" i="3"/>
  <c r="E18" i="3"/>
  <c r="F18" i="3"/>
  <c r="M30" i="3"/>
  <c r="M25" i="3"/>
  <c r="M9" i="3"/>
  <c r="M24" i="3"/>
  <c r="M28" i="3"/>
  <c r="M14" i="3"/>
  <c r="M10" i="3"/>
  <c r="M33" i="3"/>
  <c r="M26" i="3"/>
  <c r="M31" i="3"/>
  <c r="M16" i="3"/>
  <c r="M13" i="3"/>
  <c r="M22" i="3"/>
  <c r="F40" i="2"/>
  <c r="M19" i="3"/>
  <c r="E40" i="2"/>
  <c r="G40" i="2"/>
  <c r="M11" i="3"/>
  <c r="M23" i="3"/>
  <c r="M21" i="3"/>
  <c r="M6" i="3"/>
  <c r="M15" i="3"/>
  <c r="M20" i="3"/>
  <c r="M12" i="3"/>
  <c r="M18" i="3"/>
  <c r="M35" i="3"/>
  <c r="G40" i="3" l="1"/>
  <c r="F40" i="3"/>
  <c r="M40" i="3"/>
  <c r="E40" i="3"/>
  <c r="D40" i="2"/>
  <c r="H40" i="2" l="1"/>
  <c r="J35" i="3"/>
  <c r="J40" i="3" s="1"/>
  <c r="I40" i="2"/>
  <c r="K35" i="3"/>
  <c r="L35" i="3" l="1"/>
  <c r="L40" i="3" s="1"/>
  <c r="K4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D3" authorId="0" shapeId="0" xr:uid="{1D71AC8A-82F5-44F5-A0B9-3F2C87D69530}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Targets etc., pts awarded on positions</t>
        </r>
      </text>
    </comment>
  </commentList>
</comments>
</file>

<file path=xl/sharedStrings.xml><?xml version="1.0" encoding="utf-8"?>
<sst xmlns="http://schemas.openxmlformats.org/spreadsheetml/2006/main" count="185" uniqueCount="138">
  <si>
    <t>KEITH</t>
  </si>
  <si>
    <t>HUGHES</t>
  </si>
  <si>
    <t>AUCKLAND</t>
  </si>
  <si>
    <t>COLLINS</t>
  </si>
  <si>
    <t>BARROWCLIFF</t>
  </si>
  <si>
    <t>WEAVERS</t>
  </si>
  <si>
    <t>CULLEN</t>
  </si>
  <si>
    <t>ROWLAND</t>
  </si>
  <si>
    <t>BROTHWELL</t>
  </si>
  <si>
    <t>SCRIMSHAW</t>
  </si>
  <si>
    <t>THOMAS</t>
  </si>
  <si>
    <t>TAYLOR</t>
  </si>
  <si>
    <t>ROBERTSON</t>
  </si>
  <si>
    <t>BAILEY</t>
  </si>
  <si>
    <t>ANDERSON</t>
  </si>
  <si>
    <t>POOLE</t>
  </si>
  <si>
    <t>MOWAT</t>
  </si>
  <si>
    <t>JOHNSON</t>
  </si>
  <si>
    <t>CLAIRE</t>
  </si>
  <si>
    <t>CATHERINE</t>
  </si>
  <si>
    <t>LETITIA</t>
  </si>
  <si>
    <t>ROGER</t>
  </si>
  <si>
    <t>ANN</t>
  </si>
  <si>
    <t>MIKE</t>
  </si>
  <si>
    <t>DIANE</t>
  </si>
  <si>
    <t>DAN</t>
  </si>
  <si>
    <t>DION</t>
  </si>
  <si>
    <t>LES</t>
  </si>
  <si>
    <t>LAYTON</t>
  </si>
  <si>
    <t>DEB</t>
  </si>
  <si>
    <t>TIM</t>
  </si>
  <si>
    <t>INGRID</t>
  </si>
  <si>
    <t>OWEN</t>
  </si>
  <si>
    <t>MAUREEN</t>
  </si>
  <si>
    <t>ROB</t>
  </si>
  <si>
    <t>MAISIE</t>
  </si>
  <si>
    <t>KEV</t>
  </si>
  <si>
    <t>GRAHAM</t>
  </si>
  <si>
    <t>EMMA</t>
  </si>
  <si>
    <t>SHAUN</t>
  </si>
  <si>
    <t>CHRIS</t>
  </si>
  <si>
    <t>MARTIN</t>
  </si>
  <si>
    <t>JIMMY</t>
  </si>
  <si>
    <t>LISA</t>
  </si>
  <si>
    <t>KEARSEY</t>
  </si>
  <si>
    <t>SMITH</t>
  </si>
  <si>
    <t>CARR</t>
  </si>
  <si>
    <t>09/11/25</t>
  </si>
  <si>
    <t>F</t>
  </si>
  <si>
    <t>A</t>
  </si>
  <si>
    <t>16/11/25</t>
  </si>
  <si>
    <t>Cumulative</t>
  </si>
  <si>
    <t>Pts</t>
  </si>
  <si>
    <t>W</t>
  </si>
  <si>
    <t>D</t>
  </si>
  <si>
    <t>L</t>
  </si>
  <si>
    <t>ALAN</t>
  </si>
  <si>
    <t>2025 / 2026</t>
  </si>
  <si>
    <t>Played</t>
  </si>
  <si>
    <t>Won</t>
  </si>
  <si>
    <t>Drawn</t>
  </si>
  <si>
    <t>Lost</t>
  </si>
  <si>
    <t>Shots For</t>
  </si>
  <si>
    <t>Shots Against</t>
  </si>
  <si>
    <t>Shots Diff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</si>
  <si>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</si>
  <si>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</si>
  <si>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</si>
  <si>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</si>
  <si>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</si>
  <si>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</si>
  <si>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</si>
  <si>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</si>
  <si>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</si>
  <si>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</si>
  <si>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</si>
  <si>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Check</t>
  </si>
  <si>
    <t>ROOKIE RUMBLE LEAGUE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</si>
  <si>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</si>
  <si>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</si>
  <si>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</si>
  <si>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</si>
  <si>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</si>
  <si>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</si>
  <si>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</si>
  <si>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</si>
  <si>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</si>
  <si>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</si>
  <si>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</si>
  <si>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</si>
  <si>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</si>
  <si>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</si>
  <si>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</si>
  <si>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</si>
  <si>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</si>
  <si>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</si>
  <si>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Player</t>
  </si>
  <si>
    <t>23/11/25</t>
  </si>
  <si>
    <t>07/12/25</t>
  </si>
  <si>
    <t>14/12/25</t>
  </si>
  <si>
    <t>21/12/25</t>
  </si>
  <si>
    <t>04/01/26</t>
  </si>
  <si>
    <t>11/01/26</t>
  </si>
  <si>
    <t>MARK</t>
  </si>
  <si>
    <t>SUTTON</t>
  </si>
  <si>
    <t>30th</t>
  </si>
  <si>
    <t>18/01/26</t>
  </si>
  <si>
    <t>CORBETT</t>
  </si>
  <si>
    <t>Missing?</t>
  </si>
  <si>
    <t>Result</t>
  </si>
  <si>
    <t>Dave</t>
  </si>
  <si>
    <t>Lightfoot</t>
  </si>
  <si>
    <t>extra</t>
  </si>
  <si>
    <t>player</t>
  </si>
  <si>
    <t>31st</t>
  </si>
  <si>
    <t>25/01/26</t>
  </si>
  <si>
    <t>KARL</t>
  </si>
  <si>
    <t>CARTHEW</t>
  </si>
  <si>
    <t>32nd</t>
  </si>
  <si>
    <t>01/02/26</t>
  </si>
  <si>
    <t>Skills Pts</t>
  </si>
  <si>
    <t>08/02/26</t>
  </si>
  <si>
    <t>STEVE</t>
  </si>
  <si>
    <t>PIMLOTT</t>
  </si>
  <si>
    <t>33rd</t>
  </si>
  <si>
    <t>15/02/26</t>
  </si>
  <si>
    <t>22/02/26</t>
  </si>
  <si>
    <t>HARRY</t>
  </si>
  <si>
    <t>BOOTH</t>
  </si>
  <si>
    <t>PHIL</t>
  </si>
  <si>
    <t>EDWARDS</t>
  </si>
  <si>
    <t>As at 1st Mar</t>
  </si>
  <si>
    <t>01/03/26</t>
  </si>
  <si>
    <t>34th</t>
  </si>
  <si>
    <t>35th</t>
  </si>
  <si>
    <t>MARC</t>
  </si>
  <si>
    <t>CRAGG</t>
  </si>
  <si>
    <t>36th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</si>
</sst>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3" tint="0.499984740745262"/>
      <name val="Aptos Narrow"/>
      <family val="2"/>
      <scheme val="minor"/>
    </font>
    <font>
      <b/>
      <sz val="24"/>
      <color indexed="8"/>
      <name val="Calibri"/>
      <family val="2"/>
    </font>
    <font>
      <b/>
      <sz val="24"/>
      <color rgb="FFFF0000"/>
      <name val="Calibri"/>
      <family val="2"/>
    </font>
    <font>
      <sz val="14"/>
      <name val="Calibri"/>
      <family val="2"/>
    </font>
    <font>
      <sz val="14"/>
      <color indexed="8"/>
      <name val="Calibri"/>
      <family val="2"/>
    </font>
    <font>
      <sz val="14"/>
      <color rgb="FFFF0000"/>
      <name val="Calibri"/>
      <family val="2"/>
    </font>
    <font>
      <sz val="14"/>
      <color indexed="1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7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/>
    </xf>
    <xf numFmtId="0" fontId="2" fillId="5" borderId="10" xfId="0" applyFont="1" applyFill="1" applyBorder="1" applyAlignment="1">
      <alignment horizontal="center"/>
    </xf>
    <xf numFmtId="0" fontId="0" fillId="5" borderId="0" xfId="0" applyFill="1"/>
    <xf numFmtId="0" fontId="6" fillId="3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0" fillId="0" borderId="6" xfId="0" quotePrefix="1" applyBorder="1" applyAlignment="1">
      <alignment horizontal="center"/>
    </xf>
    <xf numFmtId="0" fontId="0" fillId="0" borderId="5" xfId="0" quotePrefix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45"/>
  <sheetViews>
    <sheetView workbookViewId="0">
      <pane xSplit="3" ySplit="3" topLeftCell="D4" activePane="bottomRight" state="frozen"/>
      <selection pane="topRight" activeCell="F1" sqref="F1"/>
      <selection pane="bottomLeft" activeCell="A4" sqref="A4"/>
      <selection pane="bottomRight" activeCell="AL25" sqref="AL25"/>
    </sheetView>
  </sheetViews>
  <sheetFormatPr defaultRowHeight="14.4" x14ac:dyDescent="0.3"/>
  <cols>
    <col min="1" max="1" width="1.77734375" customWidth="1"/>
    <col min="2" max="2" width="11.21875" bestFit="1" customWidth="1"/>
    <col min="3" max="3" width="14.44140625" bestFit="1" customWidth="1"/>
    <col min="4" max="7" width="4.6640625" customWidth="1"/>
    <col min="8" max="9" width="5" bestFit="1" customWidth="1"/>
    <col min="10" max="29" width="4.6640625" customWidth="1"/>
    <col min="30" max="30" width="8.88671875" style="54"/>
    <col min="31" max="38" width="4.6640625" customWidth="1"/>
  </cols>
  <sheetData>
    <row r="1" spans="2:38" ht="4.5" customHeight="1" x14ac:dyDescent="0.3"/>
    <row r="2" spans="2:38" x14ac:dyDescent="0.3">
      <c r="D2" s="65" t="s">
        <v>51</v>
      </c>
      <c r="E2" s="66"/>
      <c r="F2" s="66"/>
      <c r="G2" s="66"/>
      <c r="H2" s="66"/>
      <c r="I2" s="67"/>
      <c r="J2" s="63" t="s">
        <v>47</v>
      </c>
      <c r="K2" s="64"/>
      <c r="L2" s="63" t="s">
        <v>50</v>
      </c>
      <c r="M2" s="64"/>
      <c r="N2" s="63" t="s">
        <v>97</v>
      </c>
      <c r="O2" s="64"/>
      <c r="P2" s="63" t="s">
        <v>98</v>
      </c>
      <c r="Q2" s="64"/>
      <c r="R2" s="63" t="s">
        <v>99</v>
      </c>
      <c r="S2" s="64"/>
      <c r="T2" s="63" t="s">
        <v>100</v>
      </c>
      <c r="U2" s="64"/>
      <c r="V2" s="63" t="s">
        <v>101</v>
      </c>
      <c r="W2" s="64"/>
      <c r="X2" s="63" t="s">
        <v>102</v>
      </c>
      <c r="Y2" s="64"/>
      <c r="Z2" s="63" t="s">
        <v>106</v>
      </c>
      <c r="AA2" s="64"/>
      <c r="AB2" s="63" t="s">
        <v>115</v>
      </c>
      <c r="AC2" s="64"/>
      <c r="AD2" s="55" t="s">
        <v>119</v>
      </c>
      <c r="AE2" s="63" t="s">
        <v>121</v>
      </c>
      <c r="AF2" s="64"/>
      <c r="AG2" s="63" t="s">
        <v>125</v>
      </c>
      <c r="AH2" s="64"/>
      <c r="AI2" s="63" t="s">
        <v>126</v>
      </c>
      <c r="AJ2" s="64"/>
      <c r="AK2" s="63" t="s">
        <v>132</v>
      </c>
      <c r="AL2" s="64"/>
    </row>
    <row r="3" spans="2:38" x14ac:dyDescent="0.3">
      <c r="D3" s="6" t="s">
        <v>52</v>
      </c>
      <c r="E3" s="1" t="s">
        <v>53</v>
      </c>
      <c r="F3" s="5" t="s">
        <v>54</v>
      </c>
      <c r="G3" s="2" t="s">
        <v>55</v>
      </c>
      <c r="H3" s="1" t="s">
        <v>48</v>
      </c>
      <c r="I3" s="2" t="s">
        <v>49</v>
      </c>
      <c r="J3" s="19" t="s">
        <v>48</v>
      </c>
      <c r="K3" s="8" t="s">
        <v>49</v>
      </c>
      <c r="L3" s="7" t="s">
        <v>48</v>
      </c>
      <c r="M3" s="8" t="s">
        <v>49</v>
      </c>
      <c r="N3" s="7" t="s">
        <v>48</v>
      </c>
      <c r="O3" s="8" t="s">
        <v>49</v>
      </c>
      <c r="P3" s="7" t="s">
        <v>48</v>
      </c>
      <c r="Q3" s="8" t="s">
        <v>49</v>
      </c>
      <c r="R3" s="7" t="s">
        <v>48</v>
      </c>
      <c r="S3" s="8" t="s">
        <v>49</v>
      </c>
      <c r="T3" s="7" t="s">
        <v>48</v>
      </c>
      <c r="U3" s="8" t="s">
        <v>49</v>
      </c>
      <c r="V3" s="7" t="s">
        <v>48</v>
      </c>
      <c r="W3" s="8" t="s">
        <v>49</v>
      </c>
      <c r="X3" s="7" t="s">
        <v>48</v>
      </c>
      <c r="Y3" s="8" t="s">
        <v>49</v>
      </c>
      <c r="Z3" s="7" t="s">
        <v>48</v>
      </c>
      <c r="AA3" s="8" t="s">
        <v>49</v>
      </c>
      <c r="AB3" s="7" t="s">
        <v>48</v>
      </c>
      <c r="AC3" s="8" t="s">
        <v>49</v>
      </c>
      <c r="AD3" s="56" t="s">
        <v>52</v>
      </c>
      <c r="AE3" s="7" t="s">
        <v>48</v>
      </c>
      <c r="AF3" s="8" t="s">
        <v>49</v>
      </c>
      <c r="AG3" s="7" t="s">
        <v>48</v>
      </c>
      <c r="AH3" s="8" t="s">
        <v>49</v>
      </c>
      <c r="AI3" s="7" t="s">
        <v>48</v>
      </c>
      <c r="AJ3" s="8" t="s">
        <v>49</v>
      </c>
      <c r="AK3" s="7" t="s">
        <v>48</v>
      </c>
      <c r="AL3" s="8" t="s">
        <v>49</v>
      </c>
    </row>
    <row r="4" spans="2:38" x14ac:dyDescent="0.3">
      <c r="B4" t="s">
        <v>33</v>
      </c>
      <c r="C4" t="s">
        <v>14</v>
      </c>
      <c r="D4" s="9">
        <f>SUM(E4)*2+SUM(F4)+AD4</f>
        <v>2</v>
      </c>
      <c r="E4" s="10">
        <f>IF($J4&gt;$K4,1,0)+IF($L4&gt;$M4,1,0)+IF($N4&gt;$O4,1,0)+IF($P4&gt;$Q4,1,0)+IF($R4&gt;$S4,1,0)+IF($T4&gt;$U4,1,0)+IF($V4&gt;$W4,1,0)+IF($X4&gt;$Y4,1,0)+IF($Z4&gt;$AA4,1,0)+IF($AB4&gt;$AC4,1,0)+IF($AE4&gt;$AF4,1,0)+IF($AG4&gt;$AH4,1,0)+IF($AI4&gt;$AJ4,1,0)+IF($AK4&gt;$AL4,1,0)</f>
        <v>1</v>
      </c>
      <c r="F4" s="20">
        <f>SUM(IF(SUM(J4:K4)&gt;0,SUM(+IF($J4=$K4,1,0),0)))+SUM(IF(SUM(L4:M4)&gt;0,SUM(+IF($L4=$M4,1,0),0)))+SUM(IF(SUM(N4:O4)&gt;0,SUM(+IF($N4=$O4,1,0),0)))+SUM(IF(SUM(P4:Q4)&gt;0,SUM(+IF($P4=$Q4,1,0),0)))+SUM(IF(SUM(R4:S4)&gt;0,SUM(+IF($R4=$S4,1,0),0)))+SUM(IF(SUM(T4:U4)&gt;0,SUM(+IF($T4=$U4,1,0),0)))+SUM(IF(SUM(V4:W4)&gt;0,SUM(+IF($V4=$W4,1,0),0)))+SUM(IF(SUM(X4:Y4)&gt;0,SUM(+IF($X4=$Y4,1,0),0)))+SUM(IF(SUM(Z4:AA4)&gt;0,SUM(+IF($Z4=$AA4,1,0),0)))+SUM(IF(SUM(AB4:AC4)&gt;0,SUM(+IF($AB4=$AC4,1,0),0)))+SUM(IF(SUM(AE4:AF4)&gt;0,SUM(+IF($AE4=$AF4,1,0),0)))+SUM(IF(SUM(AG4:AH4)&gt;0,SUM(+IF($AG4=$AH4,1,0),0)))+SUM(IF(SUM(AI4:AJ4)&gt;0,SUM(+IF($AI4=$AJ4,1,0),0)))+SUM(IF(SUM(AK4:AL4)&gt;0,SUM(+IF($AK4=$AL4,1,0),0)))</f>
        <v>0</v>
      </c>
      <c r="G4" s="11">
        <f>IF($J4&lt;$K4,1,0)+IF($L4&lt;$M4,1,0)+IF($N4&lt;$O4,1,0)+IF($P4&lt;$Q4,1,0)+IF($R4&lt;$S4,1,0)+IF($T4&lt;$U4,1,0)+IF($V4&lt;$W4,1,0)+IF($X4&lt;$Y4,1,0)+IF($Z4&lt;$AA4,1,0)+IF($AB4&lt;$AC4,1,0)+IF($AE4&lt;$AF4,1,0)+IF($AG4&lt;$AH4,1,0)+IF($AI4&lt;$AJ4,1,0)+IF($AK4&lt;$AL4,1,0)</f>
        <v>1</v>
      </c>
      <c r="H4" s="3">
        <f>+J4+L4+N4+P4+R4+T4+V4+X4+Z4+AB4+AE4+AG4+AI4+AK4</f>
        <v>13</v>
      </c>
      <c r="I4" s="4">
        <f>+K4+M4+O4+Q4+S4+U4+W4+Y4+AA4+AC4+AF4+AH4+AJ4+AL4</f>
        <v>19</v>
      </c>
      <c r="J4" s="21">
        <v>11</v>
      </c>
      <c r="K4" s="13">
        <v>3</v>
      </c>
      <c r="L4" s="12">
        <v>2</v>
      </c>
      <c r="M4" s="13">
        <v>16</v>
      </c>
      <c r="N4" s="12"/>
      <c r="O4" s="13"/>
      <c r="P4" s="12"/>
      <c r="Q4" s="13"/>
      <c r="R4" s="12"/>
      <c r="S4" s="13"/>
      <c r="T4" s="12"/>
      <c r="U4" s="13"/>
      <c r="V4" s="12"/>
      <c r="W4" s="13"/>
      <c r="X4" s="12"/>
      <c r="Y4" s="13"/>
      <c r="Z4" s="12"/>
      <c r="AA4" s="13"/>
      <c r="AB4" s="12"/>
      <c r="AC4" s="13"/>
      <c r="AD4" s="9"/>
      <c r="AE4" s="12"/>
      <c r="AF4" s="13"/>
      <c r="AG4" s="12"/>
      <c r="AH4" s="13"/>
      <c r="AI4" s="12"/>
      <c r="AJ4" s="13"/>
      <c r="AK4" s="12"/>
      <c r="AL4" s="13"/>
    </row>
    <row r="5" spans="2:38" x14ac:dyDescent="0.3">
      <c r="B5" t="s">
        <v>18</v>
      </c>
      <c r="C5" t="s">
        <v>2</v>
      </c>
      <c r="D5" s="9">
        <f t="shared" ref="D5:D39" si="0">SUM(E5)*2+SUM(F5)+AD5</f>
        <v>10</v>
      </c>
      <c r="E5" s="10">
        <f t="shared" ref="E5:E39" si="1">IF($J5&gt;$K5,1,0)+IF($L5&gt;$M5,1,0)+IF($N5&gt;$O5,1,0)+IF($P5&gt;$Q5,1,0)+IF($R5&gt;$S5,1,0)+IF($T5&gt;$U5,1,0)+IF($V5&gt;$W5,1,0)+IF($X5&gt;$Y5,1,0)+IF($Z5&gt;$AA5,1,0)+IF($AB5&gt;$AC5,1,0)+IF($AE5&gt;$AF5,1,0)+IF($AG5&gt;$AH5,1,0)+IF($AI5&gt;$AJ5,1,0)+IF($AK5&gt;$AL5,1,0)</f>
        <v>5</v>
      </c>
      <c r="F5" s="20">
        <f t="shared" ref="F5:F39" si="2">SUM(IF(SUM(J5:K5)&gt;0,SUM(+IF($J5=$K5,1,0),0)))+SUM(IF(SUM(L5:M5)&gt;0,SUM(+IF($L5=$M5,1,0),0)))+SUM(IF(SUM(N5:O5)&gt;0,SUM(+IF($N5=$O5,1,0),0)))+SUM(IF(SUM(P5:Q5)&gt;0,SUM(+IF($P5=$Q5,1,0),0)))+SUM(IF(SUM(R5:S5)&gt;0,SUM(+IF($R5=$S5,1,0),0)))+SUM(IF(SUM(T5:U5)&gt;0,SUM(+IF($T5=$U5,1,0),0)))+SUM(IF(SUM(V5:W5)&gt;0,SUM(+IF($V5=$W5,1,0),0)))+SUM(IF(SUM(X5:Y5)&gt;0,SUM(+IF($X5=$Y5,1,0),0)))+SUM(IF(SUM(Z5:AA5)&gt;0,SUM(+IF($Z5=$AA5,1,0),0)))+SUM(IF(SUM(AB5:AC5)&gt;0,SUM(+IF($AB5=$AC5,1,0),0)))+SUM(IF(SUM(AE5:AF5)&gt;0,SUM(+IF($AE5=$AF5,1,0),0)))+SUM(IF(SUM(AG5:AH5)&gt;0,SUM(+IF($AG5=$AH5,1,0),0)))+SUM(IF(SUM(AI5:AJ5)&gt;0,SUM(+IF($AI5=$AJ5,1,0),0)))+SUM(IF(SUM(AK5:AL5)&gt;0,SUM(+IF($AK5=$AL5,1,0),0)))</f>
        <v>0</v>
      </c>
      <c r="G5" s="11">
        <f t="shared" ref="G5:G39" si="3">IF($J5&lt;$K5,1,0)+IF($L5&lt;$M5,1,0)+IF($N5&lt;$O5,1,0)+IF($P5&lt;$Q5,1,0)+IF($R5&lt;$S5,1,0)+IF($T5&lt;$U5,1,0)+IF($V5&lt;$W5,1,0)+IF($X5&lt;$Y5,1,0)+IF($Z5&lt;$AA5,1,0)+IF($AB5&lt;$AC5,1,0)+IF($AE5&lt;$AF5,1,0)+IF($AG5&lt;$AH5,1,0)+IF($AI5&lt;$AJ5,1,0)+IF($AK5&lt;$AL5,1,0)</f>
        <v>2</v>
      </c>
      <c r="H5" s="3">
        <f t="shared" ref="H5:H39" si="4">+J5+L5+N5+P5+R5+T5+V5+X5+Z5+AB5+AE5+AG5+AI5+AK5</f>
        <v>105</v>
      </c>
      <c r="I5" s="4">
        <f t="shared" ref="I5:I39" si="5">+K5+M5+O5+Q5+S5+U5+W5+Y5+AA5+AC5+AF5+AH5+AJ5+AL5</f>
        <v>57</v>
      </c>
      <c r="J5" s="22">
        <v>13</v>
      </c>
      <c r="K5" s="15">
        <v>4</v>
      </c>
      <c r="L5" s="14">
        <v>16</v>
      </c>
      <c r="M5" s="15">
        <v>7</v>
      </c>
      <c r="N5" s="14">
        <v>11</v>
      </c>
      <c r="O5" s="15">
        <v>13</v>
      </c>
      <c r="P5" s="14">
        <v>20</v>
      </c>
      <c r="Q5" s="15">
        <v>2</v>
      </c>
      <c r="R5" s="14"/>
      <c r="S5" s="15"/>
      <c r="T5" s="14"/>
      <c r="U5" s="15"/>
      <c r="V5" s="14"/>
      <c r="W5" s="15"/>
      <c r="X5" s="14">
        <v>9</v>
      </c>
      <c r="Y5" s="15">
        <v>6</v>
      </c>
      <c r="Z5" s="14"/>
      <c r="AA5" s="15"/>
      <c r="AB5" s="14"/>
      <c r="AC5" s="15"/>
      <c r="AD5" s="9"/>
      <c r="AE5" s="14"/>
      <c r="AF5" s="15"/>
      <c r="AG5" s="14">
        <v>7</v>
      </c>
      <c r="AH5" s="15">
        <v>16</v>
      </c>
      <c r="AI5" s="14">
        <v>29</v>
      </c>
      <c r="AJ5" s="15">
        <v>9</v>
      </c>
      <c r="AK5" s="14"/>
      <c r="AL5" s="15"/>
    </row>
    <row r="6" spans="2:38" x14ac:dyDescent="0.3">
      <c r="B6" t="s">
        <v>26</v>
      </c>
      <c r="C6" t="s">
        <v>2</v>
      </c>
      <c r="D6" s="9">
        <f t="shared" si="0"/>
        <v>4</v>
      </c>
      <c r="E6" s="10">
        <f t="shared" si="1"/>
        <v>2</v>
      </c>
      <c r="F6" s="20">
        <f t="shared" si="2"/>
        <v>0</v>
      </c>
      <c r="G6" s="11">
        <f t="shared" si="3"/>
        <v>0</v>
      </c>
      <c r="H6" s="3">
        <f t="shared" si="4"/>
        <v>30</v>
      </c>
      <c r="I6" s="4">
        <f t="shared" si="5"/>
        <v>13</v>
      </c>
      <c r="J6" s="22"/>
      <c r="K6" s="15"/>
      <c r="L6" s="14">
        <v>16</v>
      </c>
      <c r="M6" s="15">
        <v>7</v>
      </c>
      <c r="N6" s="14">
        <v>14</v>
      </c>
      <c r="O6" s="15">
        <v>6</v>
      </c>
      <c r="P6" s="14"/>
      <c r="Q6" s="15"/>
      <c r="R6" s="14"/>
      <c r="S6" s="15"/>
      <c r="T6" s="14"/>
      <c r="U6" s="15"/>
      <c r="V6" s="14"/>
      <c r="W6" s="15"/>
      <c r="X6" s="14"/>
      <c r="Y6" s="15"/>
      <c r="Z6" s="14"/>
      <c r="AA6" s="15"/>
      <c r="AB6" s="14"/>
      <c r="AC6" s="15"/>
      <c r="AD6" s="9"/>
      <c r="AE6" s="14"/>
      <c r="AF6" s="15"/>
      <c r="AG6" s="14"/>
      <c r="AH6" s="15"/>
      <c r="AI6" s="14"/>
      <c r="AJ6" s="15"/>
      <c r="AK6" s="14"/>
      <c r="AL6" s="15"/>
    </row>
    <row r="7" spans="2:38" x14ac:dyDescent="0.3">
      <c r="B7" t="s">
        <v>35</v>
      </c>
      <c r="C7" t="s">
        <v>2</v>
      </c>
      <c r="D7" s="9">
        <f t="shared" si="0"/>
        <v>28</v>
      </c>
      <c r="E7" s="10">
        <f t="shared" si="1"/>
        <v>2</v>
      </c>
      <c r="F7" s="20">
        <f t="shared" si="2"/>
        <v>0</v>
      </c>
      <c r="G7" s="11">
        <f t="shared" si="3"/>
        <v>3</v>
      </c>
      <c r="H7" s="3">
        <f t="shared" si="4"/>
        <v>45</v>
      </c>
      <c r="I7" s="4">
        <f t="shared" si="5"/>
        <v>74</v>
      </c>
      <c r="J7" s="22">
        <v>8</v>
      </c>
      <c r="K7" s="15">
        <v>39</v>
      </c>
      <c r="L7" s="14">
        <v>10</v>
      </c>
      <c r="M7" s="15">
        <v>4</v>
      </c>
      <c r="N7" s="14">
        <v>6</v>
      </c>
      <c r="O7" s="15">
        <v>14</v>
      </c>
      <c r="P7" s="14">
        <v>7</v>
      </c>
      <c r="Q7" s="15">
        <v>9</v>
      </c>
      <c r="R7" s="14"/>
      <c r="S7" s="15"/>
      <c r="T7" s="14"/>
      <c r="U7" s="15"/>
      <c r="V7" s="14"/>
      <c r="W7" s="15"/>
      <c r="X7" s="14">
        <v>14</v>
      </c>
      <c r="Y7" s="15">
        <v>8</v>
      </c>
      <c r="Z7" s="14"/>
      <c r="AA7" s="15"/>
      <c r="AB7" s="14"/>
      <c r="AC7" s="15"/>
      <c r="AD7" s="9">
        <v>24</v>
      </c>
      <c r="AE7" s="14"/>
      <c r="AF7" s="15"/>
      <c r="AG7" s="14"/>
      <c r="AH7" s="15"/>
      <c r="AI7" s="14"/>
      <c r="AJ7" s="15"/>
      <c r="AK7" s="14"/>
      <c r="AL7" s="15"/>
    </row>
    <row r="8" spans="2:38" x14ac:dyDescent="0.3">
      <c r="B8" t="s">
        <v>32</v>
      </c>
      <c r="C8" t="s">
        <v>13</v>
      </c>
      <c r="D8" s="9">
        <f t="shared" si="0"/>
        <v>33</v>
      </c>
      <c r="E8" s="10">
        <f t="shared" si="1"/>
        <v>2</v>
      </c>
      <c r="F8" s="20">
        <f t="shared" si="2"/>
        <v>1</v>
      </c>
      <c r="G8" s="11">
        <f t="shared" si="3"/>
        <v>7</v>
      </c>
      <c r="H8" s="3">
        <f t="shared" si="4"/>
        <v>94</v>
      </c>
      <c r="I8" s="4">
        <f t="shared" si="5"/>
        <v>118</v>
      </c>
      <c r="J8" s="22">
        <v>7</v>
      </c>
      <c r="K8" s="15">
        <v>10</v>
      </c>
      <c r="L8" s="14">
        <v>10</v>
      </c>
      <c r="M8" s="15">
        <v>4</v>
      </c>
      <c r="N8" s="14">
        <v>14</v>
      </c>
      <c r="O8" s="15">
        <v>6</v>
      </c>
      <c r="P8" s="14"/>
      <c r="Q8" s="15"/>
      <c r="R8" s="14">
        <v>12</v>
      </c>
      <c r="S8" s="15">
        <v>12</v>
      </c>
      <c r="T8" s="14">
        <v>7</v>
      </c>
      <c r="U8" s="15">
        <v>14</v>
      </c>
      <c r="V8" s="14"/>
      <c r="W8" s="15"/>
      <c r="X8" s="14">
        <v>8</v>
      </c>
      <c r="Y8" s="15">
        <v>14</v>
      </c>
      <c r="Z8" s="14">
        <v>9</v>
      </c>
      <c r="AA8" s="15">
        <v>10</v>
      </c>
      <c r="AB8" s="14">
        <v>11</v>
      </c>
      <c r="AC8" s="15">
        <v>17</v>
      </c>
      <c r="AD8" s="9">
        <v>28</v>
      </c>
      <c r="AE8" s="14"/>
      <c r="AF8" s="15"/>
      <c r="AG8" s="14">
        <v>6</v>
      </c>
      <c r="AH8" s="15">
        <v>15</v>
      </c>
      <c r="AI8" s="14"/>
      <c r="AJ8" s="15"/>
      <c r="AK8" s="14">
        <v>10</v>
      </c>
      <c r="AL8" s="15">
        <v>16</v>
      </c>
    </row>
    <row r="9" spans="2:38" x14ac:dyDescent="0.3">
      <c r="B9" t="s">
        <v>28</v>
      </c>
      <c r="C9" t="s">
        <v>4</v>
      </c>
      <c r="D9" s="9">
        <f t="shared" si="0"/>
        <v>43</v>
      </c>
      <c r="E9" s="10">
        <f t="shared" si="1"/>
        <v>8</v>
      </c>
      <c r="F9" s="20">
        <f t="shared" si="2"/>
        <v>1</v>
      </c>
      <c r="G9" s="11">
        <f t="shared" si="3"/>
        <v>5</v>
      </c>
      <c r="H9" s="3">
        <f t="shared" si="4"/>
        <v>164</v>
      </c>
      <c r="I9" s="4">
        <f t="shared" si="5"/>
        <v>144</v>
      </c>
      <c r="J9" s="22">
        <v>13</v>
      </c>
      <c r="K9" s="15">
        <v>4</v>
      </c>
      <c r="L9" s="14">
        <v>8</v>
      </c>
      <c r="M9" s="15">
        <v>9</v>
      </c>
      <c r="N9" s="14">
        <v>14</v>
      </c>
      <c r="O9" s="15">
        <v>6</v>
      </c>
      <c r="P9" s="14">
        <v>7</v>
      </c>
      <c r="Q9" s="15">
        <v>9</v>
      </c>
      <c r="R9" s="14">
        <v>12</v>
      </c>
      <c r="S9" s="15">
        <v>12</v>
      </c>
      <c r="T9" s="14">
        <v>4</v>
      </c>
      <c r="U9" s="15">
        <v>19</v>
      </c>
      <c r="V9" s="14">
        <v>14</v>
      </c>
      <c r="W9" s="15">
        <v>6</v>
      </c>
      <c r="X9" s="14">
        <v>9</v>
      </c>
      <c r="Y9" s="15">
        <v>6</v>
      </c>
      <c r="Z9" s="14">
        <v>19</v>
      </c>
      <c r="AA9" s="15">
        <v>5</v>
      </c>
      <c r="AB9" s="14">
        <v>17</v>
      </c>
      <c r="AC9" s="15">
        <v>11</v>
      </c>
      <c r="AD9" s="9">
        <v>26</v>
      </c>
      <c r="AE9" s="14">
        <v>9</v>
      </c>
      <c r="AF9" s="15">
        <v>24</v>
      </c>
      <c r="AG9" s="14">
        <v>15</v>
      </c>
      <c r="AH9" s="15">
        <v>6</v>
      </c>
      <c r="AI9" s="14">
        <v>7</v>
      </c>
      <c r="AJ9" s="15">
        <v>17</v>
      </c>
      <c r="AK9" s="14">
        <v>16</v>
      </c>
      <c r="AL9" s="15">
        <v>10</v>
      </c>
    </row>
    <row r="10" spans="2:38" x14ac:dyDescent="0.3">
      <c r="B10" t="s">
        <v>20</v>
      </c>
      <c r="C10" t="s">
        <v>4</v>
      </c>
      <c r="D10" s="9">
        <f t="shared" si="0"/>
        <v>6</v>
      </c>
      <c r="E10" s="10">
        <f t="shared" si="1"/>
        <v>3</v>
      </c>
      <c r="F10" s="20">
        <f t="shared" si="2"/>
        <v>0</v>
      </c>
      <c r="G10" s="11">
        <f t="shared" si="3"/>
        <v>1</v>
      </c>
      <c r="H10" s="3">
        <f t="shared" si="4"/>
        <v>42</v>
      </c>
      <c r="I10" s="4">
        <f t="shared" si="5"/>
        <v>39</v>
      </c>
      <c r="J10" s="22">
        <v>11</v>
      </c>
      <c r="K10" s="15">
        <v>3</v>
      </c>
      <c r="L10" s="14">
        <v>9</v>
      </c>
      <c r="M10" s="15">
        <v>8</v>
      </c>
      <c r="N10" s="14"/>
      <c r="O10" s="15"/>
      <c r="P10" s="14">
        <v>16</v>
      </c>
      <c r="Q10" s="15">
        <v>11</v>
      </c>
      <c r="R10" s="14"/>
      <c r="S10" s="15"/>
      <c r="T10" s="14"/>
      <c r="U10" s="15"/>
      <c r="V10" s="14"/>
      <c r="W10" s="15"/>
      <c r="X10" s="14"/>
      <c r="Y10" s="15"/>
      <c r="Z10" s="14">
        <v>6</v>
      </c>
      <c r="AA10" s="15">
        <v>17</v>
      </c>
      <c r="AB10" s="14"/>
      <c r="AC10" s="15"/>
      <c r="AD10" s="9"/>
      <c r="AE10" s="14"/>
      <c r="AF10" s="15"/>
      <c r="AG10" s="14"/>
      <c r="AH10" s="15"/>
      <c r="AI10" s="14"/>
      <c r="AJ10" s="15"/>
      <c r="AK10" s="14"/>
      <c r="AL10" s="15"/>
    </row>
    <row r="11" spans="2:38" x14ac:dyDescent="0.3">
      <c r="B11" t="s">
        <v>127</v>
      </c>
      <c r="C11" t="s">
        <v>128</v>
      </c>
      <c r="D11" s="9">
        <f t="shared" ref="D11" si="6">SUM(E11)*2+SUM(F11)+AD11</f>
        <v>2</v>
      </c>
      <c r="E11" s="10">
        <f t="shared" si="1"/>
        <v>1</v>
      </c>
      <c r="F11" s="20">
        <f t="shared" si="2"/>
        <v>0</v>
      </c>
      <c r="G11" s="11">
        <f t="shared" si="3"/>
        <v>1</v>
      </c>
      <c r="H11" s="3">
        <f t="shared" si="4"/>
        <v>26</v>
      </c>
      <c r="I11" s="4">
        <f t="shared" si="5"/>
        <v>24</v>
      </c>
      <c r="J11" s="22"/>
      <c r="K11" s="15"/>
      <c r="L11" s="14"/>
      <c r="M11" s="15"/>
      <c r="N11" s="14"/>
      <c r="O11" s="15"/>
      <c r="P11" s="14"/>
      <c r="Q11" s="15"/>
      <c r="R11" s="14"/>
      <c r="S11" s="15"/>
      <c r="T11" s="14"/>
      <c r="U11" s="15"/>
      <c r="V11" s="14"/>
      <c r="W11" s="15"/>
      <c r="X11" s="14"/>
      <c r="Y11" s="15"/>
      <c r="Z11" s="14"/>
      <c r="AA11" s="15"/>
      <c r="AB11" s="14"/>
      <c r="AC11" s="15"/>
      <c r="AD11" s="9"/>
      <c r="AE11" s="14"/>
      <c r="AF11" s="15"/>
      <c r="AG11" s="14"/>
      <c r="AH11" s="15"/>
      <c r="AI11" s="14">
        <v>10</v>
      </c>
      <c r="AJ11" s="15">
        <v>12</v>
      </c>
      <c r="AK11" s="14">
        <v>16</v>
      </c>
      <c r="AL11" s="15">
        <v>12</v>
      </c>
    </row>
    <row r="12" spans="2:38" x14ac:dyDescent="0.3">
      <c r="B12" t="s">
        <v>25</v>
      </c>
      <c r="C12" t="s">
        <v>8</v>
      </c>
      <c r="D12" s="9">
        <f t="shared" si="0"/>
        <v>10</v>
      </c>
      <c r="E12" s="10">
        <f t="shared" si="1"/>
        <v>5</v>
      </c>
      <c r="F12" s="20">
        <f t="shared" si="2"/>
        <v>0</v>
      </c>
      <c r="G12" s="11">
        <f t="shared" si="3"/>
        <v>4</v>
      </c>
      <c r="H12" s="3">
        <f t="shared" si="4"/>
        <v>145</v>
      </c>
      <c r="I12" s="4">
        <f t="shared" si="5"/>
        <v>99</v>
      </c>
      <c r="J12" s="22">
        <v>39</v>
      </c>
      <c r="K12" s="15">
        <v>8</v>
      </c>
      <c r="L12" s="14">
        <v>7</v>
      </c>
      <c r="M12" s="15">
        <v>16</v>
      </c>
      <c r="N12" s="14">
        <v>6</v>
      </c>
      <c r="O12" s="15">
        <v>14</v>
      </c>
      <c r="P12" s="14">
        <v>13</v>
      </c>
      <c r="Q12" s="51">
        <v>11</v>
      </c>
      <c r="R12" s="14">
        <v>21</v>
      </c>
      <c r="S12" s="15">
        <v>8</v>
      </c>
      <c r="T12" s="14">
        <v>19</v>
      </c>
      <c r="U12" s="15">
        <v>4</v>
      </c>
      <c r="V12" s="14"/>
      <c r="W12" s="15"/>
      <c r="X12" s="14">
        <v>10</v>
      </c>
      <c r="Y12" s="15">
        <v>12</v>
      </c>
      <c r="Z12" s="14">
        <v>6</v>
      </c>
      <c r="AA12" s="15">
        <v>17</v>
      </c>
      <c r="AB12" s="14"/>
      <c r="AC12" s="15"/>
      <c r="AD12" s="9"/>
      <c r="AE12" s="14">
        <v>24</v>
      </c>
      <c r="AF12" s="15">
        <v>9</v>
      </c>
      <c r="AG12" s="14"/>
      <c r="AH12" s="15"/>
      <c r="AI12" s="14"/>
      <c r="AJ12" s="15"/>
      <c r="AK12" s="14"/>
      <c r="AL12" s="15"/>
    </row>
    <row r="13" spans="2:38" x14ac:dyDescent="0.3">
      <c r="B13" t="s">
        <v>42</v>
      </c>
      <c r="C13" t="s">
        <v>46</v>
      </c>
      <c r="D13" s="9">
        <f t="shared" si="0"/>
        <v>42</v>
      </c>
      <c r="E13" s="10">
        <f t="shared" si="1"/>
        <v>5</v>
      </c>
      <c r="F13" s="20">
        <f t="shared" si="2"/>
        <v>0</v>
      </c>
      <c r="G13" s="11">
        <f t="shared" si="3"/>
        <v>9</v>
      </c>
      <c r="H13" s="3">
        <f t="shared" si="4"/>
        <v>123</v>
      </c>
      <c r="I13" s="4">
        <f t="shared" si="5"/>
        <v>182</v>
      </c>
      <c r="J13" s="22">
        <v>3</v>
      </c>
      <c r="K13" s="15">
        <v>11</v>
      </c>
      <c r="L13" s="14">
        <v>2</v>
      </c>
      <c r="M13" s="15">
        <v>16</v>
      </c>
      <c r="N13" s="14">
        <v>13</v>
      </c>
      <c r="O13" s="15">
        <v>11</v>
      </c>
      <c r="P13" s="14">
        <v>11</v>
      </c>
      <c r="Q13" s="15">
        <v>13</v>
      </c>
      <c r="R13" s="14">
        <v>8</v>
      </c>
      <c r="S13" s="15">
        <v>16</v>
      </c>
      <c r="T13" s="14">
        <v>4</v>
      </c>
      <c r="U13" s="15">
        <v>19</v>
      </c>
      <c r="V13" s="14">
        <v>6</v>
      </c>
      <c r="W13" s="15">
        <v>14</v>
      </c>
      <c r="X13" s="14">
        <v>9</v>
      </c>
      <c r="Y13" s="15">
        <v>6</v>
      </c>
      <c r="Z13" s="14">
        <v>9</v>
      </c>
      <c r="AA13" s="15">
        <v>10</v>
      </c>
      <c r="AB13" s="14">
        <v>12</v>
      </c>
      <c r="AC13" s="15">
        <v>10</v>
      </c>
      <c r="AD13" s="9">
        <v>32</v>
      </c>
      <c r="AE13" s="14">
        <v>9</v>
      </c>
      <c r="AF13" s="15">
        <v>24</v>
      </c>
      <c r="AG13" s="14">
        <v>15</v>
      </c>
      <c r="AH13" s="15">
        <v>6</v>
      </c>
      <c r="AI13" s="14">
        <v>12</v>
      </c>
      <c r="AJ13" s="15">
        <v>10</v>
      </c>
      <c r="AK13" s="14">
        <v>10</v>
      </c>
      <c r="AL13" s="15">
        <v>16</v>
      </c>
    </row>
    <row r="14" spans="2:38" x14ac:dyDescent="0.3">
      <c r="B14" t="s">
        <v>116</v>
      </c>
      <c r="C14" t="s">
        <v>117</v>
      </c>
      <c r="D14" s="9">
        <f t="shared" si="0"/>
        <v>40</v>
      </c>
      <c r="E14" s="10">
        <f t="shared" si="1"/>
        <v>3</v>
      </c>
      <c r="F14" s="20">
        <f t="shared" si="2"/>
        <v>0</v>
      </c>
      <c r="G14" s="11">
        <f t="shared" si="3"/>
        <v>0</v>
      </c>
      <c r="H14" s="3">
        <f t="shared" si="4"/>
        <v>55</v>
      </c>
      <c r="I14" s="4">
        <f t="shared" si="5"/>
        <v>21</v>
      </c>
      <c r="J14" s="22"/>
      <c r="K14" s="15"/>
      <c r="L14" s="14"/>
      <c r="M14" s="15"/>
      <c r="N14" s="14"/>
      <c r="O14" s="15"/>
      <c r="P14" s="14"/>
      <c r="Q14" s="15"/>
      <c r="R14" s="14"/>
      <c r="S14" s="15"/>
      <c r="T14" s="14"/>
      <c r="U14" s="15"/>
      <c r="V14" s="14"/>
      <c r="W14" s="15"/>
      <c r="X14" s="14"/>
      <c r="Y14" s="15"/>
      <c r="Z14" s="14"/>
      <c r="AA14" s="15"/>
      <c r="AB14" s="14">
        <v>17</v>
      </c>
      <c r="AC14" s="15">
        <v>11</v>
      </c>
      <c r="AD14" s="9">
        <v>34</v>
      </c>
      <c r="AE14" s="14"/>
      <c r="AF14" s="15"/>
      <c r="AG14" s="14">
        <v>15</v>
      </c>
      <c r="AH14" s="15">
        <v>6</v>
      </c>
      <c r="AI14" s="14"/>
      <c r="AJ14" s="15"/>
      <c r="AK14" s="14">
        <v>23</v>
      </c>
      <c r="AL14" s="15">
        <v>4</v>
      </c>
    </row>
    <row r="15" spans="2:38" x14ac:dyDescent="0.3">
      <c r="B15" t="s">
        <v>19</v>
      </c>
      <c r="C15" t="s">
        <v>3</v>
      </c>
      <c r="D15" s="9">
        <f t="shared" si="0"/>
        <v>30</v>
      </c>
      <c r="E15" s="10">
        <f t="shared" si="1"/>
        <v>9</v>
      </c>
      <c r="F15" s="20">
        <f t="shared" si="2"/>
        <v>0</v>
      </c>
      <c r="G15" s="11">
        <f t="shared" si="3"/>
        <v>4</v>
      </c>
      <c r="H15" s="3">
        <f t="shared" si="4"/>
        <v>178</v>
      </c>
      <c r="I15" s="4">
        <f t="shared" si="5"/>
        <v>106</v>
      </c>
      <c r="J15" s="22">
        <v>10</v>
      </c>
      <c r="K15" s="15">
        <v>7</v>
      </c>
      <c r="L15" s="14">
        <v>16</v>
      </c>
      <c r="M15" s="15">
        <v>2</v>
      </c>
      <c r="N15" s="14">
        <v>22</v>
      </c>
      <c r="O15" s="15">
        <v>3</v>
      </c>
      <c r="P15" s="14">
        <v>20</v>
      </c>
      <c r="Q15" s="15">
        <v>2</v>
      </c>
      <c r="R15" s="14">
        <v>8</v>
      </c>
      <c r="S15" s="15">
        <v>16</v>
      </c>
      <c r="T15" s="14"/>
      <c r="U15" s="15"/>
      <c r="V15" s="14">
        <v>14</v>
      </c>
      <c r="W15" s="15">
        <v>6</v>
      </c>
      <c r="X15" s="14">
        <v>12</v>
      </c>
      <c r="Y15" s="15">
        <v>10</v>
      </c>
      <c r="Z15" s="14">
        <v>17</v>
      </c>
      <c r="AA15" s="15">
        <v>6</v>
      </c>
      <c r="AB15" s="14">
        <v>8</v>
      </c>
      <c r="AC15" s="15">
        <v>12</v>
      </c>
      <c r="AD15" s="9">
        <v>12</v>
      </c>
      <c r="AE15" s="14">
        <v>15</v>
      </c>
      <c r="AF15" s="15">
        <v>7</v>
      </c>
      <c r="AG15" s="14">
        <v>16</v>
      </c>
      <c r="AH15" s="15">
        <v>7</v>
      </c>
      <c r="AI15" s="14">
        <v>10</v>
      </c>
      <c r="AJ15" s="15">
        <v>12</v>
      </c>
      <c r="AK15" s="14">
        <v>10</v>
      </c>
      <c r="AL15" s="15">
        <v>16</v>
      </c>
    </row>
    <row r="16" spans="2:38" x14ac:dyDescent="0.3">
      <c r="B16" t="s">
        <v>23</v>
      </c>
      <c r="C16" t="s">
        <v>3</v>
      </c>
      <c r="D16" s="9">
        <f t="shared" si="0"/>
        <v>28</v>
      </c>
      <c r="E16" s="10">
        <f t="shared" si="1"/>
        <v>3</v>
      </c>
      <c r="F16" s="20">
        <f t="shared" si="2"/>
        <v>0</v>
      </c>
      <c r="G16" s="11">
        <f t="shared" si="3"/>
        <v>10</v>
      </c>
      <c r="H16" s="3">
        <f t="shared" si="4"/>
        <v>129</v>
      </c>
      <c r="I16" s="4">
        <f t="shared" si="5"/>
        <v>206</v>
      </c>
      <c r="J16" s="22">
        <v>8</v>
      </c>
      <c r="K16" s="15">
        <v>39</v>
      </c>
      <c r="L16" s="14">
        <v>7</v>
      </c>
      <c r="M16" s="15">
        <v>16</v>
      </c>
      <c r="N16" s="14">
        <v>11</v>
      </c>
      <c r="O16" s="15">
        <v>13</v>
      </c>
      <c r="P16" s="14">
        <v>2</v>
      </c>
      <c r="Q16" s="15">
        <v>20</v>
      </c>
      <c r="R16" s="14">
        <v>16</v>
      </c>
      <c r="S16" s="15">
        <v>8</v>
      </c>
      <c r="T16" s="14"/>
      <c r="U16" s="15"/>
      <c r="V16" s="14">
        <v>6</v>
      </c>
      <c r="W16" s="15">
        <v>14</v>
      </c>
      <c r="X16" s="14">
        <v>14</v>
      </c>
      <c r="Y16" s="15">
        <v>8</v>
      </c>
      <c r="Z16" s="14">
        <v>9</v>
      </c>
      <c r="AA16" s="15">
        <v>10</v>
      </c>
      <c r="AB16" s="14">
        <v>11</v>
      </c>
      <c r="AC16" s="15">
        <v>17</v>
      </c>
      <c r="AD16" s="9">
        <v>22</v>
      </c>
      <c r="AE16" s="14">
        <v>24</v>
      </c>
      <c r="AF16" s="15">
        <v>9</v>
      </c>
      <c r="AG16" s="14">
        <v>9</v>
      </c>
      <c r="AH16" s="15">
        <v>18</v>
      </c>
      <c r="AI16" s="14">
        <v>10</v>
      </c>
      <c r="AJ16" s="15">
        <v>12</v>
      </c>
      <c r="AK16" s="14">
        <v>2</v>
      </c>
      <c r="AL16" s="15">
        <v>22</v>
      </c>
    </row>
    <row r="17" spans="2:38" x14ac:dyDescent="0.3">
      <c r="B17" t="s">
        <v>103</v>
      </c>
      <c r="C17" t="s">
        <v>107</v>
      </c>
      <c r="D17" s="9">
        <f t="shared" si="0"/>
        <v>2</v>
      </c>
      <c r="E17" s="10">
        <f t="shared" si="1"/>
        <v>1</v>
      </c>
      <c r="F17" s="20">
        <f t="shared" si="2"/>
        <v>0</v>
      </c>
      <c r="G17" s="11">
        <f t="shared" si="3"/>
        <v>1</v>
      </c>
      <c r="H17" s="3">
        <f t="shared" si="4"/>
        <v>27</v>
      </c>
      <c r="I17" s="4">
        <f t="shared" si="5"/>
        <v>18</v>
      </c>
      <c r="J17" s="22"/>
      <c r="K17" s="15"/>
      <c r="L17" s="14"/>
      <c r="M17" s="15"/>
      <c r="N17" s="14"/>
      <c r="O17" s="15"/>
      <c r="P17" s="14"/>
      <c r="Q17" s="15"/>
      <c r="R17" s="14"/>
      <c r="S17" s="15"/>
      <c r="T17" s="14"/>
      <c r="U17" s="15"/>
      <c r="V17" s="14"/>
      <c r="W17" s="15"/>
      <c r="X17" s="14"/>
      <c r="Y17" s="15"/>
      <c r="Z17" s="14">
        <v>17</v>
      </c>
      <c r="AA17" s="15">
        <v>6</v>
      </c>
      <c r="AB17" s="14">
        <v>10</v>
      </c>
      <c r="AC17" s="15">
        <v>12</v>
      </c>
      <c r="AD17" s="9"/>
      <c r="AE17" s="14"/>
      <c r="AF17" s="15"/>
      <c r="AG17" s="14"/>
      <c r="AH17" s="15"/>
      <c r="AI17" s="14"/>
      <c r="AJ17" s="15"/>
      <c r="AK17" s="14"/>
      <c r="AL17" s="15"/>
    </row>
    <row r="18" spans="2:38" x14ac:dyDescent="0.3">
      <c r="B18" t="s">
        <v>135</v>
      </c>
      <c r="C18" t="s">
        <v>136</v>
      </c>
      <c r="D18" s="9">
        <f t="shared" ref="D18" si="7">SUM(E18)*2+SUM(F18)+AD18</f>
        <v>0</v>
      </c>
      <c r="E18" s="10">
        <f t="shared" si="1"/>
        <v>0</v>
      </c>
      <c r="F18" s="20">
        <f t="shared" ref="F18" si="8">SUM(IF(SUM(J18:K18)&gt;0,SUM(+IF($J18=$K18,1,0),0)))+SUM(IF(SUM(L18:M18)&gt;0,SUM(+IF($L18=$M18,1,0),0)))+SUM(IF(SUM(N18:O18)&gt;0,SUM(+IF($N18=$O18,1,0),0)))+SUM(IF(SUM(P18:Q18)&gt;0,SUM(+IF($P18=$Q18,1,0),0)))+SUM(IF(SUM(R18:S18)&gt;0,SUM(+IF($R18=$S18,1,0),0)))+SUM(IF(SUM(T18:U18)&gt;0,SUM(+IF($T18=$U18,1,0),0)))+SUM(IF(SUM(V18:W18)&gt;0,SUM(+IF($V18=$W18,1,0),0)))+SUM(IF(SUM(X18:Y18)&gt;0,SUM(+IF($X18=$Y18,1,0),0)))+SUM(IF(SUM(Z18:AA18)&gt;0,SUM(+IF($Z18=$AA18,1,0),0)))+SUM(IF(SUM(AB18:AC18)&gt;0,SUM(+IF($AB18=$AC18,1,0),0)))+SUM(IF(SUM(AE18:AF18)&gt;0,SUM(+IF($AE18=$AF18,1,0),0)))+SUM(IF(SUM(AG18:AH18)&gt;0,SUM(+IF($AG18=$AH18,1,0),0)))+SUM(IF(SUM(AI18:AJ18)&gt;0,SUM(+IF($AI18=$AJ18,1,0),0)))+SUM(IF(SUM(AK18:AL18)&gt;0,SUM(+IF($AK18=$AL18,1,0),0)))</f>
        <v>0</v>
      </c>
      <c r="G18" s="11">
        <f t="shared" si="3"/>
        <v>1</v>
      </c>
      <c r="H18" s="3">
        <f t="shared" ref="H18" si="9">+J18+L18+N18+P18+R18+T18+V18+X18+Z18+AB18+AE18+AG18+AI18+AK18</f>
        <v>4</v>
      </c>
      <c r="I18" s="4">
        <f t="shared" ref="I18" si="10">+K18+M18+O18+Q18+S18+U18+W18+Y18+AA18+AC18+AF18+AH18+AJ18+AL18</f>
        <v>23</v>
      </c>
      <c r="J18" s="22"/>
      <c r="K18" s="15"/>
      <c r="L18" s="14"/>
      <c r="M18" s="15"/>
      <c r="N18" s="14"/>
      <c r="O18" s="15"/>
      <c r="P18" s="14"/>
      <c r="Q18" s="15"/>
      <c r="R18" s="14"/>
      <c r="S18" s="15"/>
      <c r="T18" s="14"/>
      <c r="U18" s="15"/>
      <c r="V18" s="14"/>
      <c r="W18" s="15"/>
      <c r="X18" s="14"/>
      <c r="Y18" s="15"/>
      <c r="Z18" s="14"/>
      <c r="AA18" s="15"/>
      <c r="AB18" s="14"/>
      <c r="AC18" s="15"/>
      <c r="AD18" s="9"/>
      <c r="AE18" s="14"/>
      <c r="AF18" s="15"/>
      <c r="AG18" s="14"/>
      <c r="AH18" s="15"/>
      <c r="AI18" s="14"/>
      <c r="AJ18" s="15"/>
      <c r="AK18" s="14">
        <v>4</v>
      </c>
      <c r="AL18" s="15">
        <v>23</v>
      </c>
    </row>
    <row r="19" spans="2:38" x14ac:dyDescent="0.3">
      <c r="B19" t="s">
        <v>23</v>
      </c>
      <c r="C19" t="s">
        <v>6</v>
      </c>
      <c r="D19" s="9">
        <f t="shared" si="0"/>
        <v>6</v>
      </c>
      <c r="E19" s="10">
        <f t="shared" si="1"/>
        <v>3</v>
      </c>
      <c r="F19" s="20">
        <f t="shared" si="2"/>
        <v>0</v>
      </c>
      <c r="G19" s="11">
        <f t="shared" si="3"/>
        <v>2</v>
      </c>
      <c r="H19" s="3">
        <f t="shared" si="4"/>
        <v>92</v>
      </c>
      <c r="I19" s="4">
        <f t="shared" si="5"/>
        <v>57</v>
      </c>
      <c r="J19" s="22">
        <v>39</v>
      </c>
      <c r="K19" s="15">
        <v>8</v>
      </c>
      <c r="L19" s="14">
        <v>4</v>
      </c>
      <c r="M19" s="15">
        <v>10</v>
      </c>
      <c r="N19" s="14"/>
      <c r="O19" s="15"/>
      <c r="P19" s="14">
        <v>16</v>
      </c>
      <c r="Q19" s="15">
        <v>11</v>
      </c>
      <c r="R19" s="14"/>
      <c r="S19" s="15"/>
      <c r="T19" s="14">
        <v>4</v>
      </c>
      <c r="U19" s="15">
        <v>19</v>
      </c>
      <c r="V19" s="14"/>
      <c r="W19" s="15"/>
      <c r="X19" s="14"/>
      <c r="Y19" s="15"/>
      <c r="Z19" s="14"/>
      <c r="AA19" s="15"/>
      <c r="AB19" s="14"/>
      <c r="AC19" s="15"/>
      <c r="AD19" s="9"/>
      <c r="AE19" s="14"/>
      <c r="AF19" s="15"/>
      <c r="AG19" s="14"/>
      <c r="AH19" s="15"/>
      <c r="AI19" s="14">
        <v>29</v>
      </c>
      <c r="AJ19" s="15">
        <v>9</v>
      </c>
      <c r="AK19" s="14"/>
      <c r="AL19" s="15"/>
    </row>
    <row r="20" spans="2:38" x14ac:dyDescent="0.3">
      <c r="B20" t="s">
        <v>129</v>
      </c>
      <c r="C20" t="s">
        <v>130</v>
      </c>
      <c r="D20" s="9">
        <f t="shared" ref="D20" si="11">SUM(E20)*2+SUM(F20)+AD20</f>
        <v>4</v>
      </c>
      <c r="E20" s="10">
        <f t="shared" si="1"/>
        <v>2</v>
      </c>
      <c r="F20" s="20">
        <f t="shared" si="2"/>
        <v>0</v>
      </c>
      <c r="G20" s="11">
        <f t="shared" si="3"/>
        <v>0</v>
      </c>
      <c r="H20" s="3">
        <f t="shared" si="4"/>
        <v>39</v>
      </c>
      <c r="I20" s="4">
        <f t="shared" si="5"/>
        <v>9</v>
      </c>
      <c r="J20" s="22"/>
      <c r="K20" s="15"/>
      <c r="L20" s="14"/>
      <c r="M20" s="15"/>
      <c r="N20" s="14"/>
      <c r="O20" s="15"/>
      <c r="P20" s="14"/>
      <c r="Q20" s="15"/>
      <c r="R20" s="14"/>
      <c r="S20" s="15"/>
      <c r="T20" s="14"/>
      <c r="U20" s="15"/>
      <c r="V20" s="14"/>
      <c r="W20" s="15"/>
      <c r="X20" s="14"/>
      <c r="Y20" s="15"/>
      <c r="Z20" s="14"/>
      <c r="AA20" s="15"/>
      <c r="AB20" s="14"/>
      <c r="AC20" s="15"/>
      <c r="AD20" s="9"/>
      <c r="AE20" s="14"/>
      <c r="AF20" s="15"/>
      <c r="AG20" s="14"/>
      <c r="AH20" s="15"/>
      <c r="AI20" s="14">
        <v>17</v>
      </c>
      <c r="AJ20" s="15">
        <v>7</v>
      </c>
      <c r="AK20" s="14">
        <v>22</v>
      </c>
      <c r="AL20" s="15">
        <v>2</v>
      </c>
    </row>
    <row r="21" spans="2:38" x14ac:dyDescent="0.3">
      <c r="B21" t="s">
        <v>0</v>
      </c>
      <c r="C21" t="s">
        <v>1</v>
      </c>
      <c r="D21" s="9">
        <f t="shared" si="0"/>
        <v>42</v>
      </c>
      <c r="E21" s="10">
        <f t="shared" si="1"/>
        <v>12</v>
      </c>
      <c r="F21" s="20">
        <f t="shared" si="2"/>
        <v>0</v>
      </c>
      <c r="G21" s="11">
        <f t="shared" si="3"/>
        <v>1</v>
      </c>
      <c r="H21" s="3">
        <f t="shared" si="4"/>
        <v>208</v>
      </c>
      <c r="I21" s="4">
        <f t="shared" si="5"/>
        <v>98</v>
      </c>
      <c r="J21" s="22">
        <v>13</v>
      </c>
      <c r="K21" s="15">
        <v>4</v>
      </c>
      <c r="L21" s="14">
        <v>16</v>
      </c>
      <c r="M21" s="15">
        <v>2</v>
      </c>
      <c r="N21" s="14"/>
      <c r="O21" s="15"/>
      <c r="P21" s="14">
        <v>20</v>
      </c>
      <c r="Q21" s="15">
        <v>2</v>
      </c>
      <c r="R21" s="14">
        <v>16</v>
      </c>
      <c r="S21" s="15">
        <v>8</v>
      </c>
      <c r="T21" s="14">
        <v>14</v>
      </c>
      <c r="U21" s="15">
        <v>7</v>
      </c>
      <c r="V21" s="14">
        <v>14</v>
      </c>
      <c r="W21" s="15">
        <v>9</v>
      </c>
      <c r="X21" s="14">
        <v>14</v>
      </c>
      <c r="Y21" s="15">
        <v>8</v>
      </c>
      <c r="Z21" s="14">
        <v>19</v>
      </c>
      <c r="AA21" s="15">
        <v>5</v>
      </c>
      <c r="AB21" s="14">
        <v>12</v>
      </c>
      <c r="AC21" s="15">
        <v>8</v>
      </c>
      <c r="AD21" s="9">
        <v>18</v>
      </c>
      <c r="AE21" s="14">
        <v>7</v>
      </c>
      <c r="AF21" s="15">
        <v>15</v>
      </c>
      <c r="AG21" s="14">
        <v>18</v>
      </c>
      <c r="AH21" s="15">
        <v>9</v>
      </c>
      <c r="AI21" s="14">
        <v>29</v>
      </c>
      <c r="AJ21" s="15">
        <v>9</v>
      </c>
      <c r="AK21" s="14">
        <v>16</v>
      </c>
      <c r="AL21" s="15">
        <v>12</v>
      </c>
    </row>
    <row r="22" spans="2:38" x14ac:dyDescent="0.3">
      <c r="B22" t="s">
        <v>37</v>
      </c>
      <c r="C22" t="s">
        <v>17</v>
      </c>
      <c r="D22" s="9">
        <f t="shared" si="0"/>
        <v>0</v>
      </c>
      <c r="E22" s="10">
        <f t="shared" si="1"/>
        <v>0</v>
      </c>
      <c r="F22" s="20">
        <f t="shared" si="2"/>
        <v>0</v>
      </c>
      <c r="G22" s="11">
        <f t="shared" si="3"/>
        <v>2</v>
      </c>
      <c r="H22" s="3">
        <f t="shared" si="4"/>
        <v>13</v>
      </c>
      <c r="I22" s="4">
        <f t="shared" si="5"/>
        <v>25</v>
      </c>
      <c r="J22" s="22">
        <v>7</v>
      </c>
      <c r="K22" s="15">
        <v>10</v>
      </c>
      <c r="L22" s="14"/>
      <c r="M22" s="15"/>
      <c r="N22" s="14"/>
      <c r="O22" s="15"/>
      <c r="P22" s="14"/>
      <c r="Q22" s="15"/>
      <c r="R22" s="14"/>
      <c r="S22" s="15"/>
      <c r="T22" s="14"/>
      <c r="U22" s="15"/>
      <c r="V22" s="14"/>
      <c r="W22" s="15"/>
      <c r="X22" s="14"/>
      <c r="Y22" s="15"/>
      <c r="Z22" s="14"/>
      <c r="AA22" s="15"/>
      <c r="AB22" s="14"/>
      <c r="AC22" s="15"/>
      <c r="AD22" s="9"/>
      <c r="AE22" s="14"/>
      <c r="AF22" s="15"/>
      <c r="AG22" s="14">
        <v>6</v>
      </c>
      <c r="AH22" s="15">
        <v>15</v>
      </c>
      <c r="AI22" s="14"/>
      <c r="AJ22" s="15"/>
      <c r="AK22" s="14"/>
      <c r="AL22" s="15"/>
    </row>
    <row r="23" spans="2:38" x14ac:dyDescent="0.3">
      <c r="B23" t="s">
        <v>56</v>
      </c>
      <c r="C23" t="s">
        <v>44</v>
      </c>
      <c r="D23" s="9">
        <f t="shared" si="0"/>
        <v>26</v>
      </c>
      <c r="E23" s="10">
        <f t="shared" si="1"/>
        <v>5</v>
      </c>
      <c r="F23" s="20">
        <f t="shared" si="2"/>
        <v>0</v>
      </c>
      <c r="G23" s="11">
        <f t="shared" si="3"/>
        <v>7</v>
      </c>
      <c r="H23" s="3">
        <f t="shared" si="4"/>
        <v>113</v>
      </c>
      <c r="I23" s="4">
        <f t="shared" si="5"/>
        <v>174</v>
      </c>
      <c r="J23" s="22">
        <v>4</v>
      </c>
      <c r="K23" s="15">
        <v>13</v>
      </c>
      <c r="L23" s="14">
        <v>2</v>
      </c>
      <c r="M23" s="15">
        <v>16</v>
      </c>
      <c r="N23" s="14"/>
      <c r="O23" s="15"/>
      <c r="P23" s="14">
        <v>9</v>
      </c>
      <c r="Q23" s="15">
        <v>7</v>
      </c>
      <c r="R23" s="14">
        <v>21</v>
      </c>
      <c r="S23" s="15">
        <v>8</v>
      </c>
      <c r="T23" s="14">
        <v>14</v>
      </c>
      <c r="U23" s="15">
        <v>7</v>
      </c>
      <c r="V23" s="14">
        <v>14</v>
      </c>
      <c r="W23" s="15">
        <v>9</v>
      </c>
      <c r="X23" s="14"/>
      <c r="Y23" s="15"/>
      <c r="Z23" s="14">
        <v>5</v>
      </c>
      <c r="AA23" s="15">
        <v>19</v>
      </c>
      <c r="AB23" s="14">
        <v>17</v>
      </c>
      <c r="AC23" s="15">
        <v>11</v>
      </c>
      <c r="AD23" s="9">
        <v>16</v>
      </c>
      <c r="AE23" s="14">
        <v>7</v>
      </c>
      <c r="AF23" s="15">
        <v>15</v>
      </c>
      <c r="AG23" s="14">
        <v>9</v>
      </c>
      <c r="AH23" s="15">
        <v>18</v>
      </c>
      <c r="AI23" s="14">
        <v>9</v>
      </c>
      <c r="AJ23" s="15">
        <v>29</v>
      </c>
      <c r="AK23" s="14">
        <v>2</v>
      </c>
      <c r="AL23" s="15">
        <v>22</v>
      </c>
    </row>
    <row r="24" spans="2:38" x14ac:dyDescent="0.3">
      <c r="B24" t="s">
        <v>40</v>
      </c>
      <c r="C24" t="s">
        <v>44</v>
      </c>
      <c r="D24" s="9">
        <f t="shared" si="0"/>
        <v>20</v>
      </c>
      <c r="E24" s="10">
        <f t="shared" si="1"/>
        <v>6</v>
      </c>
      <c r="F24" s="20">
        <f t="shared" si="2"/>
        <v>0</v>
      </c>
      <c r="G24" s="11">
        <f t="shared" si="3"/>
        <v>6</v>
      </c>
      <c r="H24" s="3">
        <f t="shared" si="4"/>
        <v>146</v>
      </c>
      <c r="I24" s="4">
        <f t="shared" si="5"/>
        <v>141</v>
      </c>
      <c r="J24" s="22">
        <v>4</v>
      </c>
      <c r="K24" s="15">
        <v>13</v>
      </c>
      <c r="L24" s="14">
        <v>8</v>
      </c>
      <c r="M24" s="15">
        <v>9</v>
      </c>
      <c r="N24" s="14"/>
      <c r="O24" s="15"/>
      <c r="P24" s="14">
        <v>13</v>
      </c>
      <c r="Q24" s="51">
        <v>11</v>
      </c>
      <c r="R24" s="14">
        <v>8</v>
      </c>
      <c r="S24" s="15">
        <v>21</v>
      </c>
      <c r="T24" s="14">
        <v>19</v>
      </c>
      <c r="U24" s="15">
        <v>4</v>
      </c>
      <c r="V24" s="14">
        <v>9</v>
      </c>
      <c r="W24" s="15">
        <v>14</v>
      </c>
      <c r="X24" s="14"/>
      <c r="Y24" s="15"/>
      <c r="Z24" s="14">
        <v>17</v>
      </c>
      <c r="AA24" s="15">
        <v>6</v>
      </c>
      <c r="AB24" s="14">
        <v>12</v>
      </c>
      <c r="AC24" s="15">
        <v>8</v>
      </c>
      <c r="AD24" s="9">
        <v>8</v>
      </c>
      <c r="AE24" s="14">
        <v>17</v>
      </c>
      <c r="AF24" s="15">
        <v>6</v>
      </c>
      <c r="AG24" s="14">
        <v>7</v>
      </c>
      <c r="AH24" s="15">
        <v>16</v>
      </c>
      <c r="AI24" s="14">
        <v>9</v>
      </c>
      <c r="AJ24" s="15">
        <v>29</v>
      </c>
      <c r="AK24" s="14">
        <v>23</v>
      </c>
      <c r="AL24" s="15">
        <v>4</v>
      </c>
    </row>
    <row r="25" spans="2:38" x14ac:dyDescent="0.3">
      <c r="B25" t="s">
        <v>38</v>
      </c>
      <c r="C25" t="s">
        <v>16</v>
      </c>
      <c r="D25" s="9">
        <f t="shared" si="0"/>
        <v>24</v>
      </c>
      <c r="E25" s="10">
        <f t="shared" si="1"/>
        <v>2</v>
      </c>
      <c r="F25" s="20">
        <f t="shared" si="2"/>
        <v>0</v>
      </c>
      <c r="G25" s="11">
        <f t="shared" si="3"/>
        <v>6</v>
      </c>
      <c r="H25" s="3">
        <f t="shared" si="4"/>
        <v>71</v>
      </c>
      <c r="I25" s="4">
        <f t="shared" si="5"/>
        <v>114</v>
      </c>
      <c r="J25" s="22"/>
      <c r="K25" s="15"/>
      <c r="L25" s="14">
        <v>7</v>
      </c>
      <c r="M25" s="15">
        <v>16</v>
      </c>
      <c r="N25" s="14">
        <v>3</v>
      </c>
      <c r="O25" s="15">
        <v>22</v>
      </c>
      <c r="P25" s="14">
        <v>13</v>
      </c>
      <c r="Q25" s="51">
        <v>11</v>
      </c>
      <c r="R25" s="14"/>
      <c r="S25" s="15"/>
      <c r="T25" s="14"/>
      <c r="U25" s="15"/>
      <c r="V25" s="14">
        <v>6</v>
      </c>
      <c r="W25" s="15">
        <v>11</v>
      </c>
      <c r="X25" s="14"/>
      <c r="Y25" s="15"/>
      <c r="Z25" s="14">
        <v>5</v>
      </c>
      <c r="AA25" s="15">
        <v>19</v>
      </c>
      <c r="AB25" s="14">
        <v>10</v>
      </c>
      <c r="AC25" s="15">
        <v>12</v>
      </c>
      <c r="AD25" s="9">
        <v>20</v>
      </c>
      <c r="AE25" s="14">
        <v>15</v>
      </c>
      <c r="AF25" s="15">
        <v>7</v>
      </c>
      <c r="AG25" s="14"/>
      <c r="AH25" s="15"/>
      <c r="AI25" s="14"/>
      <c r="AJ25" s="15"/>
      <c r="AK25" s="14">
        <v>12</v>
      </c>
      <c r="AL25" s="15">
        <v>16</v>
      </c>
    </row>
    <row r="26" spans="2:38" x14ac:dyDescent="0.3">
      <c r="B26" t="s">
        <v>36</v>
      </c>
      <c r="C26" t="s">
        <v>16</v>
      </c>
      <c r="D26" s="9">
        <f t="shared" si="0"/>
        <v>4</v>
      </c>
      <c r="E26" s="10">
        <f t="shared" si="1"/>
        <v>2</v>
      </c>
      <c r="F26" s="20">
        <f t="shared" si="2"/>
        <v>0</v>
      </c>
      <c r="G26" s="11">
        <f t="shared" si="3"/>
        <v>2</v>
      </c>
      <c r="H26" s="3">
        <f t="shared" si="4"/>
        <v>50</v>
      </c>
      <c r="I26" s="4">
        <f t="shared" si="5"/>
        <v>38</v>
      </c>
      <c r="J26" s="22"/>
      <c r="K26" s="15"/>
      <c r="L26" s="14">
        <v>8</v>
      </c>
      <c r="M26" s="15">
        <v>9</v>
      </c>
      <c r="N26" s="14"/>
      <c r="O26" s="15"/>
      <c r="P26" s="14"/>
      <c r="Q26" s="15"/>
      <c r="R26" s="14"/>
      <c r="S26" s="15"/>
      <c r="T26" s="14"/>
      <c r="U26" s="15"/>
      <c r="V26" s="14">
        <v>14</v>
      </c>
      <c r="W26" s="15">
        <v>6</v>
      </c>
      <c r="X26" s="14"/>
      <c r="Y26" s="15"/>
      <c r="Z26" s="14"/>
      <c r="AA26" s="15"/>
      <c r="AB26" s="14">
        <v>11</v>
      </c>
      <c r="AC26" s="15">
        <v>17</v>
      </c>
      <c r="AD26" s="9"/>
      <c r="AE26" s="14">
        <v>17</v>
      </c>
      <c r="AF26" s="15">
        <v>6</v>
      </c>
      <c r="AG26" s="14"/>
      <c r="AH26" s="15"/>
      <c r="AI26" s="14"/>
      <c r="AJ26" s="15"/>
      <c r="AK26" s="14"/>
      <c r="AL26" s="15"/>
    </row>
    <row r="27" spans="2:38" x14ac:dyDescent="0.3">
      <c r="B27" t="s">
        <v>122</v>
      </c>
      <c r="C27" t="s">
        <v>123</v>
      </c>
      <c r="D27" s="9">
        <f t="shared" ref="D27" si="12">SUM(E27)*2+SUM(F27)+AD27</f>
        <v>0</v>
      </c>
      <c r="E27" s="10">
        <f t="shared" si="1"/>
        <v>0</v>
      </c>
      <c r="F27" s="20">
        <f t="shared" si="2"/>
        <v>0</v>
      </c>
      <c r="G27" s="11">
        <f t="shared" si="3"/>
        <v>1</v>
      </c>
      <c r="H27" s="3">
        <f t="shared" si="4"/>
        <v>7</v>
      </c>
      <c r="I27" s="4">
        <f t="shared" si="5"/>
        <v>15</v>
      </c>
      <c r="J27" s="22"/>
      <c r="K27" s="15"/>
      <c r="L27" s="14"/>
      <c r="M27" s="15"/>
      <c r="N27" s="14"/>
      <c r="O27" s="15"/>
      <c r="P27" s="14"/>
      <c r="Q27" s="15"/>
      <c r="R27" s="14"/>
      <c r="S27" s="15"/>
      <c r="T27" s="14"/>
      <c r="U27" s="15"/>
      <c r="V27" s="14"/>
      <c r="W27" s="15"/>
      <c r="X27" s="14"/>
      <c r="Y27" s="15"/>
      <c r="Z27" s="14"/>
      <c r="AA27" s="15"/>
      <c r="AB27" s="14"/>
      <c r="AC27" s="15"/>
      <c r="AD27" s="9"/>
      <c r="AE27" s="14">
        <v>7</v>
      </c>
      <c r="AF27" s="15">
        <v>15</v>
      </c>
      <c r="AG27" s="14"/>
      <c r="AH27" s="15"/>
      <c r="AI27" s="14"/>
      <c r="AJ27" s="15"/>
      <c r="AK27" s="14"/>
      <c r="AL27" s="15"/>
    </row>
    <row r="28" spans="2:38" x14ac:dyDescent="0.3">
      <c r="B28" t="s">
        <v>34</v>
      </c>
      <c r="C28" t="s">
        <v>15</v>
      </c>
      <c r="D28" s="9">
        <f t="shared" si="0"/>
        <v>12</v>
      </c>
      <c r="E28" s="10">
        <f t="shared" si="1"/>
        <v>6</v>
      </c>
      <c r="F28" s="20">
        <f t="shared" si="2"/>
        <v>0</v>
      </c>
      <c r="G28" s="11">
        <f t="shared" si="3"/>
        <v>5</v>
      </c>
      <c r="H28" s="3">
        <f t="shared" si="4"/>
        <v>120</v>
      </c>
      <c r="I28" s="4">
        <f t="shared" si="5"/>
        <v>122</v>
      </c>
      <c r="J28" s="22">
        <v>3</v>
      </c>
      <c r="K28" s="15">
        <v>11</v>
      </c>
      <c r="L28" s="14">
        <v>9</v>
      </c>
      <c r="M28" s="15">
        <v>8</v>
      </c>
      <c r="N28" s="14">
        <v>6</v>
      </c>
      <c r="O28" s="15">
        <v>14</v>
      </c>
      <c r="P28" s="14">
        <v>9</v>
      </c>
      <c r="Q28" s="15">
        <v>7</v>
      </c>
      <c r="R28" s="14">
        <v>8</v>
      </c>
      <c r="S28" s="15">
        <v>16</v>
      </c>
      <c r="T28" s="14"/>
      <c r="U28" s="15"/>
      <c r="V28" s="14">
        <v>14</v>
      </c>
      <c r="W28" s="15">
        <v>9</v>
      </c>
      <c r="X28" s="14">
        <v>10</v>
      </c>
      <c r="Y28" s="15">
        <v>12</v>
      </c>
      <c r="Z28" s="14"/>
      <c r="AA28" s="15"/>
      <c r="AB28" s="14"/>
      <c r="AC28" s="15"/>
      <c r="AD28" s="9"/>
      <c r="AE28" s="14">
        <v>9</v>
      </c>
      <c r="AF28" s="15">
        <v>24</v>
      </c>
      <c r="AG28" s="14">
        <v>18</v>
      </c>
      <c r="AH28" s="15">
        <v>9</v>
      </c>
      <c r="AI28" s="14">
        <v>12</v>
      </c>
      <c r="AJ28" s="15">
        <v>10</v>
      </c>
      <c r="AK28" s="14">
        <v>22</v>
      </c>
      <c r="AL28" s="15">
        <v>2</v>
      </c>
    </row>
    <row r="29" spans="2:38" x14ac:dyDescent="0.3">
      <c r="B29" t="s">
        <v>31</v>
      </c>
      <c r="C29" t="s">
        <v>12</v>
      </c>
      <c r="D29" s="9">
        <f t="shared" si="0"/>
        <v>4</v>
      </c>
      <c r="E29" s="10">
        <f t="shared" si="1"/>
        <v>2</v>
      </c>
      <c r="F29" s="20">
        <f t="shared" si="2"/>
        <v>0</v>
      </c>
      <c r="G29" s="11">
        <f t="shared" si="3"/>
        <v>6</v>
      </c>
      <c r="H29" s="3">
        <f t="shared" si="4"/>
        <v>63</v>
      </c>
      <c r="I29" s="4">
        <f t="shared" si="5"/>
        <v>103</v>
      </c>
      <c r="J29" s="22">
        <v>4</v>
      </c>
      <c r="K29" s="15">
        <v>13</v>
      </c>
      <c r="L29" s="14">
        <v>16</v>
      </c>
      <c r="M29" s="15">
        <v>2</v>
      </c>
      <c r="N29" s="14"/>
      <c r="O29" s="15"/>
      <c r="P29" s="14">
        <v>2</v>
      </c>
      <c r="Q29" s="15">
        <v>20</v>
      </c>
      <c r="R29" s="14"/>
      <c r="S29" s="15"/>
      <c r="T29" s="14"/>
      <c r="U29" s="15"/>
      <c r="V29" s="14"/>
      <c r="W29" s="15"/>
      <c r="X29" s="14">
        <v>6</v>
      </c>
      <c r="Y29" s="15">
        <v>9</v>
      </c>
      <c r="Z29" s="14">
        <v>6</v>
      </c>
      <c r="AA29" s="15">
        <v>17</v>
      </c>
      <c r="AB29" s="14">
        <v>8</v>
      </c>
      <c r="AC29" s="15">
        <v>12</v>
      </c>
      <c r="AD29" s="9"/>
      <c r="AE29" s="14"/>
      <c r="AF29" s="15"/>
      <c r="AG29" s="14"/>
      <c r="AH29" s="15"/>
      <c r="AI29" s="14">
        <v>17</v>
      </c>
      <c r="AJ29" s="15">
        <v>7</v>
      </c>
      <c r="AK29" s="14">
        <v>4</v>
      </c>
      <c r="AL29" s="15">
        <v>23</v>
      </c>
    </row>
    <row r="30" spans="2:38" x14ac:dyDescent="0.3">
      <c r="B30" t="s">
        <v>24</v>
      </c>
      <c r="C30" t="s">
        <v>7</v>
      </c>
      <c r="D30" s="9">
        <f t="shared" si="0"/>
        <v>4</v>
      </c>
      <c r="E30" s="10">
        <f t="shared" si="1"/>
        <v>2</v>
      </c>
      <c r="F30" s="20">
        <f t="shared" si="2"/>
        <v>0</v>
      </c>
      <c r="G30" s="11">
        <f t="shared" si="3"/>
        <v>5</v>
      </c>
      <c r="H30" s="3">
        <f t="shared" si="4"/>
        <v>74</v>
      </c>
      <c r="I30" s="4">
        <f t="shared" si="5"/>
        <v>101</v>
      </c>
      <c r="J30" s="22">
        <v>39</v>
      </c>
      <c r="K30" s="15">
        <v>8</v>
      </c>
      <c r="L30" s="14">
        <v>4</v>
      </c>
      <c r="M30" s="15">
        <v>10</v>
      </c>
      <c r="N30" s="14"/>
      <c r="O30" s="15"/>
      <c r="P30" s="14">
        <v>2</v>
      </c>
      <c r="Q30" s="15">
        <v>20</v>
      </c>
      <c r="R30" s="14"/>
      <c r="S30" s="15"/>
      <c r="T30" s="14"/>
      <c r="U30" s="15"/>
      <c r="V30" s="14"/>
      <c r="W30" s="15"/>
      <c r="X30" s="14"/>
      <c r="Y30" s="15"/>
      <c r="Z30" s="14">
        <v>5</v>
      </c>
      <c r="AA30" s="15">
        <v>19</v>
      </c>
      <c r="AB30" s="14">
        <v>10</v>
      </c>
      <c r="AC30" s="15">
        <v>12</v>
      </c>
      <c r="AD30" s="9"/>
      <c r="AE30" s="14"/>
      <c r="AF30" s="15"/>
      <c r="AG30" s="14"/>
      <c r="AH30" s="15"/>
      <c r="AI30" s="14">
        <v>12</v>
      </c>
      <c r="AJ30" s="15">
        <v>10</v>
      </c>
      <c r="AK30" s="14">
        <v>2</v>
      </c>
      <c r="AL30" s="15">
        <v>22</v>
      </c>
    </row>
    <row r="31" spans="2:38" x14ac:dyDescent="0.3">
      <c r="B31" t="s">
        <v>27</v>
      </c>
      <c r="C31" t="s">
        <v>9</v>
      </c>
      <c r="D31" s="9">
        <f t="shared" si="0"/>
        <v>20</v>
      </c>
      <c r="E31" s="10">
        <f t="shared" si="1"/>
        <v>5</v>
      </c>
      <c r="F31" s="20">
        <f t="shared" si="2"/>
        <v>0</v>
      </c>
      <c r="G31" s="11">
        <f t="shared" si="3"/>
        <v>7</v>
      </c>
      <c r="H31" s="3">
        <f t="shared" si="4"/>
        <v>146</v>
      </c>
      <c r="I31" s="4">
        <f t="shared" si="5"/>
        <v>155</v>
      </c>
      <c r="J31" s="22"/>
      <c r="K31" s="15"/>
      <c r="L31" s="14">
        <v>16</v>
      </c>
      <c r="M31" s="15">
        <v>7</v>
      </c>
      <c r="N31" s="14"/>
      <c r="O31" s="15"/>
      <c r="P31" s="14">
        <v>11</v>
      </c>
      <c r="Q31" s="15">
        <v>13</v>
      </c>
      <c r="R31" s="14">
        <v>8</v>
      </c>
      <c r="S31" s="15">
        <v>21</v>
      </c>
      <c r="T31" s="14">
        <v>7</v>
      </c>
      <c r="U31" s="15">
        <v>14</v>
      </c>
      <c r="V31" s="14">
        <v>9</v>
      </c>
      <c r="W31" s="15">
        <v>14</v>
      </c>
      <c r="X31" s="14">
        <v>8</v>
      </c>
      <c r="Y31" s="15">
        <v>14</v>
      </c>
      <c r="Z31" s="14">
        <v>19</v>
      </c>
      <c r="AA31" s="15">
        <v>5</v>
      </c>
      <c r="AB31" s="14">
        <v>12</v>
      </c>
      <c r="AC31" s="15">
        <v>8</v>
      </c>
      <c r="AD31" s="9">
        <v>10</v>
      </c>
      <c r="AE31" s="14">
        <v>6</v>
      </c>
      <c r="AF31" s="15">
        <v>17</v>
      </c>
      <c r="AG31" s="14">
        <v>18</v>
      </c>
      <c r="AH31" s="15">
        <v>9</v>
      </c>
      <c r="AI31" s="14">
        <v>9</v>
      </c>
      <c r="AJ31" s="15">
        <v>29</v>
      </c>
      <c r="AK31" s="14">
        <v>23</v>
      </c>
      <c r="AL31" s="15">
        <v>4</v>
      </c>
    </row>
    <row r="32" spans="2:38" x14ac:dyDescent="0.3">
      <c r="B32" t="s">
        <v>41</v>
      </c>
      <c r="C32" t="s">
        <v>45</v>
      </c>
      <c r="D32" s="9">
        <f t="shared" si="0"/>
        <v>0</v>
      </c>
      <c r="E32" s="10">
        <f t="shared" si="1"/>
        <v>0</v>
      </c>
      <c r="F32" s="20">
        <f t="shared" si="2"/>
        <v>0</v>
      </c>
      <c r="G32" s="11">
        <f t="shared" si="3"/>
        <v>2</v>
      </c>
      <c r="H32" s="3">
        <f t="shared" si="4"/>
        <v>7</v>
      </c>
      <c r="I32" s="4">
        <f t="shared" si="5"/>
        <v>21</v>
      </c>
      <c r="J32" s="22">
        <v>3</v>
      </c>
      <c r="K32" s="15">
        <v>11</v>
      </c>
      <c r="L32" s="14">
        <v>4</v>
      </c>
      <c r="M32" s="15">
        <v>10</v>
      </c>
      <c r="N32" s="14"/>
      <c r="O32" s="15"/>
      <c r="P32" s="14"/>
      <c r="Q32" s="15"/>
      <c r="R32" s="14"/>
      <c r="S32" s="15"/>
      <c r="T32" s="14"/>
      <c r="U32" s="15"/>
      <c r="V32" s="14"/>
      <c r="W32" s="15"/>
      <c r="X32" s="14"/>
      <c r="Y32" s="15"/>
      <c r="Z32" s="14"/>
      <c r="AA32" s="15"/>
      <c r="AB32" s="14"/>
      <c r="AC32" s="15"/>
      <c r="AD32" s="9"/>
      <c r="AE32" s="14"/>
      <c r="AF32" s="15"/>
      <c r="AG32" s="14"/>
      <c r="AH32" s="15"/>
      <c r="AI32" s="14"/>
      <c r="AJ32" s="15"/>
      <c r="AK32" s="14"/>
      <c r="AL32" s="15"/>
    </row>
    <row r="33" spans="2:38" x14ac:dyDescent="0.3">
      <c r="B33" t="s">
        <v>103</v>
      </c>
      <c r="C33" t="s">
        <v>104</v>
      </c>
      <c r="D33" s="9">
        <f t="shared" si="0"/>
        <v>36</v>
      </c>
      <c r="E33" s="10">
        <f t="shared" si="1"/>
        <v>3</v>
      </c>
      <c r="F33" s="20">
        <f t="shared" si="2"/>
        <v>0</v>
      </c>
      <c r="G33" s="11">
        <f t="shared" si="3"/>
        <v>2</v>
      </c>
      <c r="H33" s="3">
        <f t="shared" si="4"/>
        <v>70</v>
      </c>
      <c r="I33" s="4">
        <f t="shared" si="5"/>
        <v>59</v>
      </c>
      <c r="J33" s="22"/>
      <c r="K33" s="15"/>
      <c r="L33" s="14"/>
      <c r="M33" s="15"/>
      <c r="N33" s="14"/>
      <c r="O33" s="15"/>
      <c r="P33" s="14"/>
      <c r="Q33" s="15"/>
      <c r="R33" s="14"/>
      <c r="S33" s="15"/>
      <c r="T33" s="14"/>
      <c r="U33" s="15"/>
      <c r="V33" s="14"/>
      <c r="W33" s="15"/>
      <c r="X33" s="14">
        <v>12</v>
      </c>
      <c r="Y33" s="15">
        <v>10</v>
      </c>
      <c r="Z33" s="14">
        <v>6</v>
      </c>
      <c r="AA33" s="15">
        <v>17</v>
      </c>
      <c r="AB33" s="14"/>
      <c r="AC33" s="15"/>
      <c r="AD33" s="9">
        <v>30</v>
      </c>
      <c r="AE33" s="14">
        <v>24</v>
      </c>
      <c r="AF33" s="15">
        <v>9</v>
      </c>
      <c r="AG33" s="14">
        <v>16</v>
      </c>
      <c r="AH33" s="15">
        <v>7</v>
      </c>
      <c r="AI33" s="14"/>
      <c r="AJ33" s="15"/>
      <c r="AK33" s="14">
        <v>12</v>
      </c>
      <c r="AL33" s="15">
        <v>16</v>
      </c>
    </row>
    <row r="34" spans="2:38" x14ac:dyDescent="0.3">
      <c r="B34" t="s">
        <v>43</v>
      </c>
      <c r="C34" t="s">
        <v>11</v>
      </c>
      <c r="D34" s="9">
        <f t="shared" si="0"/>
        <v>16</v>
      </c>
      <c r="E34" s="10">
        <f t="shared" si="1"/>
        <v>5</v>
      </c>
      <c r="F34" s="20">
        <f t="shared" si="2"/>
        <v>0</v>
      </c>
      <c r="G34" s="11">
        <f t="shared" si="3"/>
        <v>3</v>
      </c>
      <c r="H34" s="3">
        <f t="shared" si="4"/>
        <v>86</v>
      </c>
      <c r="I34" s="4">
        <f t="shared" si="5"/>
        <v>111</v>
      </c>
      <c r="J34" s="22">
        <v>8</v>
      </c>
      <c r="K34" s="15">
        <v>39</v>
      </c>
      <c r="L34" s="14"/>
      <c r="M34" s="15"/>
      <c r="N34" s="14">
        <v>13</v>
      </c>
      <c r="O34" s="15">
        <v>11</v>
      </c>
      <c r="P34" s="14">
        <v>9</v>
      </c>
      <c r="Q34" s="15">
        <v>7</v>
      </c>
      <c r="R34" s="14"/>
      <c r="S34" s="15"/>
      <c r="T34" s="14">
        <v>4</v>
      </c>
      <c r="U34" s="15">
        <v>19</v>
      </c>
      <c r="V34" s="14">
        <v>11</v>
      </c>
      <c r="W34" s="15">
        <v>6</v>
      </c>
      <c r="X34" s="14"/>
      <c r="Y34" s="15"/>
      <c r="Z34" s="14">
        <v>10</v>
      </c>
      <c r="AA34" s="15">
        <v>9</v>
      </c>
      <c r="AB34" s="14"/>
      <c r="AC34" s="15"/>
      <c r="AD34" s="9">
        <v>6</v>
      </c>
      <c r="AE34" s="14"/>
      <c r="AF34" s="15"/>
      <c r="AG34" s="14">
        <v>9</v>
      </c>
      <c r="AH34" s="15">
        <v>18</v>
      </c>
      <c r="AI34" s="14"/>
      <c r="AJ34" s="15"/>
      <c r="AK34" s="14">
        <v>22</v>
      </c>
      <c r="AL34" s="15">
        <v>2</v>
      </c>
    </row>
    <row r="35" spans="2:38" x14ac:dyDescent="0.3">
      <c r="B35" t="s">
        <v>30</v>
      </c>
      <c r="C35" t="s">
        <v>11</v>
      </c>
      <c r="D35" s="9">
        <f t="shared" si="0"/>
        <v>15</v>
      </c>
      <c r="E35" s="10">
        <f t="shared" si="1"/>
        <v>5</v>
      </c>
      <c r="F35" s="20">
        <f t="shared" si="2"/>
        <v>1</v>
      </c>
      <c r="G35" s="11">
        <f t="shared" si="3"/>
        <v>7</v>
      </c>
      <c r="H35" s="3">
        <f t="shared" si="4"/>
        <v>124</v>
      </c>
      <c r="I35" s="4">
        <f t="shared" si="5"/>
        <v>155</v>
      </c>
      <c r="J35" s="22">
        <v>7</v>
      </c>
      <c r="K35" s="15">
        <v>10</v>
      </c>
      <c r="L35" s="14">
        <v>16</v>
      </c>
      <c r="M35" s="15">
        <v>7</v>
      </c>
      <c r="N35" s="14">
        <v>13</v>
      </c>
      <c r="O35" s="15">
        <v>11</v>
      </c>
      <c r="P35" s="14">
        <v>11</v>
      </c>
      <c r="Q35" s="15">
        <v>13</v>
      </c>
      <c r="R35" s="14">
        <v>12</v>
      </c>
      <c r="S35" s="15">
        <v>12</v>
      </c>
      <c r="T35" s="14">
        <v>14</v>
      </c>
      <c r="U35" s="15">
        <v>7</v>
      </c>
      <c r="V35" s="14">
        <v>6</v>
      </c>
      <c r="W35" s="15">
        <v>11</v>
      </c>
      <c r="X35" s="14">
        <v>6</v>
      </c>
      <c r="Y35" s="15">
        <v>9</v>
      </c>
      <c r="Z35" s="14">
        <v>10</v>
      </c>
      <c r="AA35" s="15">
        <v>9</v>
      </c>
      <c r="AB35" s="14">
        <v>12</v>
      </c>
      <c r="AC35" s="15">
        <v>10</v>
      </c>
      <c r="AD35" s="9">
        <v>4</v>
      </c>
      <c r="AE35" s="14">
        <v>6</v>
      </c>
      <c r="AF35" s="15">
        <v>17</v>
      </c>
      <c r="AG35" s="14">
        <v>7</v>
      </c>
      <c r="AH35" s="15">
        <v>16</v>
      </c>
      <c r="AI35" s="14"/>
      <c r="AJ35" s="15"/>
      <c r="AK35" s="14">
        <v>4</v>
      </c>
      <c r="AL35" s="15">
        <v>23</v>
      </c>
    </row>
    <row r="36" spans="2:38" x14ac:dyDescent="0.3">
      <c r="B36" t="s">
        <v>29</v>
      </c>
      <c r="C36" t="s">
        <v>10</v>
      </c>
      <c r="D36" s="9">
        <f t="shared" si="0"/>
        <v>2</v>
      </c>
      <c r="E36" s="10">
        <f t="shared" si="1"/>
        <v>1</v>
      </c>
      <c r="F36" s="20">
        <f t="shared" si="2"/>
        <v>0</v>
      </c>
      <c r="G36" s="11">
        <f t="shared" si="3"/>
        <v>0</v>
      </c>
      <c r="H36" s="3">
        <f t="shared" si="4"/>
        <v>11</v>
      </c>
      <c r="I36" s="4">
        <f t="shared" si="5"/>
        <v>3</v>
      </c>
      <c r="J36" s="22">
        <v>11</v>
      </c>
      <c r="K36" s="15">
        <v>3</v>
      </c>
      <c r="L36" s="14"/>
      <c r="M36" s="15"/>
      <c r="N36" s="14"/>
      <c r="O36" s="15"/>
      <c r="P36" s="14"/>
      <c r="Q36" s="15"/>
      <c r="R36" s="14"/>
      <c r="S36" s="15"/>
      <c r="T36" s="14"/>
      <c r="U36" s="15"/>
      <c r="V36" s="14"/>
      <c r="W36" s="15"/>
      <c r="X36" s="14"/>
      <c r="Y36" s="15"/>
      <c r="Z36" s="14"/>
      <c r="AA36" s="15"/>
      <c r="AB36" s="14"/>
      <c r="AC36" s="15"/>
      <c r="AD36" s="9"/>
      <c r="AE36" s="14"/>
      <c r="AF36" s="15"/>
      <c r="AG36" s="14"/>
      <c r="AH36" s="15"/>
      <c r="AI36" s="14"/>
      <c r="AJ36" s="15"/>
      <c r="AK36" s="14"/>
      <c r="AL36" s="15"/>
    </row>
    <row r="37" spans="2:38" x14ac:dyDescent="0.3">
      <c r="B37" t="s">
        <v>39</v>
      </c>
      <c r="C37" t="s">
        <v>10</v>
      </c>
      <c r="D37" s="9">
        <f t="shared" si="0"/>
        <v>10</v>
      </c>
      <c r="E37" s="10">
        <f t="shared" si="1"/>
        <v>5</v>
      </c>
      <c r="F37" s="20">
        <f t="shared" si="2"/>
        <v>0</v>
      </c>
      <c r="G37" s="11">
        <f t="shared" si="3"/>
        <v>5</v>
      </c>
      <c r="H37" s="3">
        <f t="shared" si="4"/>
        <v>121</v>
      </c>
      <c r="I37" s="4">
        <f t="shared" si="5"/>
        <v>107</v>
      </c>
      <c r="J37" s="22"/>
      <c r="K37" s="15"/>
      <c r="L37" s="14">
        <v>7</v>
      </c>
      <c r="M37" s="15">
        <v>16</v>
      </c>
      <c r="N37" s="14">
        <v>11</v>
      </c>
      <c r="O37" s="15">
        <v>13</v>
      </c>
      <c r="P37" s="14">
        <v>11</v>
      </c>
      <c r="Q37" s="15">
        <v>16</v>
      </c>
      <c r="R37" s="14"/>
      <c r="S37" s="15"/>
      <c r="T37" s="14">
        <v>19</v>
      </c>
      <c r="U37" s="15">
        <v>4</v>
      </c>
      <c r="V37" s="14">
        <v>11</v>
      </c>
      <c r="W37" s="15">
        <v>6</v>
      </c>
      <c r="X37" s="14">
        <v>8</v>
      </c>
      <c r="Y37" s="15">
        <v>14</v>
      </c>
      <c r="Z37" s="14">
        <v>6</v>
      </c>
      <c r="AA37" s="15">
        <v>17</v>
      </c>
      <c r="AB37" s="14"/>
      <c r="AC37" s="15"/>
      <c r="AD37" s="9"/>
      <c r="AE37" s="14">
        <v>15</v>
      </c>
      <c r="AF37" s="15">
        <v>7</v>
      </c>
      <c r="AG37" s="14">
        <v>16</v>
      </c>
      <c r="AH37" s="15">
        <v>7</v>
      </c>
      <c r="AI37" s="14">
        <v>17</v>
      </c>
      <c r="AJ37" s="15">
        <v>7</v>
      </c>
      <c r="AK37" s="14"/>
      <c r="AL37" s="15"/>
    </row>
    <row r="38" spans="2:38" x14ac:dyDescent="0.3">
      <c r="B38" t="s">
        <v>22</v>
      </c>
      <c r="C38" t="s">
        <v>5</v>
      </c>
      <c r="D38" s="9">
        <f t="shared" si="0"/>
        <v>25</v>
      </c>
      <c r="E38" s="10">
        <f t="shared" si="1"/>
        <v>5</v>
      </c>
      <c r="F38" s="20">
        <f t="shared" si="2"/>
        <v>1</v>
      </c>
      <c r="G38" s="11">
        <f t="shared" si="3"/>
        <v>7</v>
      </c>
      <c r="H38" s="3">
        <f t="shared" si="4"/>
        <v>111</v>
      </c>
      <c r="I38" s="4">
        <f t="shared" si="5"/>
        <v>158</v>
      </c>
      <c r="J38" s="22">
        <v>10</v>
      </c>
      <c r="K38" s="15">
        <v>7</v>
      </c>
      <c r="L38" s="14">
        <v>9</v>
      </c>
      <c r="M38" s="15">
        <v>8</v>
      </c>
      <c r="N38" s="14">
        <v>3</v>
      </c>
      <c r="O38" s="15">
        <v>22</v>
      </c>
      <c r="P38" s="14">
        <v>7</v>
      </c>
      <c r="Q38" s="15">
        <v>9</v>
      </c>
      <c r="R38" s="14">
        <v>12</v>
      </c>
      <c r="S38" s="15">
        <v>12</v>
      </c>
      <c r="T38" s="14">
        <v>7</v>
      </c>
      <c r="U38" s="15">
        <v>14</v>
      </c>
      <c r="V38" s="14">
        <v>6</v>
      </c>
      <c r="W38" s="15">
        <v>14</v>
      </c>
      <c r="X38" s="14">
        <v>6</v>
      </c>
      <c r="Y38" s="15">
        <v>9</v>
      </c>
      <c r="Z38" s="14">
        <v>10</v>
      </c>
      <c r="AA38" s="15">
        <v>9</v>
      </c>
      <c r="AB38" s="14">
        <v>12</v>
      </c>
      <c r="AC38" s="15">
        <v>10</v>
      </c>
      <c r="AD38" s="9">
        <v>14</v>
      </c>
      <c r="AE38" s="14">
        <v>6</v>
      </c>
      <c r="AF38" s="15">
        <v>17</v>
      </c>
      <c r="AG38" s="14"/>
      <c r="AH38" s="15"/>
      <c r="AI38" s="14">
        <v>7</v>
      </c>
      <c r="AJ38" s="15">
        <v>17</v>
      </c>
      <c r="AK38" s="14">
        <v>16</v>
      </c>
      <c r="AL38" s="15">
        <v>10</v>
      </c>
    </row>
    <row r="39" spans="2:38" x14ac:dyDescent="0.3">
      <c r="B39" t="s">
        <v>21</v>
      </c>
      <c r="C39" t="s">
        <v>5</v>
      </c>
      <c r="D39" s="9">
        <f t="shared" si="0"/>
        <v>18</v>
      </c>
      <c r="E39" s="10">
        <f t="shared" si="1"/>
        <v>8</v>
      </c>
      <c r="F39" s="20">
        <f t="shared" si="2"/>
        <v>0</v>
      </c>
      <c r="G39" s="11">
        <f t="shared" si="3"/>
        <v>5</v>
      </c>
      <c r="H39" s="3">
        <f t="shared" si="4"/>
        <v>172</v>
      </c>
      <c r="I39" s="4">
        <f t="shared" si="5"/>
        <v>119</v>
      </c>
      <c r="J39" s="23">
        <v>10</v>
      </c>
      <c r="K39" s="17">
        <v>7</v>
      </c>
      <c r="L39" s="16">
        <v>10</v>
      </c>
      <c r="M39" s="17">
        <v>4</v>
      </c>
      <c r="N39" s="16">
        <v>22</v>
      </c>
      <c r="O39" s="17">
        <v>3</v>
      </c>
      <c r="P39" s="16">
        <v>11</v>
      </c>
      <c r="Q39" s="17">
        <v>16</v>
      </c>
      <c r="R39" s="16">
        <v>16</v>
      </c>
      <c r="S39" s="17">
        <v>8</v>
      </c>
      <c r="T39" s="16">
        <v>19</v>
      </c>
      <c r="U39" s="17">
        <v>4</v>
      </c>
      <c r="V39" s="16">
        <v>9</v>
      </c>
      <c r="W39" s="17">
        <v>14</v>
      </c>
      <c r="X39" s="16">
        <v>10</v>
      </c>
      <c r="Y39" s="17">
        <v>12</v>
      </c>
      <c r="Z39" s="16">
        <v>17</v>
      </c>
      <c r="AA39" s="17">
        <v>6</v>
      </c>
      <c r="AB39" s="16">
        <v>8</v>
      </c>
      <c r="AC39" s="17">
        <v>12</v>
      </c>
      <c r="AD39" s="9">
        <v>2</v>
      </c>
      <c r="AE39" s="16">
        <v>17</v>
      </c>
      <c r="AF39" s="17">
        <v>6</v>
      </c>
      <c r="AG39" s="16"/>
      <c r="AH39" s="17"/>
      <c r="AI39" s="16">
        <v>7</v>
      </c>
      <c r="AJ39" s="17">
        <v>17</v>
      </c>
      <c r="AK39" s="16">
        <v>16</v>
      </c>
      <c r="AL39" s="17">
        <v>10</v>
      </c>
    </row>
    <row r="40" spans="2:38" x14ac:dyDescent="0.3">
      <c r="D40" s="18">
        <f>SUM(D4:D39)</f>
        <v>568</v>
      </c>
      <c r="E40" s="7">
        <f t="shared" ref="E40:S40" si="13">SUM(E4:E39)</f>
        <v>129</v>
      </c>
      <c r="F40" s="19">
        <f t="shared" si="13"/>
        <v>4</v>
      </c>
      <c r="G40" s="8">
        <f t="shared" si="13"/>
        <v>130</v>
      </c>
      <c r="H40" s="7">
        <f t="shared" si="13"/>
        <v>3024</v>
      </c>
      <c r="I40" s="8">
        <f t="shared" si="13"/>
        <v>3028</v>
      </c>
      <c r="J40" s="19">
        <f t="shared" si="13"/>
        <v>285</v>
      </c>
      <c r="K40" s="8">
        <f t="shared" si="13"/>
        <v>285</v>
      </c>
      <c r="L40" s="7">
        <f t="shared" si="13"/>
        <v>239</v>
      </c>
      <c r="M40" s="8">
        <f t="shared" si="13"/>
        <v>239</v>
      </c>
      <c r="N40" s="7">
        <f t="shared" si="13"/>
        <v>182</v>
      </c>
      <c r="O40" s="8">
        <f t="shared" si="13"/>
        <v>182</v>
      </c>
      <c r="P40" s="7">
        <f t="shared" si="13"/>
        <v>240</v>
      </c>
      <c r="Q40" s="8">
        <f t="shared" si="13"/>
        <v>240</v>
      </c>
      <c r="R40" s="7">
        <f t="shared" si="13"/>
        <v>178</v>
      </c>
      <c r="S40" s="8">
        <f t="shared" si="13"/>
        <v>178</v>
      </c>
      <c r="T40" s="7">
        <f t="shared" ref="T40:U40" si="14">SUM(T4:T39)</f>
        <v>155</v>
      </c>
      <c r="U40" s="8">
        <f t="shared" si="14"/>
        <v>155</v>
      </c>
      <c r="V40" s="7">
        <f t="shared" ref="V40:W40" si="15">SUM(V4:V39)</f>
        <v>163</v>
      </c>
      <c r="W40" s="8">
        <f t="shared" si="15"/>
        <v>163</v>
      </c>
      <c r="X40" s="7">
        <f t="shared" ref="X40:Y40" si="16">SUM(X4:X39)</f>
        <v>165</v>
      </c>
      <c r="Y40" s="8">
        <f t="shared" si="16"/>
        <v>167</v>
      </c>
      <c r="Z40" s="7">
        <f t="shared" ref="Z40:AA40" si="17">SUM(Z4:Z39)</f>
        <v>227</v>
      </c>
      <c r="AA40" s="8">
        <f t="shared" si="17"/>
        <v>238</v>
      </c>
      <c r="AB40" s="7">
        <f t="shared" ref="AB40:AD40" si="18">SUM(AB4:AB39)</f>
        <v>210</v>
      </c>
      <c r="AC40" s="8">
        <f t="shared" si="18"/>
        <v>210</v>
      </c>
      <c r="AD40" s="6">
        <f t="shared" si="18"/>
        <v>306</v>
      </c>
      <c r="AE40" s="7">
        <f t="shared" ref="AE40:AF40" si="19">SUM(AE4:AE39)</f>
        <v>234</v>
      </c>
      <c r="AF40" s="8">
        <f t="shared" si="19"/>
        <v>234</v>
      </c>
      <c r="AG40" s="7">
        <f t="shared" ref="AG40:AH40" si="20">SUM(AG4:AG39)</f>
        <v>207</v>
      </c>
      <c r="AH40" s="8">
        <f t="shared" si="20"/>
        <v>198</v>
      </c>
      <c r="AI40" s="7">
        <f t="shared" ref="AI40:AJ40" si="21">SUM(AI4:AI39)</f>
        <v>252</v>
      </c>
      <c r="AJ40" s="8">
        <f t="shared" si="21"/>
        <v>252</v>
      </c>
      <c r="AK40" s="7">
        <f t="shared" ref="AK40:AL40" si="22">SUM(AK4:AK39)</f>
        <v>287</v>
      </c>
      <c r="AL40" s="8">
        <f t="shared" si="22"/>
        <v>287</v>
      </c>
    </row>
    <row r="42" spans="2:38" x14ac:dyDescent="0.3">
      <c r="X42" s="52" t="s">
        <v>109</v>
      </c>
      <c r="Y42" s="52"/>
      <c r="Z42" t="s">
        <v>110</v>
      </c>
      <c r="AG42" s="52" t="s">
        <v>109</v>
      </c>
      <c r="AH42" s="52"/>
    </row>
    <row r="43" spans="2:38" x14ac:dyDescent="0.3">
      <c r="X43" s="52" t="s">
        <v>108</v>
      </c>
      <c r="Y43" s="52"/>
      <c r="Z43" t="s">
        <v>111</v>
      </c>
      <c r="AG43" s="52" t="s">
        <v>108</v>
      </c>
      <c r="AH43" s="52"/>
    </row>
    <row r="44" spans="2:38" x14ac:dyDescent="0.3">
      <c r="Z44" t="s">
        <v>112</v>
      </c>
    </row>
    <row r="45" spans="2:38" x14ac:dyDescent="0.3">
      <c r="Z45" t="s">
        <v>113</v>
      </c>
    </row>
  </sheetData>
  <sortState xmlns:xlrd2="http://schemas.microsoft.com/office/spreadsheetml/2017/richdata2" ref="B3:D37">
    <sortCondition ref="C3:C37"/>
    <sortCondition ref="B3:B37"/>
  </sortState>
  <mergeCells count="15">
    <mergeCell ref="AK2:AL2"/>
    <mergeCell ref="AI2:AJ2"/>
    <mergeCell ref="AG2:AH2"/>
    <mergeCell ref="AE2:AF2"/>
    <mergeCell ref="AB2:AC2"/>
    <mergeCell ref="D2:I2"/>
    <mergeCell ref="J2:K2"/>
    <mergeCell ref="L2:M2"/>
    <mergeCell ref="N2:O2"/>
    <mergeCell ref="P2:Q2"/>
    <mergeCell ref="Z2:AA2"/>
    <mergeCell ref="X2:Y2"/>
    <mergeCell ref="V2:W2"/>
    <mergeCell ref="T2:U2"/>
    <mergeCell ref="R2:S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0"/>
  <sheetViews>
    <sheetView tabSelected="1" workbookViewId="0">
      <selection activeCell="J2" sqref="J2:M2"/>
    </sheetView>
  </sheetViews>
  <sheetFormatPr defaultRowHeight="14.4" x14ac:dyDescent="0.3"/>
  <cols>
    <col min="2" max="2" width="8.88671875" customWidth="1"/>
    <col min="3" max="3" width="12.6640625" bestFit="1" customWidth="1"/>
    <col min="4" max="4" width="16.109375" bestFit="1" customWidth="1"/>
    <col min="5" max="5" width="10.109375" customWidth="1"/>
    <col min="6" max="8" width="7.6640625" customWidth="1"/>
    <col min="9" max="9" width="6.77734375" customWidth="1"/>
    <col min="10" max="10" width="8.109375" customWidth="1"/>
    <col min="11" max="11" width="8.88671875" customWidth="1"/>
    <col min="12" max="12" width="8.109375" customWidth="1"/>
    <col min="13" max="13" width="7.109375" customWidth="1"/>
  </cols>
  <sheetData>
    <row r="1" spans="2:13" ht="15" thickBot="1" x14ac:dyDescent="0.35"/>
    <row r="2" spans="2:13" ht="31.8" thickBot="1" x14ac:dyDescent="0.35">
      <c r="B2" s="57" t="s">
        <v>77</v>
      </c>
      <c r="C2" s="58"/>
      <c r="D2" s="58"/>
      <c r="E2" s="58"/>
      <c r="F2" s="58" t="s">
        <v>57</v>
      </c>
      <c r="G2" s="58"/>
      <c r="H2" s="58"/>
      <c r="I2" s="58"/>
      <c r="J2" s="59" t="s">
        <v>131</v>
      </c>
      <c r="K2" s="59"/>
      <c r="L2" s="59"/>
      <c r="M2" s="60"/>
    </row>
    <row r="3" spans="2:13" ht="36" x14ac:dyDescent="0.3">
      <c r="B3" s="24"/>
      <c r="C3" s="61" t="s">
        <v>96</v>
      </c>
      <c r="D3" s="62"/>
      <c r="E3" s="25" t="s">
        <v>58</v>
      </c>
      <c r="F3" s="26" t="s">
        <v>59</v>
      </c>
      <c r="G3" s="27" t="s">
        <v>60</v>
      </c>
      <c r="H3" s="28" t="s">
        <v>61</v>
      </c>
      <c r="I3" s="53" t="s">
        <v>120</v>
      </c>
      <c r="J3" s="29" t="s">
        <v>62</v>
      </c>
      <c r="K3" s="30" t="s">
        <v>63</v>
      </c>
      <c r="L3" s="31" t="s">
        <v>64</v>
      </c>
      <c r="M3" s="24" t="s">
        <v>52</v>
      </c>
    </row>
    <row r="4" spans="2:13" ht="18" x14ac:dyDescent="0.3">
      <c r="B4" s="32" t="s">
        <v>65</v>
      </c>
      <c r="C4" s="50" t="str">
        <f>+Results!B9</f>
        <v>LAYTON</v>
      </c>
      <c r="D4" s="33" t="str">
        <f>+Results!C9</f>
        <v>BARROWCLIFF</v>
      </c>
      <c r="E4" s="34">
        <f>SUM(Results!E9:G9)</f>
        <v>14</v>
      </c>
      <c r="F4" s="35">
        <f>+Results!E9</f>
        <v>8</v>
      </c>
      <c r="G4" s="36">
        <f>+Results!F9</f>
        <v>1</v>
      </c>
      <c r="H4" s="37">
        <f>+Results!G9</f>
        <v>5</v>
      </c>
      <c r="I4" s="35">
        <f>SUM(Results!AD9:AD9)</f>
        <v>26</v>
      </c>
      <c r="J4" s="38">
        <f>+Results!H9</f>
        <v>164</v>
      </c>
      <c r="K4" s="39">
        <f>+Results!I9</f>
        <v>144</v>
      </c>
      <c r="L4" s="40">
        <f>J4-K4</f>
        <v>20</v>
      </c>
      <c r="M4" s="41">
        <f>+Results!D9</f>
        <v>43</v>
      </c>
    </row>
    <row r="5" spans="2:13" ht="18" x14ac:dyDescent="0.3">
      <c r="B5" s="32" t="s">
        <v>66</v>
      </c>
      <c r="C5" s="50" t="str">
        <f>+Results!B21</f>
        <v>KEITH</v>
      </c>
      <c r="D5" s="33" t="str">
        <f>+Results!C21</f>
        <v>HUGHES</v>
      </c>
      <c r="E5" s="34">
        <f>SUM(Results!E21:G21)</f>
        <v>13</v>
      </c>
      <c r="F5" s="35">
        <f>+Results!E21</f>
        <v>12</v>
      </c>
      <c r="G5" s="36">
        <f>+Results!F21</f>
        <v>0</v>
      </c>
      <c r="H5" s="37">
        <f>+Results!G21</f>
        <v>1</v>
      </c>
      <c r="I5" s="35">
        <f>SUM(Results!AD21:AD21)</f>
        <v>18</v>
      </c>
      <c r="J5" s="38">
        <f>+Results!H21</f>
        <v>208</v>
      </c>
      <c r="K5" s="39">
        <f>+Results!I21</f>
        <v>98</v>
      </c>
      <c r="L5" s="40">
        <f>J5-K5</f>
        <v>110</v>
      </c>
      <c r="M5" s="41">
        <f>+Results!D21</f>
        <v>42</v>
      </c>
    </row>
    <row r="6" spans="2:13" ht="18" x14ac:dyDescent="0.3">
      <c r="B6" s="32" t="s">
        <v>67</v>
      </c>
      <c r="C6" s="50" t="str">
        <f>+Results!B13</f>
        <v>JIMMY</v>
      </c>
      <c r="D6" s="33" t="str">
        <f>+Results!C13</f>
        <v>CARR</v>
      </c>
      <c r="E6" s="34">
        <f>SUM(Results!E13:G13)</f>
        <v>14</v>
      </c>
      <c r="F6" s="35">
        <f>+Results!E13</f>
        <v>5</v>
      </c>
      <c r="G6" s="36">
        <f>+Results!F13</f>
        <v>0</v>
      </c>
      <c r="H6" s="37">
        <f>+Results!G13</f>
        <v>9</v>
      </c>
      <c r="I6" s="35">
        <f>SUM(Results!AD13:AD13)</f>
        <v>32</v>
      </c>
      <c r="J6" s="38">
        <f>+Results!H13</f>
        <v>123</v>
      </c>
      <c r="K6" s="39">
        <f>+Results!I13</f>
        <v>182</v>
      </c>
      <c r="L6" s="40">
        <f>J6-K6</f>
        <v>-59</v>
      </c>
      <c r="M6" s="41">
        <f>+Results!D13</f>
        <v>42</v>
      </c>
    </row>
    <row r="7" spans="2:13" ht="18" x14ac:dyDescent="0.3">
      <c r="B7" s="32" t="s">
        <v>68</v>
      </c>
      <c r="C7" s="50" t="s">
        <v>116</v>
      </c>
      <c r="D7" s="33" t="s">
        <v>117</v>
      </c>
      <c r="E7" s="34">
        <f>SUM(Results!E14:G14)</f>
        <v>3</v>
      </c>
      <c r="F7" s="35">
        <f>+Results!E14</f>
        <v>3</v>
      </c>
      <c r="G7" s="36">
        <f>+Results!F14</f>
        <v>0</v>
      </c>
      <c r="H7" s="37">
        <f>+Results!G14</f>
        <v>0</v>
      </c>
      <c r="I7" s="35">
        <f>SUM(Results!AD14:AD14)</f>
        <v>34</v>
      </c>
      <c r="J7" s="38">
        <f>+Results!H14</f>
        <v>55</v>
      </c>
      <c r="K7" s="39">
        <f>+Results!I14</f>
        <v>21</v>
      </c>
      <c r="L7" s="40">
        <f>J7-K7</f>
        <v>34</v>
      </c>
      <c r="M7" s="41">
        <f>+Results!D14</f>
        <v>40</v>
      </c>
    </row>
    <row r="8" spans="2:13" ht="18" x14ac:dyDescent="0.3">
      <c r="B8" s="32" t="s">
        <v>69</v>
      </c>
      <c r="C8" s="50" t="s">
        <v>103</v>
      </c>
      <c r="D8" s="33" t="s">
        <v>104</v>
      </c>
      <c r="E8" s="34">
        <f>SUM(Results!E33:G33)</f>
        <v>5</v>
      </c>
      <c r="F8" s="35">
        <f>+Results!E33</f>
        <v>3</v>
      </c>
      <c r="G8" s="36">
        <f>+Results!F33</f>
        <v>0</v>
      </c>
      <c r="H8" s="37">
        <f>+Results!G33</f>
        <v>2</v>
      </c>
      <c r="I8" s="35">
        <f>SUM(Results!AD33:AD33)</f>
        <v>30</v>
      </c>
      <c r="J8" s="38">
        <f>+Results!H33</f>
        <v>70</v>
      </c>
      <c r="K8" s="39">
        <f>+Results!I33</f>
        <v>59</v>
      </c>
      <c r="L8" s="40">
        <f>J8-K8</f>
        <v>11</v>
      </c>
      <c r="M8" s="41">
        <f>+Results!D33</f>
        <v>36</v>
      </c>
    </row>
    <row r="9" spans="2:13" ht="18" x14ac:dyDescent="0.3">
      <c r="B9" s="32" t="s">
        <v>70</v>
      </c>
      <c r="C9" s="50" t="str">
        <f>+Results!B8</f>
        <v>OWEN</v>
      </c>
      <c r="D9" s="33" t="str">
        <f>+Results!C8</f>
        <v>BAILEY</v>
      </c>
      <c r="E9" s="34">
        <f>SUM(Results!E8:G8)</f>
        <v>10</v>
      </c>
      <c r="F9" s="35">
        <f>+Results!E8</f>
        <v>2</v>
      </c>
      <c r="G9" s="36">
        <f>+Results!F8</f>
        <v>1</v>
      </c>
      <c r="H9" s="37">
        <f>+Results!G8</f>
        <v>7</v>
      </c>
      <c r="I9" s="35">
        <f>SUM(Results!AD8:AD8)</f>
        <v>28</v>
      </c>
      <c r="J9" s="38">
        <f>+Results!H8</f>
        <v>94</v>
      </c>
      <c r="K9" s="39">
        <f>+Results!I8</f>
        <v>118</v>
      </c>
      <c r="L9" s="40">
        <f>J9-K9</f>
        <v>-24</v>
      </c>
      <c r="M9" s="41">
        <f>+Results!D8</f>
        <v>33</v>
      </c>
    </row>
    <row r="10" spans="2:13" ht="18" x14ac:dyDescent="0.3">
      <c r="B10" s="32" t="s">
        <v>71</v>
      </c>
      <c r="C10" s="50" t="str">
        <f>+Results!B15</f>
        <v>CATHERINE</v>
      </c>
      <c r="D10" s="33" t="str">
        <f>+Results!C15</f>
        <v>COLLINS</v>
      </c>
      <c r="E10" s="34">
        <f>SUM(Results!E15:G15)</f>
        <v>13</v>
      </c>
      <c r="F10" s="35">
        <f>+Results!E15</f>
        <v>9</v>
      </c>
      <c r="G10" s="36">
        <f>+Results!F15</f>
        <v>0</v>
      </c>
      <c r="H10" s="37">
        <f>+Results!G15</f>
        <v>4</v>
      </c>
      <c r="I10" s="35">
        <f>SUM(Results!AD15:AD15)</f>
        <v>12</v>
      </c>
      <c r="J10" s="38">
        <f>+Results!H15</f>
        <v>178</v>
      </c>
      <c r="K10" s="39">
        <f>+Results!I15</f>
        <v>106</v>
      </c>
      <c r="L10" s="40">
        <f>J10-K10</f>
        <v>72</v>
      </c>
      <c r="M10" s="41">
        <f>+Results!D15</f>
        <v>30</v>
      </c>
    </row>
    <row r="11" spans="2:13" ht="18" x14ac:dyDescent="0.3">
      <c r="B11" s="32" t="s">
        <v>72</v>
      </c>
      <c r="C11" s="50" t="str">
        <f>+Results!B7</f>
        <v>MAISIE</v>
      </c>
      <c r="D11" s="33" t="str">
        <f>+Results!C7</f>
        <v>AUCKLAND</v>
      </c>
      <c r="E11" s="34">
        <f>SUM(Results!E7:G7)</f>
        <v>5</v>
      </c>
      <c r="F11" s="35">
        <f>+Results!E7</f>
        <v>2</v>
      </c>
      <c r="G11" s="36">
        <f>+Results!F7</f>
        <v>0</v>
      </c>
      <c r="H11" s="37">
        <f>+Results!G7</f>
        <v>3</v>
      </c>
      <c r="I11" s="35">
        <f>SUM(Results!AD7:AD7)</f>
        <v>24</v>
      </c>
      <c r="J11" s="38">
        <f>+Results!H7</f>
        <v>45</v>
      </c>
      <c r="K11" s="39">
        <f>+Results!I7</f>
        <v>74</v>
      </c>
      <c r="L11" s="40">
        <f>J11-K11</f>
        <v>-29</v>
      </c>
      <c r="M11" s="41">
        <f>+Results!D7</f>
        <v>28</v>
      </c>
    </row>
    <row r="12" spans="2:13" ht="18" x14ac:dyDescent="0.3">
      <c r="B12" s="32" t="s">
        <v>73</v>
      </c>
      <c r="C12" s="50" t="str">
        <f>+Results!B16</f>
        <v>MIKE</v>
      </c>
      <c r="D12" s="33" t="str">
        <f>+Results!C16</f>
        <v>COLLINS</v>
      </c>
      <c r="E12" s="34">
        <f>SUM(Results!E16:G16)</f>
        <v>13</v>
      </c>
      <c r="F12" s="35">
        <f>+Results!E16</f>
        <v>3</v>
      </c>
      <c r="G12" s="36">
        <f>+Results!F16</f>
        <v>0</v>
      </c>
      <c r="H12" s="37">
        <f>+Results!G16</f>
        <v>10</v>
      </c>
      <c r="I12" s="35">
        <f>SUM(Results!AD16:AD16)</f>
        <v>22</v>
      </c>
      <c r="J12" s="38">
        <f>+Results!H16</f>
        <v>129</v>
      </c>
      <c r="K12" s="39">
        <f>+Results!I16</f>
        <v>206</v>
      </c>
      <c r="L12" s="40">
        <f>J12-K12</f>
        <v>-77</v>
      </c>
      <c r="M12" s="41">
        <f>+Results!D16</f>
        <v>28</v>
      </c>
    </row>
    <row r="13" spans="2:13" ht="18" x14ac:dyDescent="0.3">
      <c r="B13" s="32" t="s">
        <v>74</v>
      </c>
      <c r="C13" s="50" t="str">
        <f>+Results!B23</f>
        <v>ALAN</v>
      </c>
      <c r="D13" s="33" t="str">
        <f>+Results!C23</f>
        <v>KEARSEY</v>
      </c>
      <c r="E13" s="34">
        <f>SUM(Results!E23:G23)</f>
        <v>12</v>
      </c>
      <c r="F13" s="35">
        <f>+Results!E23</f>
        <v>5</v>
      </c>
      <c r="G13" s="36">
        <f>+Results!F23</f>
        <v>0</v>
      </c>
      <c r="H13" s="37">
        <f>+Results!G23</f>
        <v>7</v>
      </c>
      <c r="I13" s="35">
        <f>SUM(Results!AD23:AD23)</f>
        <v>16</v>
      </c>
      <c r="J13" s="38">
        <f>+Results!H23</f>
        <v>113</v>
      </c>
      <c r="K13" s="39">
        <f>+Results!I23</f>
        <v>174</v>
      </c>
      <c r="L13" s="40">
        <f>J13-K13</f>
        <v>-61</v>
      </c>
      <c r="M13" s="41">
        <f>+Results!D23</f>
        <v>26</v>
      </c>
    </row>
    <row r="14" spans="2:13" ht="18" x14ac:dyDescent="0.3">
      <c r="B14" s="32" t="s">
        <v>75</v>
      </c>
      <c r="C14" s="50" t="str">
        <f>+Results!B38</f>
        <v>ANN</v>
      </c>
      <c r="D14" s="33" t="str">
        <f>+Results!C38</f>
        <v>WEAVERS</v>
      </c>
      <c r="E14" s="34">
        <f>SUM(Results!E38:G38)</f>
        <v>13</v>
      </c>
      <c r="F14" s="35">
        <f>+Results!E38</f>
        <v>5</v>
      </c>
      <c r="G14" s="36">
        <f>+Results!F38</f>
        <v>1</v>
      </c>
      <c r="H14" s="37">
        <f>+Results!G38</f>
        <v>7</v>
      </c>
      <c r="I14" s="35">
        <f>SUM(Results!AD38:AD38)</f>
        <v>14</v>
      </c>
      <c r="J14" s="38">
        <f>+Results!H38</f>
        <v>111</v>
      </c>
      <c r="K14" s="39">
        <f>+Results!I38</f>
        <v>158</v>
      </c>
      <c r="L14" s="40">
        <f>J14-K14</f>
        <v>-47</v>
      </c>
      <c r="M14" s="41">
        <f>+Results!D38</f>
        <v>25</v>
      </c>
    </row>
    <row r="15" spans="2:13" ht="18" x14ac:dyDescent="0.3">
      <c r="B15" s="32" t="s">
        <v>78</v>
      </c>
      <c r="C15" s="50" t="str">
        <f>+Results!B25</f>
        <v>EMMA</v>
      </c>
      <c r="D15" s="33" t="str">
        <f>+Results!C25</f>
        <v>MOWAT</v>
      </c>
      <c r="E15" s="34">
        <f>SUM(Results!E25:G25)</f>
        <v>8</v>
      </c>
      <c r="F15" s="35">
        <f>+Results!E25</f>
        <v>2</v>
      </c>
      <c r="G15" s="36">
        <f>+Results!F25</f>
        <v>0</v>
      </c>
      <c r="H15" s="37">
        <f>+Results!G25</f>
        <v>6</v>
      </c>
      <c r="I15" s="35">
        <f>SUM(Results!AD25:AD25)</f>
        <v>20</v>
      </c>
      <c r="J15" s="38">
        <f>+Results!H25</f>
        <v>71</v>
      </c>
      <c r="K15" s="39">
        <f>+Results!I25</f>
        <v>114</v>
      </c>
      <c r="L15" s="40">
        <f>J15-K15</f>
        <v>-43</v>
      </c>
      <c r="M15" s="41">
        <f>+Results!D25</f>
        <v>24</v>
      </c>
    </row>
    <row r="16" spans="2:13" ht="18" x14ac:dyDescent="0.3">
      <c r="B16" s="32" t="s">
        <v>79</v>
      </c>
      <c r="C16" s="50" t="str">
        <f>+Results!B24</f>
        <v>CHRIS</v>
      </c>
      <c r="D16" s="33" t="str">
        <f>+Results!C24</f>
        <v>KEARSEY</v>
      </c>
      <c r="E16" s="34">
        <f>SUM(Results!E24:G24)</f>
        <v>12</v>
      </c>
      <c r="F16" s="35">
        <f>+Results!E24</f>
        <v>6</v>
      </c>
      <c r="G16" s="36">
        <f>+Results!F24</f>
        <v>0</v>
      </c>
      <c r="H16" s="37">
        <f>+Results!G24</f>
        <v>6</v>
      </c>
      <c r="I16" s="35">
        <f>SUM(Results!AD24:AD24)</f>
        <v>8</v>
      </c>
      <c r="J16" s="38">
        <f>+Results!H24</f>
        <v>146</v>
      </c>
      <c r="K16" s="39">
        <f>+Results!I24</f>
        <v>141</v>
      </c>
      <c r="L16" s="40">
        <f>J16-K16</f>
        <v>5</v>
      </c>
      <c r="M16" s="41">
        <f>+Results!D24</f>
        <v>20</v>
      </c>
    </row>
    <row r="17" spans="2:13" ht="18" x14ac:dyDescent="0.3">
      <c r="B17" s="32" t="s">
        <v>80</v>
      </c>
      <c r="C17" s="50" t="str">
        <f>+Results!B31</f>
        <v>LES</v>
      </c>
      <c r="D17" s="33" t="str">
        <f>+Results!C31</f>
        <v>SCRIMSHAW</v>
      </c>
      <c r="E17" s="34">
        <f>SUM(Results!E31:G31)</f>
        <v>12</v>
      </c>
      <c r="F17" s="35">
        <f>+Results!E31</f>
        <v>5</v>
      </c>
      <c r="G17" s="36">
        <f>+Results!F31</f>
        <v>0</v>
      </c>
      <c r="H17" s="37">
        <f>+Results!G31</f>
        <v>7</v>
      </c>
      <c r="I17" s="35">
        <f>SUM(Results!AD31:AD31)</f>
        <v>10</v>
      </c>
      <c r="J17" s="38">
        <f>+Results!H31</f>
        <v>146</v>
      </c>
      <c r="K17" s="39">
        <f>+Results!I31</f>
        <v>155</v>
      </c>
      <c r="L17" s="40">
        <f>J17-K17</f>
        <v>-9</v>
      </c>
      <c r="M17" s="41">
        <f>+Results!D31</f>
        <v>20</v>
      </c>
    </row>
    <row r="18" spans="2:13" ht="18" x14ac:dyDescent="0.3">
      <c r="B18" s="32" t="s">
        <v>81</v>
      </c>
      <c r="C18" s="50" t="str">
        <f>+Results!B39</f>
        <v>ROGER</v>
      </c>
      <c r="D18" s="33" t="str">
        <f>+Results!C39</f>
        <v>WEAVERS</v>
      </c>
      <c r="E18" s="34">
        <f>SUM(Results!E39:G39)</f>
        <v>13</v>
      </c>
      <c r="F18" s="35">
        <f>+Results!E39</f>
        <v>8</v>
      </c>
      <c r="G18" s="36">
        <f>+Results!F39</f>
        <v>0</v>
      </c>
      <c r="H18" s="37">
        <f>+Results!G39</f>
        <v>5</v>
      </c>
      <c r="I18" s="35">
        <f>SUM(Results!AD39:AD39)</f>
        <v>2</v>
      </c>
      <c r="J18" s="38">
        <f>+Results!H39</f>
        <v>172</v>
      </c>
      <c r="K18" s="39">
        <f>+Results!I39</f>
        <v>119</v>
      </c>
      <c r="L18" s="40">
        <f>J18-K18</f>
        <v>53</v>
      </c>
      <c r="M18" s="41">
        <f>+Results!D39</f>
        <v>18</v>
      </c>
    </row>
    <row r="19" spans="2:13" ht="18" x14ac:dyDescent="0.3">
      <c r="B19" s="32" t="s">
        <v>82</v>
      </c>
      <c r="C19" s="50" t="str">
        <f>+Results!B34</f>
        <v>LISA</v>
      </c>
      <c r="D19" s="33" t="str">
        <f>+Results!C34</f>
        <v>TAYLOR</v>
      </c>
      <c r="E19" s="34">
        <f>SUM(Results!E34:G34)</f>
        <v>8</v>
      </c>
      <c r="F19" s="35">
        <f>+Results!E34</f>
        <v>5</v>
      </c>
      <c r="G19" s="36">
        <f>+Results!F34</f>
        <v>0</v>
      </c>
      <c r="H19" s="37">
        <f>+Results!G34</f>
        <v>3</v>
      </c>
      <c r="I19" s="35">
        <f>SUM(Results!AD34:AD34)</f>
        <v>6</v>
      </c>
      <c r="J19" s="38">
        <f>+Results!H34</f>
        <v>86</v>
      </c>
      <c r="K19" s="39">
        <f>+Results!I34</f>
        <v>111</v>
      </c>
      <c r="L19" s="40">
        <f>J19-K19</f>
        <v>-25</v>
      </c>
      <c r="M19" s="41">
        <f>+Results!D34</f>
        <v>16</v>
      </c>
    </row>
    <row r="20" spans="2:13" ht="18" x14ac:dyDescent="0.3">
      <c r="B20" s="32" t="s">
        <v>83</v>
      </c>
      <c r="C20" s="50" t="str">
        <f>+Results!B35</f>
        <v>TIM</v>
      </c>
      <c r="D20" s="33" t="str">
        <f>+Results!C35</f>
        <v>TAYLOR</v>
      </c>
      <c r="E20" s="34">
        <f>SUM(Results!E35:G35)</f>
        <v>13</v>
      </c>
      <c r="F20" s="35">
        <f>+Results!E35</f>
        <v>5</v>
      </c>
      <c r="G20" s="36">
        <f>+Results!F35</f>
        <v>1</v>
      </c>
      <c r="H20" s="37">
        <f>+Results!G35</f>
        <v>7</v>
      </c>
      <c r="I20" s="35">
        <f>SUM(Results!AD35:AD35)</f>
        <v>4</v>
      </c>
      <c r="J20" s="38">
        <f>+Results!H35</f>
        <v>124</v>
      </c>
      <c r="K20" s="39">
        <f>+Results!I35</f>
        <v>155</v>
      </c>
      <c r="L20" s="40">
        <f>J20-K20</f>
        <v>-31</v>
      </c>
      <c r="M20" s="41">
        <f>+Results!D35</f>
        <v>15</v>
      </c>
    </row>
    <row r="21" spans="2:13" ht="18" x14ac:dyDescent="0.3">
      <c r="B21" s="32" t="s">
        <v>84</v>
      </c>
      <c r="C21" s="50" t="str">
        <f>+Results!B28</f>
        <v>ROB</v>
      </c>
      <c r="D21" s="33" t="str">
        <f>+Results!C28</f>
        <v>POOLE</v>
      </c>
      <c r="E21" s="34">
        <f>SUM(Results!E28:G28)</f>
        <v>11</v>
      </c>
      <c r="F21" s="35">
        <f>+Results!E28</f>
        <v>6</v>
      </c>
      <c r="G21" s="36">
        <f>+Results!F28</f>
        <v>0</v>
      </c>
      <c r="H21" s="37">
        <f>+Results!G28</f>
        <v>5</v>
      </c>
      <c r="I21" s="35">
        <f>SUM(Results!AD28:AD28)</f>
        <v>0</v>
      </c>
      <c r="J21" s="38">
        <f>+Results!H28</f>
        <v>120</v>
      </c>
      <c r="K21" s="39">
        <f>+Results!I28</f>
        <v>122</v>
      </c>
      <c r="L21" s="40">
        <f>J21-K21</f>
        <v>-2</v>
      </c>
      <c r="M21" s="41">
        <f>+Results!D28</f>
        <v>12</v>
      </c>
    </row>
    <row r="22" spans="2:13" ht="18" x14ac:dyDescent="0.3">
      <c r="B22" s="32" t="s">
        <v>85</v>
      </c>
      <c r="C22" s="50" t="str">
        <f>+Results!B5</f>
        <v>CLAIRE</v>
      </c>
      <c r="D22" s="33" t="str">
        <f>+Results!C5</f>
        <v>AUCKLAND</v>
      </c>
      <c r="E22" s="34">
        <f>SUM(Results!E5:G5)</f>
        <v>7</v>
      </c>
      <c r="F22" s="35">
        <f>+Results!E5</f>
        <v>5</v>
      </c>
      <c r="G22" s="36">
        <f>+Results!F5</f>
        <v>0</v>
      </c>
      <c r="H22" s="37">
        <f>+Results!G5</f>
        <v>2</v>
      </c>
      <c r="I22" s="35">
        <f>SUM(Results!AD5:AD5)</f>
        <v>0</v>
      </c>
      <c r="J22" s="38">
        <f>+Results!H5</f>
        <v>105</v>
      </c>
      <c r="K22" s="39">
        <f>+Results!I5</f>
        <v>57</v>
      </c>
      <c r="L22" s="40">
        <f>J22-K22</f>
        <v>48</v>
      </c>
      <c r="M22" s="41">
        <f>+Results!D5</f>
        <v>10</v>
      </c>
    </row>
    <row r="23" spans="2:13" ht="18" x14ac:dyDescent="0.3">
      <c r="B23" s="32" t="s">
        <v>86</v>
      </c>
      <c r="C23" s="50" t="str">
        <f>+Results!B12</f>
        <v>DAN</v>
      </c>
      <c r="D23" s="33" t="str">
        <f>+Results!C12</f>
        <v>BROTHWELL</v>
      </c>
      <c r="E23" s="34">
        <f>SUM(Results!E12:G12)</f>
        <v>9</v>
      </c>
      <c r="F23" s="35">
        <f>+Results!E12</f>
        <v>5</v>
      </c>
      <c r="G23" s="36">
        <f>+Results!F12</f>
        <v>0</v>
      </c>
      <c r="H23" s="37">
        <f>+Results!G12</f>
        <v>4</v>
      </c>
      <c r="I23" s="35">
        <f>SUM(Results!AD12:AD12)</f>
        <v>0</v>
      </c>
      <c r="J23" s="38">
        <f>+Results!H12</f>
        <v>145</v>
      </c>
      <c r="K23" s="39">
        <f>+Results!I12</f>
        <v>99</v>
      </c>
      <c r="L23" s="40">
        <f>J23-K23</f>
        <v>46</v>
      </c>
      <c r="M23" s="41">
        <f>+Results!D12</f>
        <v>10</v>
      </c>
    </row>
    <row r="24" spans="2:13" ht="18" x14ac:dyDescent="0.3">
      <c r="B24" s="32" t="s">
        <v>87</v>
      </c>
      <c r="C24" s="50" t="str">
        <f>+Results!B37</f>
        <v>SHAUN</v>
      </c>
      <c r="D24" s="33" t="str">
        <f>+Results!C37</f>
        <v>THOMAS</v>
      </c>
      <c r="E24" s="34">
        <f>SUM(Results!E37:G37)</f>
        <v>10</v>
      </c>
      <c r="F24" s="35">
        <f>+Results!E37</f>
        <v>5</v>
      </c>
      <c r="G24" s="36">
        <f>+Results!F37</f>
        <v>0</v>
      </c>
      <c r="H24" s="37">
        <f>+Results!G37</f>
        <v>5</v>
      </c>
      <c r="I24" s="35">
        <f>SUM(Results!AD37:AD37)</f>
        <v>0</v>
      </c>
      <c r="J24" s="38">
        <f>+Results!H37</f>
        <v>121</v>
      </c>
      <c r="K24" s="39">
        <f>+Results!I37</f>
        <v>107</v>
      </c>
      <c r="L24" s="40">
        <f>J24-K24</f>
        <v>14</v>
      </c>
      <c r="M24" s="41">
        <f>+Results!D37</f>
        <v>10</v>
      </c>
    </row>
    <row r="25" spans="2:13" ht="18" x14ac:dyDescent="0.3">
      <c r="B25" s="32" t="s">
        <v>88</v>
      </c>
      <c r="C25" s="50" t="str">
        <f>+Results!B19</f>
        <v>MIKE</v>
      </c>
      <c r="D25" s="33" t="str">
        <f>+Results!C19</f>
        <v>CULLEN</v>
      </c>
      <c r="E25" s="34">
        <f>SUM(Results!E19:G19)</f>
        <v>5</v>
      </c>
      <c r="F25" s="35">
        <f>+Results!E19</f>
        <v>3</v>
      </c>
      <c r="G25" s="36">
        <f>+Results!F19</f>
        <v>0</v>
      </c>
      <c r="H25" s="37">
        <f>+Results!G19</f>
        <v>2</v>
      </c>
      <c r="I25" s="35">
        <f>SUM(Results!AD19:AD19)</f>
        <v>0</v>
      </c>
      <c r="J25" s="38">
        <f>+Results!H19</f>
        <v>92</v>
      </c>
      <c r="K25" s="39">
        <f>+Results!I19</f>
        <v>57</v>
      </c>
      <c r="L25" s="40">
        <f>J25-K25</f>
        <v>35</v>
      </c>
      <c r="M25" s="41">
        <f>+Results!D19</f>
        <v>6</v>
      </c>
    </row>
    <row r="26" spans="2:13" ht="18" x14ac:dyDescent="0.3">
      <c r="B26" s="32" t="s">
        <v>89</v>
      </c>
      <c r="C26" s="50" t="str">
        <f>+Results!B10</f>
        <v>LETITIA</v>
      </c>
      <c r="D26" s="33" t="str">
        <f>+Results!C10</f>
        <v>BARROWCLIFF</v>
      </c>
      <c r="E26" s="34">
        <f>SUM(Results!E10:G10)</f>
        <v>4</v>
      </c>
      <c r="F26" s="35">
        <f>+Results!E10</f>
        <v>3</v>
      </c>
      <c r="G26" s="36">
        <f>+Results!F10</f>
        <v>0</v>
      </c>
      <c r="H26" s="37">
        <f>+Results!G10</f>
        <v>1</v>
      </c>
      <c r="I26" s="35">
        <f>SUM(Results!AD10:AD10)</f>
        <v>0</v>
      </c>
      <c r="J26" s="38">
        <f>+Results!H10</f>
        <v>42</v>
      </c>
      <c r="K26" s="39">
        <f>+Results!I10</f>
        <v>39</v>
      </c>
      <c r="L26" s="40">
        <f>J26-K26</f>
        <v>3</v>
      </c>
      <c r="M26" s="41">
        <f>+Results!D10</f>
        <v>6</v>
      </c>
    </row>
    <row r="27" spans="2:13" ht="18" x14ac:dyDescent="0.3">
      <c r="B27" s="32" t="s">
        <v>90</v>
      </c>
      <c r="C27" s="50" t="str">
        <f>+Results!B20</f>
        <v>PHIL</v>
      </c>
      <c r="D27" s="33" t="str">
        <f>+Results!C20</f>
        <v>EDWARDS</v>
      </c>
      <c r="E27" s="34">
        <f>SUM(Results!E20:G20)</f>
        <v>2</v>
      </c>
      <c r="F27" s="35">
        <f>+Results!E20</f>
        <v>2</v>
      </c>
      <c r="G27" s="36">
        <f>+Results!F20</f>
        <v>0</v>
      </c>
      <c r="H27" s="37">
        <f>+Results!G20</f>
        <v>0</v>
      </c>
      <c r="I27" s="35">
        <f>SUM(Results!AD20:AD20)</f>
        <v>0</v>
      </c>
      <c r="J27" s="38">
        <f>+Results!H20</f>
        <v>39</v>
      </c>
      <c r="K27" s="39">
        <f>+Results!I20</f>
        <v>9</v>
      </c>
      <c r="L27" s="40">
        <f>J27-K27</f>
        <v>30</v>
      </c>
      <c r="M27" s="41">
        <f>+Results!D20</f>
        <v>4</v>
      </c>
    </row>
    <row r="28" spans="2:13" ht="18" x14ac:dyDescent="0.3">
      <c r="B28" s="32" t="s">
        <v>91</v>
      </c>
      <c r="C28" s="50" t="str">
        <f>+Results!B6</f>
        <v>DION</v>
      </c>
      <c r="D28" s="33" t="str">
        <f>+Results!C6</f>
        <v>AUCKLAND</v>
      </c>
      <c r="E28" s="34">
        <f>SUM(Results!E6:G6)</f>
        <v>2</v>
      </c>
      <c r="F28" s="35">
        <f>+Results!E6</f>
        <v>2</v>
      </c>
      <c r="G28" s="36">
        <f>+Results!F6</f>
        <v>0</v>
      </c>
      <c r="H28" s="37">
        <f>+Results!G6</f>
        <v>0</v>
      </c>
      <c r="I28" s="35">
        <f>SUM(Results!AD6:AD6)</f>
        <v>0</v>
      </c>
      <c r="J28" s="38">
        <f>+Results!H6</f>
        <v>30</v>
      </c>
      <c r="K28" s="39">
        <f>+Results!I6</f>
        <v>13</v>
      </c>
      <c r="L28" s="40">
        <f>J28-K28</f>
        <v>17</v>
      </c>
      <c r="M28" s="41">
        <f>+Results!D6</f>
        <v>4</v>
      </c>
    </row>
    <row r="29" spans="2:13" ht="18" x14ac:dyDescent="0.3">
      <c r="B29" s="32" t="s">
        <v>92</v>
      </c>
      <c r="C29" s="50" t="str">
        <f>+Results!B26</f>
        <v>KEV</v>
      </c>
      <c r="D29" s="33" t="str">
        <f>+Results!C26</f>
        <v>MOWAT</v>
      </c>
      <c r="E29" s="34">
        <f>SUM(Results!E26:G26)</f>
        <v>4</v>
      </c>
      <c r="F29" s="35">
        <f>+Results!E26</f>
        <v>2</v>
      </c>
      <c r="G29" s="36">
        <f>+Results!F26</f>
        <v>0</v>
      </c>
      <c r="H29" s="37">
        <f>+Results!G26</f>
        <v>2</v>
      </c>
      <c r="I29" s="35">
        <f>SUM(Results!AD26:AD26)</f>
        <v>0</v>
      </c>
      <c r="J29" s="38">
        <f>+Results!H26</f>
        <v>50</v>
      </c>
      <c r="K29" s="39">
        <f>+Results!I26</f>
        <v>38</v>
      </c>
      <c r="L29" s="40">
        <f>J29-K29</f>
        <v>12</v>
      </c>
      <c r="M29" s="41">
        <f>+Results!D26</f>
        <v>4</v>
      </c>
    </row>
    <row r="30" spans="2:13" ht="18" x14ac:dyDescent="0.3">
      <c r="B30" s="32" t="s">
        <v>93</v>
      </c>
      <c r="C30" s="50" t="str">
        <f>+Results!B30</f>
        <v>DIANE</v>
      </c>
      <c r="D30" s="33" t="str">
        <f>+Results!C30</f>
        <v>ROWLAND</v>
      </c>
      <c r="E30" s="34">
        <f>SUM(Results!E30:G30)</f>
        <v>7</v>
      </c>
      <c r="F30" s="35">
        <f>+Results!E30</f>
        <v>2</v>
      </c>
      <c r="G30" s="36">
        <f>+Results!F30</f>
        <v>0</v>
      </c>
      <c r="H30" s="37">
        <f>+Results!G30</f>
        <v>5</v>
      </c>
      <c r="I30" s="35">
        <f>SUM(Results!AD30:AD30)</f>
        <v>0</v>
      </c>
      <c r="J30" s="38">
        <f>+Results!H30</f>
        <v>74</v>
      </c>
      <c r="K30" s="39">
        <f>+Results!I30</f>
        <v>101</v>
      </c>
      <c r="L30" s="40">
        <f>J30-K30</f>
        <v>-27</v>
      </c>
      <c r="M30" s="41">
        <f>+Results!D30</f>
        <v>4</v>
      </c>
    </row>
    <row r="31" spans="2:13" ht="18" x14ac:dyDescent="0.3">
      <c r="B31" s="32" t="s">
        <v>94</v>
      </c>
      <c r="C31" s="50" t="str">
        <f>+Results!B29</f>
        <v>INGRID</v>
      </c>
      <c r="D31" s="33" t="str">
        <f>+Results!C29</f>
        <v>ROBERTSON</v>
      </c>
      <c r="E31" s="34">
        <f>SUM(Results!E29:G29)</f>
        <v>8</v>
      </c>
      <c r="F31" s="35">
        <f>+Results!E29</f>
        <v>2</v>
      </c>
      <c r="G31" s="36">
        <f>+Results!F29</f>
        <v>0</v>
      </c>
      <c r="H31" s="37">
        <f>+Results!G29</f>
        <v>6</v>
      </c>
      <c r="I31" s="35">
        <f>SUM(Results!AD29:AD29)</f>
        <v>0</v>
      </c>
      <c r="J31" s="38">
        <f>+Results!H29</f>
        <v>63</v>
      </c>
      <c r="K31" s="39">
        <f>+Results!I29</f>
        <v>103</v>
      </c>
      <c r="L31" s="40">
        <f>J31-K31</f>
        <v>-40</v>
      </c>
      <c r="M31" s="41">
        <f>+Results!D29</f>
        <v>4</v>
      </c>
    </row>
    <row r="32" spans="2:13" ht="18" x14ac:dyDescent="0.3">
      <c r="B32" s="32" t="s">
        <v>95</v>
      </c>
      <c r="C32" s="50" t="str">
        <f>+Results!B17</f>
        <v>MARK</v>
      </c>
      <c r="D32" s="33" t="str">
        <f>+Results!C17</f>
        <v>CORBETT</v>
      </c>
      <c r="E32" s="34">
        <f>SUM(Results!E17:G17)</f>
        <v>2</v>
      </c>
      <c r="F32" s="35">
        <f>+Results!E17</f>
        <v>1</v>
      </c>
      <c r="G32" s="36">
        <f>+Results!F17</f>
        <v>0</v>
      </c>
      <c r="H32" s="37">
        <f>+Results!G17</f>
        <v>1</v>
      </c>
      <c r="I32" s="35">
        <f>SUM(Results!AD17:AD17)</f>
        <v>0</v>
      </c>
      <c r="J32" s="38">
        <f>+Results!H17</f>
        <v>27</v>
      </c>
      <c r="K32" s="39">
        <f>+Results!I17</f>
        <v>18</v>
      </c>
      <c r="L32" s="40">
        <f>J32-K32</f>
        <v>9</v>
      </c>
      <c r="M32" s="41">
        <f>+Results!D17</f>
        <v>2</v>
      </c>
    </row>
    <row r="33" spans="2:13" ht="18" x14ac:dyDescent="0.3">
      <c r="B33" s="32" t="s">
        <v>105</v>
      </c>
      <c r="C33" s="50" t="str">
        <f>+Results!B36</f>
        <v>DEB</v>
      </c>
      <c r="D33" s="33" t="str">
        <f>+Results!C36</f>
        <v>THOMAS</v>
      </c>
      <c r="E33" s="34">
        <f>SUM(Results!E36:G36)</f>
        <v>1</v>
      </c>
      <c r="F33" s="35">
        <f>+Results!E36</f>
        <v>1</v>
      </c>
      <c r="G33" s="36">
        <f>+Results!F36</f>
        <v>0</v>
      </c>
      <c r="H33" s="37">
        <f>+Results!G36</f>
        <v>0</v>
      </c>
      <c r="I33" s="35">
        <f>SUM(Results!AD36:AD36)</f>
        <v>0</v>
      </c>
      <c r="J33" s="38">
        <f>+Results!H36</f>
        <v>11</v>
      </c>
      <c r="K33" s="39">
        <f>+Results!I36</f>
        <v>3</v>
      </c>
      <c r="L33" s="40">
        <f>J33-K33</f>
        <v>8</v>
      </c>
      <c r="M33" s="41">
        <f>+Results!D36</f>
        <v>2</v>
      </c>
    </row>
    <row r="34" spans="2:13" ht="18" x14ac:dyDescent="0.3">
      <c r="B34" s="32" t="s">
        <v>114</v>
      </c>
      <c r="C34" s="50" t="str">
        <f>+Results!B11</f>
        <v>HARRY</v>
      </c>
      <c r="D34" s="33" t="str">
        <f>+Results!C11</f>
        <v>BOOTH</v>
      </c>
      <c r="E34" s="34">
        <f>SUM(Results!E11:G11)</f>
        <v>2</v>
      </c>
      <c r="F34" s="35">
        <f>+Results!E11</f>
        <v>1</v>
      </c>
      <c r="G34" s="36">
        <f>+Results!F11</f>
        <v>0</v>
      </c>
      <c r="H34" s="37">
        <f>+Results!G11</f>
        <v>1</v>
      </c>
      <c r="I34" s="35">
        <f>SUM(Results!AD11:AD11)</f>
        <v>0</v>
      </c>
      <c r="J34" s="38">
        <f>+Results!H11</f>
        <v>26</v>
      </c>
      <c r="K34" s="39">
        <f>+Results!I11</f>
        <v>24</v>
      </c>
      <c r="L34" s="40">
        <f>J34-K34</f>
        <v>2</v>
      </c>
      <c r="M34" s="41">
        <f>+Results!D11</f>
        <v>2</v>
      </c>
    </row>
    <row r="35" spans="2:13" ht="18" x14ac:dyDescent="0.3">
      <c r="B35" s="32" t="s">
        <v>118</v>
      </c>
      <c r="C35" s="50" t="str">
        <f>+Results!B4</f>
        <v>MAUREEN</v>
      </c>
      <c r="D35" s="33" t="str">
        <f>+Results!C4</f>
        <v>ANDERSON</v>
      </c>
      <c r="E35" s="34">
        <f>SUM(Results!E4:G4)</f>
        <v>2</v>
      </c>
      <c r="F35" s="35">
        <f>+Results!E4</f>
        <v>1</v>
      </c>
      <c r="G35" s="36">
        <f>+Results!F4</f>
        <v>0</v>
      </c>
      <c r="H35" s="37">
        <f>+Results!G4</f>
        <v>1</v>
      </c>
      <c r="I35" s="35">
        <f>SUM(Results!AD4:AD4)</f>
        <v>0</v>
      </c>
      <c r="J35" s="38">
        <f>+Results!H4</f>
        <v>13</v>
      </c>
      <c r="K35" s="39">
        <f>+Results!I4</f>
        <v>19</v>
      </c>
      <c r="L35" s="40">
        <f>J35-K35</f>
        <v>-6</v>
      </c>
      <c r="M35" s="41">
        <f>+Results!D4</f>
        <v>2</v>
      </c>
    </row>
    <row r="36" spans="2:13" ht="18" x14ac:dyDescent="0.3">
      <c r="B36" s="32" t="s">
        <v>124</v>
      </c>
      <c r="C36" s="50" t="str">
        <f>+Results!B27</f>
        <v>STEVE</v>
      </c>
      <c r="D36" s="33" t="str">
        <f>+Results!C27</f>
        <v>PIMLOTT</v>
      </c>
      <c r="E36" s="34">
        <f>SUM(Results!E27:G27)</f>
        <v>1</v>
      </c>
      <c r="F36" s="35">
        <f>+Results!E27</f>
        <v>0</v>
      </c>
      <c r="G36" s="36">
        <f>+Results!F27</f>
        <v>0</v>
      </c>
      <c r="H36" s="37">
        <f>+Results!G27</f>
        <v>1</v>
      </c>
      <c r="I36" s="35">
        <f>SUM(Results!AD27:AD27)</f>
        <v>0</v>
      </c>
      <c r="J36" s="38">
        <f>+Results!H27</f>
        <v>7</v>
      </c>
      <c r="K36" s="39">
        <f>+Results!I27</f>
        <v>15</v>
      </c>
      <c r="L36" s="40">
        <f>J36-K36</f>
        <v>-8</v>
      </c>
      <c r="M36" s="41">
        <f>+Results!D27</f>
        <v>0</v>
      </c>
    </row>
    <row r="37" spans="2:13" ht="18" x14ac:dyDescent="0.3">
      <c r="B37" s="32" t="s">
        <v>133</v>
      </c>
      <c r="C37" s="50" t="str">
        <f>+Results!B22</f>
        <v>GRAHAM</v>
      </c>
      <c r="D37" s="33" t="str">
        <f>+Results!C22</f>
        <v>JOHNSON</v>
      </c>
      <c r="E37" s="34">
        <f>SUM(Results!E22:G22)</f>
        <v>2</v>
      </c>
      <c r="F37" s="35">
        <f>+Results!E22</f>
        <v>0</v>
      </c>
      <c r="G37" s="36">
        <f>+Results!F22</f>
        <v>0</v>
      </c>
      <c r="H37" s="37">
        <f>+Results!G22</f>
        <v>2</v>
      </c>
      <c r="I37" s="35">
        <f>SUM(Results!AD22:AD22)</f>
        <v>0</v>
      </c>
      <c r="J37" s="38">
        <f>+Results!H22</f>
        <v>13</v>
      </c>
      <c r="K37" s="39">
        <f>+Results!I22</f>
        <v>25</v>
      </c>
      <c r="L37" s="40">
        <f>J37-K37</f>
        <v>-12</v>
      </c>
      <c r="M37" s="41">
        <f>+Results!D22</f>
        <v>0</v>
      </c>
    </row>
    <row r="38" spans="2:13" ht="18" x14ac:dyDescent="0.3">
      <c r="B38" s="32" t="s">
        <v>134</v>
      </c>
      <c r="C38" s="50" t="str">
        <f>+Results!B32</f>
        <v>MARTIN</v>
      </c>
      <c r="D38" s="33" t="str">
        <f>+Results!C32</f>
        <v>SMITH</v>
      </c>
      <c r="E38" s="34">
        <f>SUM(Results!E32:G32)</f>
        <v>2</v>
      </c>
      <c r="F38" s="35">
        <f>+Results!E32</f>
        <v>0</v>
      </c>
      <c r="G38" s="36">
        <f>+Results!F32</f>
        <v>0</v>
      </c>
      <c r="H38" s="37">
        <f>+Results!G32</f>
        <v>2</v>
      </c>
      <c r="I38" s="35">
        <f>SUM(Results!AD32:AD32)</f>
        <v>0</v>
      </c>
      <c r="J38" s="38">
        <f>+Results!H32</f>
        <v>7</v>
      </c>
      <c r="K38" s="39">
        <f>+Results!I32</f>
        <v>21</v>
      </c>
      <c r="L38" s="40">
        <f>J38-K38</f>
        <v>-14</v>
      </c>
      <c r="M38" s="41">
        <f>+Results!D32</f>
        <v>0</v>
      </c>
    </row>
    <row r="39" spans="2:13" ht="18" x14ac:dyDescent="0.3">
      <c r="B39" s="32" t="s">
        <v>137</v>
      </c>
      <c r="C39" s="50" t="str">
        <f>+Results!B18</f>
        <v>MARC</v>
      </c>
      <c r="D39" s="33" t="str">
        <f>+Results!C18</f>
        <v>CRAGG</v>
      </c>
      <c r="E39" s="34">
        <f>SUM(Results!E18:G18)</f>
        <v>1</v>
      </c>
      <c r="F39" s="35">
        <f>+Results!E18</f>
        <v>0</v>
      </c>
      <c r="G39" s="36">
        <f>+Results!F18</f>
        <v>0</v>
      </c>
      <c r="H39" s="37">
        <f>+Results!G18</f>
        <v>1</v>
      </c>
      <c r="I39" s="35">
        <f>SUM(Results!AD18:AD18)</f>
        <v>0</v>
      </c>
      <c r="J39" s="38">
        <f>+Results!H18</f>
        <v>4</v>
      </c>
      <c r="K39" s="39">
        <f>+Results!I18</f>
        <v>23</v>
      </c>
      <c r="L39" s="40">
        <f>J39-K39</f>
        <v>-19</v>
      </c>
      <c r="M39" s="41">
        <f>+Results!D18</f>
        <v>0</v>
      </c>
    </row>
    <row r="40" spans="2:13" ht="18" x14ac:dyDescent="0.35">
      <c r="B40" s="42"/>
      <c r="C40" s="43"/>
      <c r="D40" s="44" t="s">
        <v>76</v>
      </c>
      <c r="E40" s="45">
        <f>SUM(E4:E39)</f>
        <v>263</v>
      </c>
      <c r="F40" s="46">
        <f t="shared" ref="F40:M40" si="0">SUM(F4:F39)</f>
        <v>129</v>
      </c>
      <c r="G40" s="47">
        <f t="shared" si="0"/>
        <v>4</v>
      </c>
      <c r="H40" s="48">
        <f t="shared" si="0"/>
        <v>130</v>
      </c>
      <c r="I40" s="45">
        <f>SUM(I4:I39)</f>
        <v>306</v>
      </c>
      <c r="J40" s="46">
        <f t="shared" si="0"/>
        <v>3024</v>
      </c>
      <c r="K40" s="47">
        <f t="shared" si="0"/>
        <v>3028</v>
      </c>
      <c r="L40" s="48">
        <f t="shared" si="0"/>
        <v>-4</v>
      </c>
      <c r="M40" s="49">
        <f t="shared" si="0"/>
        <v>568</v>
      </c>
    </row>
  </sheetData>
  <sortState xmlns:xlrd2="http://schemas.microsoft.com/office/spreadsheetml/2017/richdata2" ref="C4:M39">
    <sortCondition descending="1" ref="M4:M39"/>
    <sortCondition descending="1" ref="L4:L39"/>
    <sortCondition descending="1" ref="J4:J39"/>
  </sortState>
  <mergeCells count="4">
    <mergeCell ref="B2:E2"/>
    <mergeCell ref="J2:M2"/>
    <mergeCell ref="C3:D3"/>
    <mergeCell ref="F2:I2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Results</vt:lpstr>
      <vt:lpstr>League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osborn</dc:creator>
  <cp:lastModifiedBy>Richard Claxton</cp:lastModifiedBy>
  <cp:lastPrinted>2025-11-16T17:53:13Z</cp:lastPrinted>
  <dcterms:created xsi:type="dcterms:W3CDTF">2025-11-09T20:09:16Z</dcterms:created>
  <dcterms:modified xsi:type="dcterms:W3CDTF">2026-03-01T21:53:38Z</dcterms:modified>
</cp:coreProperties>
</file>