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User\Documents\Documents\Indoor Bowls\Indoor League Workings\2026_2027\Results\"/>
    </mc:Choice>
  </mc:AlternateContent>
  <xr:revisionPtr revIDLastSave="0" documentId="13_ncr:1_{8F80834B-95CE-4642-8D9F-77C696108CA5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sults" sheetId="2" r:id="rId1"/>
    <sheet name="League Table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8" i="3" l="1"/>
  <c r="K48" i="3"/>
  <c r="J48" i="3"/>
  <c r="I48" i="3"/>
  <c r="H48" i="3"/>
  <c r="G48" i="3"/>
  <c r="F48" i="3"/>
  <c r="E48" i="3"/>
  <c r="G54" i="2"/>
  <c r="F54" i="2"/>
  <c r="E54" i="2"/>
  <c r="D54" i="2"/>
  <c r="I53" i="2"/>
  <c r="H53" i="2"/>
  <c r="G53" i="2"/>
  <c r="F53" i="2"/>
  <c r="E53" i="2"/>
  <c r="D53" i="2"/>
  <c r="I52" i="2"/>
  <c r="H52" i="2"/>
  <c r="G52" i="2"/>
  <c r="F52" i="2"/>
  <c r="E52" i="2"/>
  <c r="D52" i="2"/>
  <c r="I51" i="2"/>
  <c r="H51" i="2"/>
  <c r="G51" i="2"/>
  <c r="F51" i="2"/>
  <c r="E51" i="2"/>
  <c r="D51" i="2" s="1"/>
  <c r="L48" i="3"/>
  <c r="C19" i="3"/>
  <c r="D19" i="3"/>
  <c r="E19" i="3"/>
  <c r="F19" i="3"/>
  <c r="G19" i="3"/>
  <c r="H19" i="3"/>
  <c r="I19" i="3"/>
  <c r="J19" i="3"/>
  <c r="K19" i="3"/>
  <c r="L19" i="3"/>
  <c r="M19" i="3"/>
  <c r="C14" i="3"/>
  <c r="D14" i="3"/>
  <c r="E14" i="3"/>
  <c r="F14" i="3"/>
  <c r="G14" i="3"/>
  <c r="H14" i="3"/>
  <c r="I14" i="3"/>
  <c r="J14" i="3"/>
  <c r="K14" i="3"/>
  <c r="M14" i="3"/>
  <c r="C24" i="3"/>
  <c r="D24" i="3"/>
  <c r="E24" i="3"/>
  <c r="F24" i="3"/>
  <c r="G24" i="3"/>
  <c r="H24" i="3"/>
  <c r="I24" i="3"/>
  <c r="J24" i="3"/>
  <c r="K24" i="3"/>
  <c r="L24" i="3"/>
  <c r="M24" i="3"/>
  <c r="C40" i="3"/>
  <c r="D40" i="3"/>
  <c r="E40" i="3"/>
  <c r="F40" i="3"/>
  <c r="G40" i="3"/>
  <c r="H40" i="3"/>
  <c r="I40" i="3"/>
  <c r="J40" i="3"/>
  <c r="K40" i="3"/>
  <c r="L40" i="3" s="1"/>
  <c r="M40" i="3"/>
  <c r="C13" i="3"/>
  <c r="D13" i="3"/>
  <c r="E13" i="3"/>
  <c r="F13" i="3"/>
  <c r="G13" i="3"/>
  <c r="H13" i="3"/>
  <c r="I13" i="3"/>
  <c r="J13" i="3"/>
  <c r="K13" i="3"/>
  <c r="L13" i="3"/>
  <c r="M13" i="3"/>
  <c r="C28" i="3"/>
  <c r="D28" i="3"/>
  <c r="E28" i="3"/>
  <c r="F28" i="3"/>
  <c r="G28" i="3"/>
  <c r="H28" i="3"/>
  <c r="I28" i="3"/>
  <c r="J28" i="3"/>
  <c r="L28" i="3" s="1"/>
  <c r="K28" i="3"/>
  <c r="M28" i="3"/>
  <c r="C31" i="3"/>
  <c r="D31" i="3"/>
  <c r="E31" i="3"/>
  <c r="F31" i="3"/>
  <c r="G31" i="3"/>
  <c r="H31" i="3"/>
  <c r="I31" i="3"/>
  <c r="J31" i="3"/>
  <c r="K31" i="3"/>
  <c r="L31" i="3" s="1"/>
  <c r="M31" i="3"/>
  <c r="C15" i="3"/>
  <c r="D15" i="3"/>
  <c r="E15" i="3"/>
  <c r="F15" i="3"/>
  <c r="G15" i="3"/>
  <c r="H15" i="3"/>
  <c r="I15" i="3"/>
  <c r="J15" i="3"/>
  <c r="K15" i="3"/>
  <c r="L15" i="3"/>
  <c r="M15" i="3"/>
  <c r="C34" i="3"/>
  <c r="D34" i="3"/>
  <c r="E34" i="3"/>
  <c r="F34" i="3"/>
  <c r="G34" i="3"/>
  <c r="H34" i="3"/>
  <c r="I34" i="3"/>
  <c r="J34" i="3"/>
  <c r="K34" i="3"/>
  <c r="M34" i="3"/>
  <c r="C35" i="3"/>
  <c r="D35" i="3"/>
  <c r="E35" i="3"/>
  <c r="F35" i="3"/>
  <c r="G35" i="3"/>
  <c r="H35" i="3"/>
  <c r="I35" i="3"/>
  <c r="J35" i="3"/>
  <c r="K35" i="3"/>
  <c r="L35" i="3"/>
  <c r="M35" i="3"/>
  <c r="C46" i="3"/>
  <c r="D46" i="3"/>
  <c r="E46" i="3"/>
  <c r="F46" i="3"/>
  <c r="G46" i="3"/>
  <c r="H46" i="3"/>
  <c r="I46" i="3"/>
  <c r="J46" i="3"/>
  <c r="K46" i="3"/>
  <c r="L46" i="3"/>
  <c r="M46" i="3"/>
  <c r="C41" i="3"/>
  <c r="D41" i="3"/>
  <c r="E41" i="3"/>
  <c r="F41" i="3"/>
  <c r="G41" i="3"/>
  <c r="H41" i="3"/>
  <c r="I41" i="3"/>
  <c r="J41" i="3"/>
  <c r="K41" i="3"/>
  <c r="L41" i="3"/>
  <c r="M41" i="3"/>
  <c r="C29" i="3"/>
  <c r="D29" i="3"/>
  <c r="E29" i="3"/>
  <c r="F29" i="3"/>
  <c r="G29" i="3"/>
  <c r="H29" i="3"/>
  <c r="I29" i="3"/>
  <c r="J29" i="3"/>
  <c r="K29" i="3"/>
  <c r="L29" i="3"/>
  <c r="M29" i="3"/>
  <c r="C10" i="3"/>
  <c r="D10" i="3"/>
  <c r="E10" i="3"/>
  <c r="F10" i="3"/>
  <c r="G10" i="3"/>
  <c r="H10" i="3"/>
  <c r="I10" i="3"/>
  <c r="J10" i="3"/>
  <c r="K10" i="3"/>
  <c r="L10" i="3"/>
  <c r="M10" i="3"/>
  <c r="C23" i="3"/>
  <c r="D23" i="3"/>
  <c r="E23" i="3"/>
  <c r="F23" i="3"/>
  <c r="G23" i="3"/>
  <c r="H23" i="3"/>
  <c r="I23" i="3"/>
  <c r="J23" i="3"/>
  <c r="K23" i="3"/>
  <c r="L23" i="3"/>
  <c r="M23" i="3"/>
  <c r="C32" i="3"/>
  <c r="D32" i="3"/>
  <c r="E32" i="3"/>
  <c r="F32" i="3"/>
  <c r="G32" i="3"/>
  <c r="H32" i="3"/>
  <c r="I32" i="3"/>
  <c r="J32" i="3"/>
  <c r="K32" i="3"/>
  <c r="L32" i="3" s="1"/>
  <c r="M32" i="3"/>
  <c r="C37" i="3"/>
  <c r="D37" i="3"/>
  <c r="E37" i="3"/>
  <c r="F37" i="3"/>
  <c r="G37" i="3"/>
  <c r="H37" i="3"/>
  <c r="I37" i="3"/>
  <c r="J37" i="3"/>
  <c r="K37" i="3"/>
  <c r="M37" i="3"/>
  <c r="C26" i="3"/>
  <c r="D26" i="3"/>
  <c r="E26" i="3"/>
  <c r="F26" i="3"/>
  <c r="G26" i="3"/>
  <c r="H26" i="3"/>
  <c r="I26" i="3"/>
  <c r="J26" i="3"/>
  <c r="K26" i="3"/>
  <c r="M26" i="3"/>
  <c r="C38" i="3"/>
  <c r="D38" i="3"/>
  <c r="E38" i="3"/>
  <c r="F38" i="3"/>
  <c r="G38" i="3"/>
  <c r="H38" i="3"/>
  <c r="I38" i="3"/>
  <c r="J38" i="3"/>
  <c r="K38" i="3"/>
  <c r="L38" i="3"/>
  <c r="M38" i="3"/>
  <c r="C5" i="3"/>
  <c r="D5" i="3"/>
  <c r="E5" i="3"/>
  <c r="F5" i="3"/>
  <c r="G5" i="3"/>
  <c r="H5" i="3"/>
  <c r="I5" i="3"/>
  <c r="J5" i="3"/>
  <c r="K5" i="3"/>
  <c r="L5" i="3"/>
  <c r="M5" i="3"/>
  <c r="C21" i="3"/>
  <c r="D21" i="3"/>
  <c r="E21" i="3"/>
  <c r="F21" i="3"/>
  <c r="G21" i="3"/>
  <c r="H21" i="3"/>
  <c r="I21" i="3"/>
  <c r="J21" i="3"/>
  <c r="K21" i="3"/>
  <c r="L21" i="3"/>
  <c r="M21" i="3"/>
  <c r="C22" i="3"/>
  <c r="D22" i="3"/>
  <c r="E22" i="3"/>
  <c r="F22" i="3"/>
  <c r="G22" i="3"/>
  <c r="H22" i="3"/>
  <c r="I22" i="3"/>
  <c r="J22" i="3"/>
  <c r="K22" i="3"/>
  <c r="L22" i="3"/>
  <c r="M22" i="3"/>
  <c r="C42" i="3"/>
  <c r="D42" i="3"/>
  <c r="E42" i="3"/>
  <c r="F42" i="3"/>
  <c r="G42" i="3"/>
  <c r="H42" i="3"/>
  <c r="I42" i="3"/>
  <c r="J42" i="3"/>
  <c r="K42" i="3"/>
  <c r="L42" i="3"/>
  <c r="M42" i="3"/>
  <c r="C4" i="3"/>
  <c r="D4" i="3"/>
  <c r="E4" i="3"/>
  <c r="E49" i="3" s="1"/>
  <c r="F4" i="3"/>
  <c r="F49" i="3" s="1"/>
  <c r="G4" i="3"/>
  <c r="G49" i="3" s="1"/>
  <c r="H4" i="3"/>
  <c r="H49" i="3" s="1"/>
  <c r="I4" i="3"/>
  <c r="I49" i="3" s="1"/>
  <c r="J4" i="3"/>
  <c r="J49" i="3" s="1"/>
  <c r="K4" i="3"/>
  <c r="K49" i="3" s="1"/>
  <c r="L4" i="3"/>
  <c r="M4" i="3"/>
  <c r="M49" i="3" s="1"/>
  <c r="C18" i="3"/>
  <c r="D18" i="3"/>
  <c r="E18" i="3"/>
  <c r="F18" i="3"/>
  <c r="G18" i="3"/>
  <c r="H18" i="3"/>
  <c r="I18" i="3"/>
  <c r="J18" i="3"/>
  <c r="K18" i="3"/>
  <c r="L18" i="3"/>
  <c r="M18" i="3"/>
  <c r="C11" i="3"/>
  <c r="D11" i="3"/>
  <c r="E11" i="3"/>
  <c r="F11" i="3"/>
  <c r="G11" i="3"/>
  <c r="H11" i="3"/>
  <c r="I11" i="3"/>
  <c r="J11" i="3"/>
  <c r="K11" i="3"/>
  <c r="L11" i="3"/>
  <c r="M11" i="3"/>
  <c r="C8" i="3"/>
  <c r="D8" i="3"/>
  <c r="E8" i="3"/>
  <c r="F8" i="3"/>
  <c r="G8" i="3"/>
  <c r="H8" i="3"/>
  <c r="I8" i="3"/>
  <c r="J8" i="3"/>
  <c r="K8" i="3"/>
  <c r="M8" i="3"/>
  <c r="C12" i="3"/>
  <c r="D12" i="3"/>
  <c r="E12" i="3"/>
  <c r="F12" i="3"/>
  <c r="G12" i="3"/>
  <c r="H12" i="3"/>
  <c r="I12" i="3"/>
  <c r="J12" i="3"/>
  <c r="K12" i="3"/>
  <c r="L12" i="3"/>
  <c r="M12" i="3"/>
  <c r="C45" i="3"/>
  <c r="D45" i="3"/>
  <c r="E45" i="3"/>
  <c r="F45" i="3"/>
  <c r="G45" i="3"/>
  <c r="H45" i="3"/>
  <c r="I45" i="3"/>
  <c r="J45" i="3"/>
  <c r="K45" i="3"/>
  <c r="L45" i="3"/>
  <c r="M45" i="3"/>
  <c r="C39" i="3"/>
  <c r="D39" i="3"/>
  <c r="E39" i="3"/>
  <c r="F39" i="3"/>
  <c r="G39" i="3"/>
  <c r="H39" i="3"/>
  <c r="I39" i="3"/>
  <c r="J39" i="3"/>
  <c r="K39" i="3"/>
  <c r="L39" i="3"/>
  <c r="M39" i="3"/>
  <c r="C27" i="3"/>
  <c r="D27" i="3"/>
  <c r="E27" i="3"/>
  <c r="F27" i="3"/>
  <c r="G27" i="3"/>
  <c r="H27" i="3"/>
  <c r="I27" i="3"/>
  <c r="J27" i="3"/>
  <c r="K27" i="3"/>
  <c r="L27" i="3"/>
  <c r="M27" i="3"/>
  <c r="C33" i="3"/>
  <c r="D33" i="3"/>
  <c r="E33" i="3"/>
  <c r="F33" i="3"/>
  <c r="G33" i="3"/>
  <c r="H33" i="3"/>
  <c r="I33" i="3"/>
  <c r="J33" i="3"/>
  <c r="K33" i="3"/>
  <c r="L33" i="3"/>
  <c r="M33" i="3"/>
  <c r="C16" i="3"/>
  <c r="D16" i="3"/>
  <c r="E16" i="3"/>
  <c r="F16" i="3"/>
  <c r="G16" i="3"/>
  <c r="H16" i="3"/>
  <c r="I16" i="3"/>
  <c r="J16" i="3"/>
  <c r="K16" i="3"/>
  <c r="L16" i="3"/>
  <c r="M16" i="3"/>
  <c r="C17" i="3"/>
  <c r="D17" i="3"/>
  <c r="E17" i="3"/>
  <c r="F17" i="3"/>
  <c r="G17" i="3"/>
  <c r="H17" i="3"/>
  <c r="I17" i="3"/>
  <c r="J17" i="3"/>
  <c r="K17" i="3"/>
  <c r="L17" i="3"/>
  <c r="M17" i="3"/>
  <c r="C7" i="3"/>
  <c r="D7" i="3"/>
  <c r="E7" i="3"/>
  <c r="F7" i="3"/>
  <c r="G7" i="3"/>
  <c r="H7" i="3"/>
  <c r="I7" i="3"/>
  <c r="J7" i="3"/>
  <c r="K7" i="3"/>
  <c r="L7" i="3"/>
  <c r="M7" i="3"/>
  <c r="C9" i="3"/>
  <c r="D9" i="3"/>
  <c r="E9" i="3"/>
  <c r="F9" i="3"/>
  <c r="G9" i="3"/>
  <c r="H9" i="3"/>
  <c r="I9" i="3"/>
  <c r="J9" i="3"/>
  <c r="K9" i="3"/>
  <c r="L9" i="3"/>
  <c r="M9" i="3"/>
  <c r="C43" i="3"/>
  <c r="D43" i="3"/>
  <c r="E43" i="3"/>
  <c r="F43" i="3"/>
  <c r="G43" i="3"/>
  <c r="H43" i="3"/>
  <c r="I43" i="3"/>
  <c r="J43" i="3"/>
  <c r="K43" i="3"/>
  <c r="L43" i="3"/>
  <c r="M43" i="3"/>
  <c r="C6" i="3"/>
  <c r="D6" i="3"/>
  <c r="E6" i="3"/>
  <c r="F6" i="3"/>
  <c r="G6" i="3"/>
  <c r="H6" i="3"/>
  <c r="I6" i="3"/>
  <c r="J6" i="3"/>
  <c r="K6" i="3"/>
  <c r="L6" i="3"/>
  <c r="M6" i="3"/>
  <c r="C25" i="3"/>
  <c r="D25" i="3"/>
  <c r="E25" i="3"/>
  <c r="F25" i="3"/>
  <c r="G25" i="3"/>
  <c r="H25" i="3"/>
  <c r="I25" i="3"/>
  <c r="J25" i="3"/>
  <c r="K25" i="3"/>
  <c r="L25" i="3" s="1"/>
  <c r="M25" i="3"/>
  <c r="C20" i="3"/>
  <c r="D20" i="3"/>
  <c r="E20" i="3"/>
  <c r="F20" i="3"/>
  <c r="G20" i="3"/>
  <c r="H20" i="3"/>
  <c r="I20" i="3"/>
  <c r="J20" i="3"/>
  <c r="K20" i="3"/>
  <c r="L20" i="3"/>
  <c r="M20" i="3"/>
  <c r="C30" i="3"/>
  <c r="D30" i="3"/>
  <c r="E30" i="3"/>
  <c r="F30" i="3"/>
  <c r="G30" i="3"/>
  <c r="H30" i="3"/>
  <c r="I30" i="3"/>
  <c r="J30" i="3"/>
  <c r="K30" i="3"/>
  <c r="L30" i="3"/>
  <c r="M30" i="3"/>
  <c r="C36" i="3"/>
  <c r="D36" i="3"/>
  <c r="E36" i="3"/>
  <c r="F36" i="3"/>
  <c r="G36" i="3"/>
  <c r="H36" i="3"/>
  <c r="I36" i="3"/>
  <c r="J36" i="3"/>
  <c r="K36" i="3"/>
  <c r="L36" i="3"/>
  <c r="M36" i="3"/>
  <c r="M44" i="3"/>
  <c r="K44" i="3"/>
  <c r="J44" i="3"/>
  <c r="I44" i="3"/>
  <c r="H44" i="3"/>
  <c r="G44" i="3"/>
  <c r="F44" i="3"/>
  <c r="E44" i="3"/>
  <c r="D44" i="3"/>
  <c r="C44" i="3"/>
  <c r="I36" i="2"/>
  <c r="H36" i="2"/>
  <c r="G36" i="2"/>
  <c r="F36" i="2"/>
  <c r="E36" i="2"/>
  <c r="I5" i="2"/>
  <c r="H5" i="2"/>
  <c r="G5" i="2"/>
  <c r="F5" i="2"/>
  <c r="E5" i="2"/>
  <c r="I27" i="2"/>
  <c r="H27" i="2"/>
  <c r="G27" i="2"/>
  <c r="F27" i="2"/>
  <c r="E27" i="2"/>
  <c r="I34" i="2"/>
  <c r="H34" i="2"/>
  <c r="G34" i="2"/>
  <c r="F34" i="2"/>
  <c r="E34" i="2"/>
  <c r="M54" i="2"/>
  <c r="L54" i="2"/>
  <c r="I43" i="2"/>
  <c r="H43" i="2"/>
  <c r="G43" i="2"/>
  <c r="F43" i="2"/>
  <c r="E43" i="2"/>
  <c r="K54" i="2"/>
  <c r="J54" i="2"/>
  <c r="E45" i="2"/>
  <c r="F45" i="2"/>
  <c r="G45" i="2"/>
  <c r="H45" i="2"/>
  <c r="I45" i="2"/>
  <c r="E46" i="2"/>
  <c r="F46" i="2"/>
  <c r="G46" i="2"/>
  <c r="H46" i="2"/>
  <c r="I46" i="2"/>
  <c r="E47" i="2"/>
  <c r="F47" i="2"/>
  <c r="G47" i="2"/>
  <c r="H47" i="2"/>
  <c r="I47" i="2"/>
  <c r="E6" i="2"/>
  <c r="F6" i="2"/>
  <c r="G6" i="2"/>
  <c r="H6" i="2"/>
  <c r="I6" i="2"/>
  <c r="E7" i="2"/>
  <c r="F7" i="2"/>
  <c r="G7" i="2"/>
  <c r="H7" i="2"/>
  <c r="I7" i="2"/>
  <c r="E17" i="2"/>
  <c r="F17" i="2"/>
  <c r="G17" i="2"/>
  <c r="H17" i="2"/>
  <c r="I17" i="2"/>
  <c r="E8" i="2"/>
  <c r="F8" i="2"/>
  <c r="G8" i="2"/>
  <c r="H8" i="2"/>
  <c r="I8" i="2"/>
  <c r="E9" i="2"/>
  <c r="F9" i="2"/>
  <c r="G9" i="2"/>
  <c r="H9" i="2"/>
  <c r="I9" i="2"/>
  <c r="E10" i="2"/>
  <c r="F10" i="2"/>
  <c r="G10" i="2"/>
  <c r="H10" i="2"/>
  <c r="I10" i="2"/>
  <c r="E11" i="2"/>
  <c r="F11" i="2"/>
  <c r="G11" i="2"/>
  <c r="H11" i="2"/>
  <c r="I11" i="2"/>
  <c r="E12" i="2"/>
  <c r="F12" i="2"/>
  <c r="G12" i="2"/>
  <c r="H12" i="2"/>
  <c r="I12" i="2"/>
  <c r="E13" i="2"/>
  <c r="F13" i="2"/>
  <c r="G13" i="2"/>
  <c r="H13" i="2"/>
  <c r="I13" i="2"/>
  <c r="E14" i="2"/>
  <c r="F14" i="2"/>
  <c r="G14" i="2"/>
  <c r="H14" i="2"/>
  <c r="I14" i="2"/>
  <c r="E15" i="2"/>
  <c r="F15" i="2"/>
  <c r="G15" i="2"/>
  <c r="H15" i="2"/>
  <c r="I15" i="2"/>
  <c r="E16" i="2"/>
  <c r="F16" i="2"/>
  <c r="G16" i="2"/>
  <c r="H16" i="2"/>
  <c r="I16" i="2"/>
  <c r="E18" i="2"/>
  <c r="F18" i="2"/>
  <c r="G18" i="2"/>
  <c r="H18" i="2"/>
  <c r="I18" i="2"/>
  <c r="E19" i="2"/>
  <c r="F19" i="2"/>
  <c r="G19" i="2"/>
  <c r="H19" i="2"/>
  <c r="I19" i="2"/>
  <c r="E20" i="2"/>
  <c r="F20" i="2"/>
  <c r="G20" i="2"/>
  <c r="H20" i="2"/>
  <c r="I20" i="2"/>
  <c r="E21" i="2"/>
  <c r="F21" i="2"/>
  <c r="G21" i="2"/>
  <c r="H21" i="2"/>
  <c r="I21" i="2"/>
  <c r="E22" i="2"/>
  <c r="F22" i="2"/>
  <c r="G22" i="2"/>
  <c r="H22" i="2"/>
  <c r="I22" i="2"/>
  <c r="E23" i="2"/>
  <c r="F23" i="2"/>
  <c r="G23" i="2"/>
  <c r="H23" i="2"/>
  <c r="I23" i="2"/>
  <c r="E24" i="2"/>
  <c r="F24" i="2"/>
  <c r="G24" i="2"/>
  <c r="H24" i="2"/>
  <c r="I24" i="2"/>
  <c r="E25" i="2"/>
  <c r="F25" i="2"/>
  <c r="G25" i="2"/>
  <c r="H25" i="2"/>
  <c r="I25" i="2"/>
  <c r="E26" i="2"/>
  <c r="F26" i="2"/>
  <c r="G26" i="2"/>
  <c r="H26" i="2"/>
  <c r="I26" i="2"/>
  <c r="E28" i="2"/>
  <c r="F28" i="2"/>
  <c r="G28" i="2"/>
  <c r="H28" i="2"/>
  <c r="I28" i="2"/>
  <c r="E29" i="2"/>
  <c r="F29" i="2"/>
  <c r="G29" i="2"/>
  <c r="H29" i="2"/>
  <c r="I29" i="2"/>
  <c r="E30" i="2"/>
  <c r="F30" i="2"/>
  <c r="G30" i="2"/>
  <c r="H30" i="2"/>
  <c r="I30" i="2"/>
  <c r="E31" i="2"/>
  <c r="F31" i="2"/>
  <c r="G31" i="2"/>
  <c r="H31" i="2"/>
  <c r="I31" i="2"/>
  <c r="E32" i="2"/>
  <c r="F32" i="2"/>
  <c r="G32" i="2"/>
  <c r="H32" i="2"/>
  <c r="I32" i="2"/>
  <c r="E33" i="2"/>
  <c r="F33" i="2"/>
  <c r="G33" i="2"/>
  <c r="H33" i="2"/>
  <c r="I33" i="2"/>
  <c r="E35" i="2"/>
  <c r="F35" i="2"/>
  <c r="G35" i="2"/>
  <c r="H35" i="2"/>
  <c r="I35" i="2"/>
  <c r="E37" i="2"/>
  <c r="F37" i="2"/>
  <c r="G37" i="2"/>
  <c r="H37" i="2"/>
  <c r="I37" i="2"/>
  <c r="E38" i="2"/>
  <c r="F38" i="2"/>
  <c r="G38" i="2"/>
  <c r="H38" i="2"/>
  <c r="I38" i="2"/>
  <c r="E39" i="2"/>
  <c r="F39" i="2"/>
  <c r="G39" i="2"/>
  <c r="H39" i="2"/>
  <c r="I39" i="2"/>
  <c r="E40" i="2"/>
  <c r="F40" i="2"/>
  <c r="G40" i="2"/>
  <c r="H40" i="2"/>
  <c r="I40" i="2"/>
  <c r="E41" i="2"/>
  <c r="F41" i="2"/>
  <c r="G41" i="2"/>
  <c r="H41" i="2"/>
  <c r="I41" i="2"/>
  <c r="E42" i="2"/>
  <c r="F42" i="2"/>
  <c r="G42" i="2"/>
  <c r="H42" i="2"/>
  <c r="I42" i="2"/>
  <c r="E44" i="2"/>
  <c r="F44" i="2"/>
  <c r="G44" i="2"/>
  <c r="H44" i="2"/>
  <c r="I44" i="2"/>
  <c r="E48" i="2"/>
  <c r="F48" i="2"/>
  <c r="G48" i="2"/>
  <c r="H48" i="2"/>
  <c r="I48" i="2"/>
  <c r="I4" i="2"/>
  <c r="H4" i="2"/>
  <c r="G4" i="2"/>
  <c r="F4" i="2"/>
  <c r="E4" i="2"/>
  <c r="AZ49" i="2"/>
  <c r="AZ55" i="2" s="1"/>
  <c r="AY49" i="2"/>
  <c r="AY55" i="2" s="1"/>
  <c r="AX49" i="2"/>
  <c r="AX55" i="2" s="1"/>
  <c r="AW49" i="2"/>
  <c r="AW55" i="2" s="1"/>
  <c r="AV49" i="2"/>
  <c r="AV55" i="2" s="1"/>
  <c r="AU49" i="2"/>
  <c r="AU55" i="2" s="1"/>
  <c r="AT49" i="2"/>
  <c r="AT55" i="2" s="1"/>
  <c r="AS49" i="2"/>
  <c r="AS55" i="2" s="1"/>
  <c r="AR49" i="2"/>
  <c r="AR55" i="2" s="1"/>
  <c r="AQ49" i="2"/>
  <c r="AQ55" i="2" s="1"/>
  <c r="AP49" i="2"/>
  <c r="AP55" i="2" s="1"/>
  <c r="AO49" i="2"/>
  <c r="AO55" i="2" s="1"/>
  <c r="AN49" i="2"/>
  <c r="AN55" i="2" s="1"/>
  <c r="AM49" i="2"/>
  <c r="AM55" i="2" s="1"/>
  <c r="AL49" i="2"/>
  <c r="AL55" i="2" s="1"/>
  <c r="AK49" i="2"/>
  <c r="AK55" i="2" s="1"/>
  <c r="AJ49" i="2"/>
  <c r="AJ55" i="2" s="1"/>
  <c r="AI49" i="2"/>
  <c r="AI55" i="2" s="1"/>
  <c r="AH49" i="2"/>
  <c r="AH55" i="2" s="1"/>
  <c r="AG49" i="2"/>
  <c r="AG55" i="2" s="1"/>
  <c r="AF49" i="2"/>
  <c r="AF55" i="2" s="1"/>
  <c r="AE49" i="2"/>
  <c r="AE55" i="2" s="1"/>
  <c r="AD49" i="2"/>
  <c r="AD55" i="2" s="1"/>
  <c r="AC49" i="2"/>
  <c r="AC55" i="2" s="1"/>
  <c r="AB49" i="2"/>
  <c r="AB55" i="2" s="1"/>
  <c r="AA49" i="2"/>
  <c r="AA55" i="2" s="1"/>
  <c r="Z49" i="2"/>
  <c r="Z55" i="2" s="1"/>
  <c r="Y49" i="2"/>
  <c r="Y55" i="2" s="1"/>
  <c r="X49" i="2"/>
  <c r="X55" i="2" s="1"/>
  <c r="W49" i="2"/>
  <c r="W55" i="2" s="1"/>
  <c r="V49" i="2"/>
  <c r="V55" i="2" s="1"/>
  <c r="U49" i="2"/>
  <c r="U55" i="2" s="1"/>
  <c r="T49" i="2"/>
  <c r="T55" i="2" s="1"/>
  <c r="S49" i="2"/>
  <c r="S55" i="2" s="1"/>
  <c r="R49" i="2"/>
  <c r="R55" i="2" s="1"/>
  <c r="Q49" i="2"/>
  <c r="Q55" i="2" s="1"/>
  <c r="P49" i="2"/>
  <c r="P55" i="2" s="1"/>
  <c r="O49" i="2"/>
  <c r="O55" i="2" s="1"/>
  <c r="N49" i="2"/>
  <c r="N55" i="2" s="1"/>
  <c r="M49" i="2"/>
  <c r="L49" i="2"/>
  <c r="K49" i="2"/>
  <c r="J49" i="2"/>
  <c r="L8" i="3" l="1"/>
  <c r="L37" i="3"/>
  <c r="L34" i="3"/>
  <c r="L26" i="3"/>
  <c r="L14" i="3"/>
  <c r="D36" i="2"/>
  <c r="D5" i="2"/>
  <c r="H54" i="2"/>
  <c r="D27" i="2"/>
  <c r="D34" i="2"/>
  <c r="I54" i="2"/>
  <c r="K55" i="2"/>
  <c r="J55" i="2"/>
  <c r="M55" i="2"/>
  <c r="L55" i="2"/>
  <c r="D43" i="2"/>
  <c r="L44" i="3"/>
  <c r="D47" i="2"/>
  <c r="D46" i="2"/>
  <c r="D45" i="2"/>
  <c r="H49" i="2"/>
  <c r="I49" i="2"/>
  <c r="E49" i="2"/>
  <c r="F49" i="2"/>
  <c r="D48" i="2"/>
  <c r="G49" i="2"/>
  <c r="D22" i="2"/>
  <c r="D19" i="2"/>
  <c r="D21" i="2"/>
  <c r="D11" i="2"/>
  <c r="D30" i="2"/>
  <c r="D14" i="2"/>
  <c r="D10" i="2"/>
  <c r="D13" i="2"/>
  <c r="D24" i="2"/>
  <c r="D26" i="2"/>
  <c r="D35" i="2"/>
  <c r="D38" i="2"/>
  <c r="L49" i="3" l="1"/>
  <c r="D6" i="2"/>
  <c r="D42" i="2"/>
  <c r="D20" i="2"/>
  <c r="D37" i="2"/>
  <c r="D25" i="2"/>
  <c r="D12" i="2"/>
  <c r="D40" i="2"/>
  <c r="D29" i="2"/>
  <c r="D16" i="2"/>
  <c r="D7" i="2"/>
  <c r="D44" i="2"/>
  <c r="D33" i="2"/>
  <c r="D23" i="2"/>
  <c r="D9" i="2"/>
  <c r="D39" i="2"/>
  <c r="D15" i="2"/>
  <c r="D8" i="2"/>
  <c r="D28" i="2"/>
  <c r="D32" i="2"/>
  <c r="D4" i="2"/>
  <c r="D41" i="2"/>
  <c r="D31" i="2"/>
  <c r="D18" i="2"/>
  <c r="D17" i="2"/>
  <c r="D49" i="2" l="1"/>
  <c r="H55" i="2" l="1"/>
  <c r="I5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D3" authorId="0" shapeId="0" xr:uid="{1D71AC8A-82F5-44F5-A0B9-3F2C87D69530}">
      <text>
        <r>
          <rPr>
            <b/>
            <sz val="9"/>
            <color indexed="81"/>
            <rFont val="Tahoma"/>
            <charset val="1"/>
          </rPr>
          <t>User:</t>
        </r>
        <r>
          <rPr>
            <sz val="9"/>
            <color indexed="81"/>
            <rFont val="Tahoma"/>
            <charset val="1"/>
          </rPr>
          <t xml:space="preserve">
Targets etc., pts awarded on positions</t>
        </r>
      </text>
    </comment>
    <comment ref="K51" authorId="0" shapeId="0" xr:uid="{F7C0F736-469C-4984-861C-C31CCAF1711A}">
      <text>
        <r>
          <rPr>
            <b/>
            <sz val="9"/>
            <color indexed="81"/>
            <rFont val="Tahoma"/>
            <charset val="1"/>
          </rPr>
          <t>User:</t>
        </r>
        <r>
          <rPr>
            <sz val="9"/>
            <color indexed="81"/>
            <rFont val="Tahoma"/>
            <charset val="1"/>
          </rPr>
          <t xml:space="preserve">
N Smith</t>
        </r>
      </text>
    </comment>
    <comment ref="M51" authorId="0" shapeId="0" xr:uid="{669ACFEA-0ECC-4AD2-BBE5-5E099F40460F}">
      <text>
        <r>
          <rPr>
            <b/>
            <sz val="9"/>
            <color indexed="81"/>
            <rFont val="Tahoma"/>
            <charset val="1"/>
          </rPr>
          <t>User:</t>
        </r>
        <r>
          <rPr>
            <sz val="9"/>
            <color indexed="81"/>
            <rFont val="Tahoma"/>
            <charset val="1"/>
          </rPr>
          <t xml:space="preserve">
Owen Bailey</t>
        </r>
      </text>
    </comment>
    <comment ref="K52" authorId="0" shapeId="0" xr:uid="{FA92E25D-2BF9-4560-BEDA-AE4EEAC1FF45}">
      <text>
        <r>
          <rPr>
            <b/>
            <sz val="9"/>
            <color indexed="81"/>
            <rFont val="Tahoma"/>
            <charset val="1"/>
          </rPr>
          <t>User:</t>
        </r>
        <r>
          <rPr>
            <sz val="9"/>
            <color indexed="81"/>
            <rFont val="Tahoma"/>
            <charset val="1"/>
          </rPr>
          <t xml:space="preserve">
Chris ?</t>
        </r>
      </text>
    </comment>
    <comment ref="M52" authorId="0" shapeId="0" xr:uid="{E9684B72-EFDB-4FE2-AD75-52B49DA0204F}">
      <text>
        <r>
          <rPr>
            <b/>
            <sz val="9"/>
            <color indexed="81"/>
            <rFont val="Tahoma"/>
            <charset val="1"/>
          </rPr>
          <t>User:</t>
        </r>
        <r>
          <rPr>
            <sz val="9"/>
            <color indexed="81"/>
            <rFont val="Tahoma"/>
            <charset val="1"/>
          </rPr>
          <t xml:space="preserve">
Stephen Speechley</t>
        </r>
      </text>
    </comment>
    <comment ref="K53" authorId="0" shapeId="0" xr:uid="{1F9D2960-CA42-47F3-9C5B-7DE0D277523E}">
      <text>
        <r>
          <rPr>
            <b/>
            <sz val="9"/>
            <color indexed="81"/>
            <rFont val="Tahoma"/>
            <charset val="1"/>
          </rPr>
          <t>User:</t>
        </r>
        <r>
          <rPr>
            <sz val="9"/>
            <color indexed="81"/>
            <rFont val="Tahoma"/>
            <charset val="1"/>
          </rPr>
          <t xml:space="preserve">
P White?</t>
        </r>
      </text>
    </comment>
  </commentList>
</comments>
</file>

<file path=xl/sharedStrings.xml><?xml version="1.0" encoding="utf-8"?>
<sst xmlns="http://schemas.openxmlformats.org/spreadsheetml/2006/main" count="216" uniqueCount="147">
  <si>
    <t>KEITH</t>
  </si>
  <si>
    <t>HUGHES</t>
  </si>
  <si>
    <t>COLLINS</t>
  </si>
  <si>
    <t>WEAVERS</t>
  </si>
  <si>
    <t>CULLEN</t>
  </si>
  <si>
    <t>SCRIMSHAW</t>
  </si>
  <si>
    <t>TAYLOR</t>
  </si>
  <si>
    <t>BAILEY</t>
  </si>
  <si>
    <t>POOLE</t>
  </si>
  <si>
    <t>ROGER</t>
  </si>
  <si>
    <t>ANN</t>
  </si>
  <si>
    <t>MIKE</t>
  </si>
  <si>
    <t>LES</t>
  </si>
  <si>
    <t>TIM</t>
  </si>
  <si>
    <t>OWEN</t>
  </si>
  <si>
    <t>ROB</t>
  </si>
  <si>
    <t>CHRIS</t>
  </si>
  <si>
    <t>JIMMY</t>
  </si>
  <si>
    <t>KEARSEY</t>
  </si>
  <si>
    <t>CARR</t>
  </si>
  <si>
    <t>F</t>
  </si>
  <si>
    <t>A</t>
  </si>
  <si>
    <t>Cumulative</t>
  </si>
  <si>
    <t>Pts</t>
  </si>
  <si>
    <t>W</t>
  </si>
  <si>
    <t>D</t>
  </si>
  <si>
    <t>L</t>
  </si>
  <si>
    <t>ALAN</t>
  </si>
  <si>
    <t>Played</t>
  </si>
  <si>
    <t>Won</t>
  </si>
  <si>
    <t>Drawn</t>
  </si>
  <si>
    <t>Lost</t>
  </si>
  <si>
    <t>Shots For</t>
  </si>
  <si>
    <t>Shots Against</t>
  </si>
  <si>
    <t>Shots Diff</t>
  </si>
  <si>
    <t>1st</t>
  </si>
  <si>
    <t>2nd</t>
  </si>
  <si>
    <t>3rd</t>
  </si>
  <si>
    <t>4th</t>
  </si>
  <si>
    <t>7th</t>
  </si>
  <si>
    <t>10th</t>
  </si>
  <si>
    <t>11th</t>
  </si>
  <si>
    <t>Check</t>
  </si>
  <si>
    <t>ROOKIE RUMBLE LEAGUE</t>
  </si>
  <si>
    <t>19th</t>
  </si>
  <si>
    <t>20th</t>
  </si>
  <si>
    <t>21st</t>
  </si>
  <si>
    <t>22nd</t>
  </si>
  <si>
    <t>25th</t>
  </si>
  <si>
    <t>Player</t>
  </si>
  <si>
    <t>MARK</t>
  </si>
  <si>
    <t>30th</t>
  </si>
  <si>
    <t>KARL</t>
  </si>
  <si>
    <t>CARTHEW</t>
  </si>
  <si>
    <t>Skills Pts</t>
  </si>
  <si>
    <t>33rd</t>
  </si>
  <si>
    <t>PHIL</t>
  </si>
  <si>
    <t>36th</t>
  </si>
  <si>
    <t>04/01/27</t>
  </si>
  <si>
    <t>11/01/27</t>
  </si>
  <si>
    <t>18/01/27</t>
  </si>
  <si>
    <t>25/01/27</t>
  </si>
  <si>
    <t>01/02/27</t>
  </si>
  <si>
    <t>08/02/27</t>
  </si>
  <si>
    <t>15/02/27</t>
  </si>
  <si>
    <t>22/02/27</t>
  </si>
  <si>
    <t>01/03/27</t>
  </si>
  <si>
    <t>08/03/27</t>
  </si>
  <si>
    <t>15/03/27</t>
  </si>
  <si>
    <t>22/03/27</t>
  </si>
  <si>
    <t>29/03/27</t>
  </si>
  <si>
    <t>12/04/27</t>
  </si>
  <si>
    <t>19/04/27</t>
  </si>
  <si>
    <t>26/04/27</t>
  </si>
  <si>
    <t>23/11/26</t>
  </si>
  <si>
    <t>07/12/26</t>
  </si>
  <si>
    <t>14/12/26</t>
  </si>
  <si>
    <t>21/12/26</t>
  </si>
  <si>
    <t>18/10/26</t>
  </si>
  <si>
    <t>2026 / 2027</t>
  </si>
  <si>
    <t>BROWN</t>
  </si>
  <si>
    <t>COLE</t>
  </si>
  <si>
    <t>GREG</t>
  </si>
  <si>
    <t>COLEBOURN</t>
  </si>
  <si>
    <t>CATHY</t>
  </si>
  <si>
    <t>COOK</t>
  </si>
  <si>
    <t>MANDY</t>
  </si>
  <si>
    <t>COX</t>
  </si>
  <si>
    <t>ROLY</t>
  </si>
  <si>
    <t>SARAH</t>
  </si>
  <si>
    <t>NICOLE</t>
  </si>
  <si>
    <t>DIRMAITE</t>
  </si>
  <si>
    <t>SUE</t>
  </si>
  <si>
    <t>DIXON</t>
  </si>
  <si>
    <t>BIB</t>
  </si>
  <si>
    <t>EWING</t>
  </si>
  <si>
    <t>FISHER</t>
  </si>
  <si>
    <t>RICK</t>
  </si>
  <si>
    <t>GALVIN</t>
  </si>
  <si>
    <t>JENNIE</t>
  </si>
  <si>
    <t>HENLEY</t>
  </si>
  <si>
    <t>TRACY</t>
  </si>
  <si>
    <t>KEY</t>
  </si>
  <si>
    <t>DES</t>
  </si>
  <si>
    <t>LAMBERT</t>
  </si>
  <si>
    <t>ANDREW</t>
  </si>
  <si>
    <t>LOWE</t>
  </si>
  <si>
    <t>PAUL</t>
  </si>
  <si>
    <t>MARTYN</t>
  </si>
  <si>
    <t>ROWE</t>
  </si>
  <si>
    <t>ADRIAN</t>
  </si>
  <si>
    <t>SCOTT</t>
  </si>
  <si>
    <t>LIZ</t>
  </si>
  <si>
    <t>JANE</t>
  </si>
  <si>
    <t>SPEECHLEY</t>
  </si>
  <si>
    <t>WHITE</t>
  </si>
  <si>
    <t>39th</t>
  </si>
  <si>
    <t>As at 25th Oct</t>
  </si>
  <si>
    <t>25/10/26</t>
  </si>
  <si>
    <t>S</t>
  </si>
  <si>
    <t>TYSOE</t>
  </si>
  <si>
    <t>CRAGG</t>
  </si>
  <si>
    <t>MO</t>
  </si>
  <si>
    <t>ANDERSON</t>
  </si>
  <si>
    <t>NICHOLSON</t>
  </si>
  <si>
    <t>DEE</t>
  </si>
  <si>
    <t>O'HAGEN</t>
  </si>
  <si>
    <t>N</t>
  </si>
  <si>
    <t>JOLLA</t>
  </si>
  <si>
    <t>CHARLOTTE</t>
  </si>
  <si>
    <t>JACKIE</t>
  </si>
  <si>
    <t>REED</t>
  </si>
  <si>
    <t>42nd</t>
  </si>
  <si>
    <t>43rd</t>
  </si>
  <si>
    <t>STAND INS</t>
  </si>
  <si>
    <t>5th =</t>
  </si>
  <si>
    <t>8th =</t>
  </si>
  <si>
    <t>12th =</t>
  </si>
  <si>
    <t>15th =</t>
  </si>
  <si>
    <t>17th =</t>
  </si>
  <si>
    <t>23rd =</t>
  </si>
  <si>
    <t>26th =</t>
  </si>
  <si>
    <t>28th =</t>
  </si>
  <si>
    <t>31st =</t>
  </si>
  <si>
    <t>34th =</t>
  </si>
  <si>
    <t>37th =</t>
  </si>
  <si>
    <t>40th 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</si>
</sst>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3" tint="0.499984740745262"/>
      <name val="Aptos Narrow"/>
      <family val="2"/>
      <scheme val="minor"/>
    </font>
    <font>
      <b/>
      <sz val="24"/>
      <color indexed="8"/>
      <name val="Calibri"/>
      <family val="2"/>
    </font>
    <font>
      <b/>
      <sz val="24"/>
      <color rgb="FFFF0000"/>
      <name val="Calibri"/>
      <family val="2"/>
    </font>
    <font>
      <sz val="14"/>
      <name val="Calibri"/>
      <family val="2"/>
    </font>
    <font>
      <sz val="14"/>
      <color indexed="8"/>
      <name val="Calibri"/>
      <family val="2"/>
    </font>
    <font>
      <sz val="14"/>
      <color rgb="FFFF0000"/>
      <name val="Calibri"/>
      <family val="2"/>
    </font>
    <font>
      <sz val="14"/>
      <color indexed="10"/>
      <name val="Calibri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1" fillId="0" borderId="0" xfId="0" applyFont="1" applyAlignment="1">
      <alignment horizontal="center"/>
    </xf>
    <xf numFmtId="0" fontId="5" fillId="2" borderId="18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/>
    </xf>
    <xf numFmtId="0" fontId="5" fillId="0" borderId="24" xfId="0" applyFont="1" applyBorder="1" applyAlignment="1">
      <alignment horizontal="left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  <xf numFmtId="0" fontId="5" fillId="4" borderId="23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24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6" fillId="0" borderId="3" xfId="0" applyFont="1" applyBorder="1"/>
    <xf numFmtId="0" fontId="6" fillId="0" borderId="4" xfId="0" applyFont="1" applyBorder="1"/>
    <xf numFmtId="0" fontId="7" fillId="0" borderId="2" xfId="0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23" xfId="0" applyFont="1" applyBorder="1" applyAlignment="1">
      <alignment horizontal="left" vertical="center"/>
    </xf>
    <xf numFmtId="0" fontId="6" fillId="3" borderId="19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0" fillId="0" borderId="6" xfId="0" quotePrefix="1" applyBorder="1" applyAlignment="1">
      <alignment horizontal="center"/>
    </xf>
    <xf numFmtId="0" fontId="0" fillId="0" borderId="5" xfId="0" quotePrefix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Z55"/>
  <sheetViews>
    <sheetView workbookViewId="0">
      <pane xSplit="9" ySplit="3" topLeftCell="J31" activePane="bottomRight" state="frozen"/>
      <selection pane="topRight" activeCell="J1" sqref="J1"/>
      <selection pane="bottomLeft" activeCell="A4" sqref="A4"/>
      <selection pane="bottomRight" activeCell="B51" sqref="B51"/>
    </sheetView>
  </sheetViews>
  <sheetFormatPr defaultRowHeight="14.4" x14ac:dyDescent="0.3"/>
  <cols>
    <col min="1" max="1" width="1.77734375" customWidth="1"/>
    <col min="2" max="2" width="11.21875" bestFit="1" customWidth="1"/>
    <col min="3" max="3" width="14.44140625" bestFit="1" customWidth="1"/>
    <col min="4" max="7" width="4.6640625" customWidth="1"/>
    <col min="8" max="9" width="5" bestFit="1" customWidth="1"/>
    <col min="10" max="29" width="4.6640625" customWidth="1"/>
    <col min="30" max="30" width="8.88671875" style="43"/>
    <col min="31" max="52" width="4.6640625" customWidth="1"/>
  </cols>
  <sheetData>
    <row r="1" spans="2:52" ht="4.5" customHeight="1" x14ac:dyDescent="0.3"/>
    <row r="2" spans="2:52" x14ac:dyDescent="0.3">
      <c r="D2" s="63" t="s">
        <v>22</v>
      </c>
      <c r="E2" s="64"/>
      <c r="F2" s="64"/>
      <c r="G2" s="64"/>
      <c r="H2" s="64"/>
      <c r="I2" s="65"/>
      <c r="J2" s="61" t="s">
        <v>78</v>
      </c>
      <c r="K2" s="62"/>
      <c r="L2" s="61" t="s">
        <v>118</v>
      </c>
      <c r="M2" s="62"/>
      <c r="N2" s="61" t="s">
        <v>74</v>
      </c>
      <c r="O2" s="62"/>
      <c r="P2" s="61" t="s">
        <v>75</v>
      </c>
      <c r="Q2" s="62"/>
      <c r="R2" s="61" t="s">
        <v>76</v>
      </c>
      <c r="S2" s="62"/>
      <c r="T2" s="61" t="s">
        <v>77</v>
      </c>
      <c r="U2" s="62"/>
      <c r="V2" s="61" t="s">
        <v>58</v>
      </c>
      <c r="W2" s="62"/>
      <c r="X2" s="61" t="s">
        <v>59</v>
      </c>
      <c r="Y2" s="62"/>
      <c r="Z2" s="61" t="s">
        <v>60</v>
      </c>
      <c r="AA2" s="62"/>
      <c r="AB2" s="61" t="s">
        <v>61</v>
      </c>
      <c r="AC2" s="62"/>
      <c r="AD2" s="44" t="s">
        <v>62</v>
      </c>
      <c r="AE2" s="61" t="s">
        <v>63</v>
      </c>
      <c r="AF2" s="62"/>
      <c r="AG2" s="61" t="s">
        <v>64</v>
      </c>
      <c r="AH2" s="62"/>
      <c r="AI2" s="61" t="s">
        <v>65</v>
      </c>
      <c r="AJ2" s="62"/>
      <c r="AK2" s="61" t="s">
        <v>66</v>
      </c>
      <c r="AL2" s="62"/>
      <c r="AM2" s="61" t="s">
        <v>67</v>
      </c>
      <c r="AN2" s="62"/>
      <c r="AO2" s="61" t="s">
        <v>68</v>
      </c>
      <c r="AP2" s="62"/>
      <c r="AQ2" s="61" t="s">
        <v>69</v>
      </c>
      <c r="AR2" s="62"/>
      <c r="AS2" s="61" t="s">
        <v>70</v>
      </c>
      <c r="AT2" s="62"/>
      <c r="AU2" s="61" t="s">
        <v>71</v>
      </c>
      <c r="AV2" s="62"/>
      <c r="AW2" s="61" t="s">
        <v>72</v>
      </c>
      <c r="AX2" s="62"/>
      <c r="AY2" s="61" t="s">
        <v>73</v>
      </c>
      <c r="AZ2" s="62"/>
    </row>
    <row r="3" spans="2:52" x14ac:dyDescent="0.3">
      <c r="D3" s="6" t="s">
        <v>23</v>
      </c>
      <c r="E3" s="1" t="s">
        <v>24</v>
      </c>
      <c r="F3" s="5" t="s">
        <v>25</v>
      </c>
      <c r="G3" s="2" t="s">
        <v>26</v>
      </c>
      <c r="H3" s="1" t="s">
        <v>20</v>
      </c>
      <c r="I3" s="2" t="s">
        <v>21</v>
      </c>
      <c r="J3" s="13" t="s">
        <v>20</v>
      </c>
      <c r="K3" s="8" t="s">
        <v>21</v>
      </c>
      <c r="L3" s="7" t="s">
        <v>20</v>
      </c>
      <c r="M3" s="8" t="s">
        <v>21</v>
      </c>
      <c r="N3" s="7" t="s">
        <v>20</v>
      </c>
      <c r="O3" s="8" t="s">
        <v>21</v>
      </c>
      <c r="P3" s="7" t="s">
        <v>20</v>
      </c>
      <c r="Q3" s="8" t="s">
        <v>21</v>
      </c>
      <c r="R3" s="7" t="s">
        <v>20</v>
      </c>
      <c r="S3" s="8" t="s">
        <v>21</v>
      </c>
      <c r="T3" s="7" t="s">
        <v>20</v>
      </c>
      <c r="U3" s="8" t="s">
        <v>21</v>
      </c>
      <c r="V3" s="7" t="s">
        <v>20</v>
      </c>
      <c r="W3" s="8" t="s">
        <v>21</v>
      </c>
      <c r="X3" s="7" t="s">
        <v>20</v>
      </c>
      <c r="Y3" s="8" t="s">
        <v>21</v>
      </c>
      <c r="Z3" s="7" t="s">
        <v>20</v>
      </c>
      <c r="AA3" s="8" t="s">
        <v>21</v>
      </c>
      <c r="AB3" s="7" t="s">
        <v>20</v>
      </c>
      <c r="AC3" s="8" t="s">
        <v>21</v>
      </c>
      <c r="AD3" s="45" t="s">
        <v>23</v>
      </c>
      <c r="AE3" s="7" t="s">
        <v>20</v>
      </c>
      <c r="AF3" s="8" t="s">
        <v>21</v>
      </c>
      <c r="AG3" s="7" t="s">
        <v>20</v>
      </c>
      <c r="AH3" s="8" t="s">
        <v>21</v>
      </c>
      <c r="AI3" s="7" t="s">
        <v>20</v>
      </c>
      <c r="AJ3" s="8" t="s">
        <v>21</v>
      </c>
      <c r="AK3" s="7" t="s">
        <v>20</v>
      </c>
      <c r="AL3" s="8" t="s">
        <v>21</v>
      </c>
      <c r="AM3" s="7" t="s">
        <v>20</v>
      </c>
      <c r="AN3" s="8" t="s">
        <v>21</v>
      </c>
      <c r="AO3" s="7" t="s">
        <v>20</v>
      </c>
      <c r="AP3" s="8" t="s">
        <v>21</v>
      </c>
      <c r="AQ3" s="7" t="s">
        <v>20</v>
      </c>
      <c r="AR3" s="8" t="s">
        <v>21</v>
      </c>
      <c r="AS3" s="7" t="s">
        <v>20</v>
      </c>
      <c r="AT3" s="8" t="s">
        <v>21</v>
      </c>
      <c r="AU3" s="7" t="s">
        <v>20</v>
      </c>
      <c r="AV3" s="8" t="s">
        <v>21</v>
      </c>
      <c r="AW3" s="7" t="s">
        <v>20</v>
      </c>
      <c r="AX3" s="8" t="s">
        <v>21</v>
      </c>
      <c r="AY3" s="7" t="s">
        <v>20</v>
      </c>
      <c r="AZ3" s="8" t="s">
        <v>21</v>
      </c>
    </row>
    <row r="4" spans="2:52" x14ac:dyDescent="0.3">
      <c r="B4" t="s">
        <v>122</v>
      </c>
      <c r="C4" t="s">
        <v>123</v>
      </c>
      <c r="D4" s="9">
        <f>SUM(E4)*2+SUM(F4)+AD4</f>
        <v>0</v>
      </c>
      <c r="E4" s="10">
        <f>IF($J4&gt;$K4,1,0)+IF($L4&gt;$M4,1,0)+IF($N4&gt;$O4,1,0)+IF($P4&gt;$Q4,1,0)+IF($R4&gt;$S4,1,0)+IF($T4&gt;$U4,1,0)+IF($V4&gt;$W4,1,0)+IF($X4&gt;$Y4,1,0)+IF($Z4&gt;$AA4,1,0)+IF($AB4&gt;$AC4,1,0)+IF($AE4&gt;$AF4,1,0)+IF($AG4&gt;$AH4,1,0)+IF($AI4&gt;$AJ4,1,0)+IF($AK4&gt;$AL4,1,0)+IF($AM4&gt;$AN4,1,0)+IF($AO4&gt;$AP4,1,0)+IF($AQ4&gt;$AR4,1,0)+IF($AS4&gt;$AT4,1,0)+IF($AU4&gt;$AV4,1,0)+IF($AW4&gt;$AX4,1,0)+IF($AY4&gt;$AZ4,1,0)</f>
        <v>0</v>
      </c>
      <c r="F4" s="14">
        <f>SUM(IF(SUM(J4:K4)&gt;0,SUM(+IF($J4=$K4,1,0),0)))+SUM(IF(SUM(L4:M4)&gt;0,SUM(+IF($L4=$M4,1,0),0)))+SUM(IF(SUM(N4:O4)&gt;0,SUM(+IF($N4=$O4,1,0),0)))+SUM(IF(SUM(P4:Q4)&gt;0,SUM(+IF($P4=$Q4,1,0),0)))+SUM(IF(SUM(R4:S4)&gt;0,SUM(+IF($R4=$S4,1,0),0)))+SUM(IF(SUM(T4:U4)&gt;0,SUM(+IF($T4=$U4,1,0),0)))+SUM(IF(SUM(V4:W4)&gt;0,SUM(+IF($V4=$W4,1,0),0)))+SUM(IF(SUM(X4:Y4)&gt;0,SUM(+IF($X4=$Y4,1,0),0)))+SUM(IF(SUM(Z4:AA4)&gt;0,SUM(+IF($Z4=$AA4,1,0),0)))+SUM(IF(SUM(AB4:AC4)&gt;0,SUM(+IF($AB4=$AC4,1,0),0)))+SUM(IF(SUM(AE4:AF4)&gt;0,SUM(+IF($AE4=$AF4,1,0),0)))+SUM(IF(SUM(AG4:AH4)&gt;0,SUM(+IF($AG4=$AH4,1,0),0)))+SUM(IF(SUM(AI4:AJ4)&gt;0,SUM(+IF($AI4=$AJ4,1,0),0)))+SUM(IF(SUM(AK4:AL4)&gt;0,SUM(+IF($AK4=$AL4,1,0),0)))+SUM(IF(SUM(AM4:AN4)&gt;0,SUM(+IF($AM4=$AN4,1,0),0)))+SUM(IF(SUM(AO4:AP4)&gt;0,SUM(+IF($AO4=$AP4,1,0),0)))+SUM(IF(SUM(AQ4:AR4)&gt;0,SUM(+IF($AQ4=$AR4,1,0),0)))+SUM(IF(SUM(AS4:AT4)&gt;0,SUM(+IF($AS4=$AT4,1,0),0)))+SUM(IF(SUM(AU4:AV4)&gt;0,SUM(+IF($AU4=$AV4,1,0),0)))+SUM(IF(SUM(AW4:AX4)&gt;0,SUM(+IF($AW4=$AX4,1,0),0)))+SUM(IF(SUM(AY4:AZ4)&gt;0,SUM(+IF($AY4=$AZ4,1,0),0)))</f>
        <v>0</v>
      </c>
      <c r="G4" s="11">
        <f>IF($J4&lt;$K4,1,0)+IF($L4&lt;$M4,1,0)+IF($N4&lt;$O4,1,0)+IF($P4&lt;$Q4,1,0)+IF($R4&lt;$S4,1,0)+IF($T4&lt;$U4,1,0)+IF($V4&lt;$W4,1,0)+IF($X4&lt;$Y4,1,0)+IF($Z4&lt;$AA4,1,0)+IF($AB4&lt;$AC4,1,0)+IF($AE4&lt;$AF4,1,0)+IF($AG4&lt;$AH4,1,0)+IF($AI4&lt;$AJ4,1,0)+IF($AK4&lt;$AL4,1,0)+IF($AM4&lt;$AN4,1,0)+IF($AO4&lt;$AP4,1,0)+IF($AQ4&lt;$AR4,1,0)+IF($AS4&lt;$AT4,1,0)+IF($AU4&lt;$AV4,1,0)+IF($AW4&lt;$AX4,1,0)+IF($AY4&lt;$AZ4,1,0)</f>
        <v>1</v>
      </c>
      <c r="H4" s="3">
        <f>+J4+L4+N4+P4+R4+T4+V4+X4+Z4+AB4+AE4+AG4+AI4+AK4+AM4+AO4+AQ4+AS4+AU4+AW4+AY4</f>
        <v>1</v>
      </c>
      <c r="I4" s="4">
        <f>+K4+M4+O4+Q4+S4+U4+W4+Y4+AA4+AC4+AF4+AH4+AJ4+AL4+AN4+AP4+AR4+AT4+AV4+AX4+AZ4</f>
        <v>23</v>
      </c>
      <c r="J4" s="46"/>
      <c r="K4" s="47"/>
      <c r="L4" s="48">
        <v>1</v>
      </c>
      <c r="M4" s="47">
        <v>23</v>
      </c>
      <c r="N4" s="48"/>
      <c r="O4" s="47"/>
      <c r="P4" s="48"/>
      <c r="Q4" s="47"/>
      <c r="R4" s="48"/>
      <c r="S4" s="47"/>
      <c r="T4" s="48"/>
      <c r="U4" s="47"/>
      <c r="V4" s="48"/>
      <c r="W4" s="47"/>
      <c r="X4" s="48"/>
      <c r="Y4" s="47"/>
      <c r="Z4" s="48"/>
      <c r="AA4" s="47"/>
      <c r="AB4" s="48"/>
      <c r="AC4" s="47"/>
      <c r="AD4" s="9"/>
      <c r="AE4" s="48"/>
      <c r="AF4" s="47"/>
      <c r="AG4" s="48"/>
      <c r="AH4" s="47"/>
      <c r="AI4" s="48"/>
      <c r="AJ4" s="47"/>
      <c r="AK4" s="48"/>
      <c r="AL4" s="47"/>
      <c r="AM4" s="48"/>
      <c r="AN4" s="47"/>
      <c r="AO4" s="48"/>
      <c r="AP4" s="47"/>
      <c r="AQ4" s="48"/>
      <c r="AR4" s="47"/>
      <c r="AS4" s="48"/>
      <c r="AT4" s="47"/>
      <c r="AU4" s="48"/>
      <c r="AV4" s="47"/>
      <c r="AW4" s="48"/>
      <c r="AX4" s="47"/>
      <c r="AY4" s="48"/>
      <c r="AZ4" s="47"/>
    </row>
    <row r="5" spans="2:52" x14ac:dyDescent="0.3">
      <c r="B5" t="s">
        <v>129</v>
      </c>
      <c r="C5" t="s">
        <v>7</v>
      </c>
      <c r="D5" s="9">
        <f t="shared" ref="D5" si="0">SUM(E5)*2+SUM(F5)+AD5</f>
        <v>2</v>
      </c>
      <c r="E5" s="10">
        <f t="shared" ref="E5:E48" si="1">IF($J5&gt;$K5,1,0)+IF($L5&gt;$M5,1,0)+IF($N5&gt;$O5,1,0)+IF($P5&gt;$Q5,1,0)+IF($R5&gt;$S5,1,0)+IF($T5&gt;$U5,1,0)+IF($V5&gt;$W5,1,0)+IF($X5&gt;$Y5,1,0)+IF($Z5&gt;$AA5,1,0)+IF($AB5&gt;$AC5,1,0)+IF($AE5&gt;$AF5,1,0)+IF($AG5&gt;$AH5,1,0)+IF($AI5&gt;$AJ5,1,0)+IF($AK5&gt;$AL5,1,0)+IF($AM5&gt;$AN5,1,0)+IF($AO5&gt;$AP5,1,0)+IF($AQ5&gt;$AR5,1,0)+IF($AS5&gt;$AT5,1,0)+IF($AU5&gt;$AV5,1,0)+IF($AW5&gt;$AX5,1,0)+IF($AY5&gt;$AZ5,1,0)</f>
        <v>1</v>
      </c>
      <c r="F5" s="14">
        <f t="shared" ref="F5" si="2">SUM(IF(SUM(J5:K5)&gt;0,SUM(+IF($J5=$K5,1,0),0)))+SUM(IF(SUM(L5:M5)&gt;0,SUM(+IF($L5=$M5,1,0),0)))+SUM(IF(SUM(N5:O5)&gt;0,SUM(+IF($N5=$O5,1,0),0)))+SUM(IF(SUM(P5:Q5)&gt;0,SUM(+IF($P5=$Q5,1,0),0)))+SUM(IF(SUM(R5:S5)&gt;0,SUM(+IF($R5=$S5,1,0),0)))+SUM(IF(SUM(T5:U5)&gt;0,SUM(+IF($T5=$U5,1,0),0)))+SUM(IF(SUM(V5:W5)&gt;0,SUM(+IF($V5=$W5,1,0),0)))+SUM(IF(SUM(X5:Y5)&gt;0,SUM(+IF($X5=$Y5,1,0),0)))+SUM(IF(SUM(Z5:AA5)&gt;0,SUM(+IF($Z5=$AA5,1,0),0)))+SUM(IF(SUM(AB5:AC5)&gt;0,SUM(+IF($AB5=$AC5,1,0),0)))+SUM(IF(SUM(AE5:AF5)&gt;0,SUM(+IF($AE5=$AF5,1,0),0)))+SUM(IF(SUM(AG5:AH5)&gt;0,SUM(+IF($AG5=$AH5,1,0),0)))+SUM(IF(SUM(AI5:AJ5)&gt;0,SUM(+IF($AI5=$AJ5,1,0),0)))+SUM(IF(SUM(AK5:AL5)&gt;0,SUM(+IF($AK5=$AL5,1,0),0)))+SUM(IF(SUM(AM5:AN5)&gt;0,SUM(+IF($AM5=$AN5,1,0),0)))+SUM(IF(SUM(AO5:AP5)&gt;0,SUM(+IF($AO5=$AP5,1,0),0)))+SUM(IF(SUM(AQ5:AR5)&gt;0,SUM(+IF($AQ5=$AR5,1,0),0)))+SUM(IF(SUM(AS5:AT5)&gt;0,SUM(+IF($AS5=$AT5,1,0),0)))+SUM(IF(SUM(AU5:AV5)&gt;0,SUM(+IF($AU5=$AV5,1,0),0)))+SUM(IF(SUM(AW5:AX5)&gt;0,SUM(+IF($AW5=$AX5,1,0),0)))+SUM(IF(SUM(AY5:AZ5)&gt;0,SUM(+IF($AY5=$AZ5,1,0),0)))</f>
        <v>0</v>
      </c>
      <c r="G5" s="11">
        <f t="shared" ref="G5:G48" si="3">IF($J5&lt;$K5,1,0)+IF($L5&lt;$M5,1,0)+IF($N5&lt;$O5,1,0)+IF($P5&lt;$Q5,1,0)+IF($R5&lt;$S5,1,0)+IF($T5&lt;$U5,1,0)+IF($V5&lt;$W5,1,0)+IF($X5&lt;$Y5,1,0)+IF($Z5&lt;$AA5,1,0)+IF($AB5&lt;$AC5,1,0)+IF($AE5&lt;$AF5,1,0)+IF($AG5&lt;$AH5,1,0)+IF($AI5&lt;$AJ5,1,0)+IF($AK5&lt;$AL5,1,0)+IF($AM5&lt;$AN5,1,0)+IF($AO5&lt;$AP5,1,0)+IF($AQ5&lt;$AR5,1,0)+IF($AS5&lt;$AT5,1,0)+IF($AU5&lt;$AV5,1,0)+IF($AW5&lt;$AX5,1,0)+IF($AY5&lt;$AZ5,1,0)</f>
        <v>0</v>
      </c>
      <c r="H5" s="3">
        <f t="shared" ref="H5" si="4">+J5+L5+N5+P5+R5+T5+V5+X5+Z5+AB5+AE5+AG5+AI5+AK5+AM5+AO5+AQ5+AS5+AU5+AW5+AY5</f>
        <v>13</v>
      </c>
      <c r="I5" s="4">
        <f t="shared" ref="I5" si="5">+K5+M5+O5+Q5+S5+U5+W5+Y5+AA5+AC5+AF5+AH5+AJ5+AL5+AN5+AP5+AR5+AT5+AV5+AX5+AZ5</f>
        <v>7</v>
      </c>
      <c r="J5" s="69"/>
      <c r="K5" s="50"/>
      <c r="L5" s="51">
        <v>13</v>
      </c>
      <c r="M5" s="50">
        <v>7</v>
      </c>
      <c r="N5" s="51"/>
      <c r="O5" s="50"/>
      <c r="P5" s="51"/>
      <c r="Q5" s="50"/>
      <c r="R5" s="51"/>
      <c r="S5" s="50"/>
      <c r="T5" s="51"/>
      <c r="U5" s="50"/>
      <c r="V5" s="51"/>
      <c r="W5" s="50"/>
      <c r="X5" s="51"/>
      <c r="Y5" s="50"/>
      <c r="Z5" s="51"/>
      <c r="AA5" s="50"/>
      <c r="AB5" s="51"/>
      <c r="AC5" s="50"/>
      <c r="AD5" s="9"/>
      <c r="AE5" s="51"/>
      <c r="AF5" s="50"/>
      <c r="AG5" s="51"/>
      <c r="AH5" s="50"/>
      <c r="AI5" s="51"/>
      <c r="AJ5" s="50"/>
      <c r="AK5" s="51"/>
      <c r="AL5" s="50"/>
      <c r="AM5" s="51"/>
      <c r="AN5" s="50"/>
      <c r="AO5" s="51"/>
      <c r="AP5" s="50"/>
      <c r="AQ5" s="51"/>
      <c r="AR5" s="50"/>
      <c r="AS5" s="51"/>
      <c r="AT5" s="50"/>
      <c r="AU5" s="51"/>
      <c r="AV5" s="50"/>
      <c r="AW5" s="51"/>
      <c r="AX5" s="50"/>
      <c r="AY5" s="51"/>
      <c r="AZ5" s="50"/>
    </row>
    <row r="6" spans="2:52" x14ac:dyDescent="0.3">
      <c r="B6" t="s">
        <v>14</v>
      </c>
      <c r="C6" t="s">
        <v>7</v>
      </c>
      <c r="D6" s="9">
        <f t="shared" ref="D6:D44" si="6">SUM(E6)*2+SUM(F6)+AD6</f>
        <v>2</v>
      </c>
      <c r="E6" s="10">
        <f t="shared" si="1"/>
        <v>1</v>
      </c>
      <c r="F6" s="14">
        <f t="shared" ref="F6:F48" si="7">SUM(IF(SUM(J6:K6)&gt;0,SUM(+IF($J6=$K6,1,0),0)))+SUM(IF(SUM(L6:M6)&gt;0,SUM(+IF($L6=$M6,1,0),0)))+SUM(IF(SUM(N6:O6)&gt;0,SUM(+IF($N6=$O6,1,0),0)))+SUM(IF(SUM(P6:Q6)&gt;0,SUM(+IF($P6=$Q6,1,0),0)))+SUM(IF(SUM(R6:S6)&gt;0,SUM(+IF($R6=$S6,1,0),0)))+SUM(IF(SUM(T6:U6)&gt;0,SUM(+IF($T6=$U6,1,0),0)))+SUM(IF(SUM(V6:W6)&gt;0,SUM(+IF($V6=$W6,1,0),0)))+SUM(IF(SUM(X6:Y6)&gt;0,SUM(+IF($X6=$Y6,1,0),0)))+SUM(IF(SUM(Z6:AA6)&gt;0,SUM(+IF($Z6=$AA6,1,0),0)))+SUM(IF(SUM(AB6:AC6)&gt;0,SUM(+IF($AB6=$AC6,1,0),0)))+SUM(IF(SUM(AE6:AF6)&gt;0,SUM(+IF($AE6=$AF6,1,0),0)))+SUM(IF(SUM(AG6:AH6)&gt;0,SUM(+IF($AG6=$AH6,1,0),0)))+SUM(IF(SUM(AI6:AJ6)&gt;0,SUM(+IF($AI6=$AJ6,1,0),0)))+SUM(IF(SUM(AK6:AL6)&gt;0,SUM(+IF($AK6=$AL6,1,0),0)))+SUM(IF(SUM(AM6:AN6)&gt;0,SUM(+IF($AM6=$AN6,1,0),0)))+SUM(IF(SUM(AO6:AP6)&gt;0,SUM(+IF($AO6=$AP6,1,0),0)))+SUM(IF(SUM(AQ6:AR6)&gt;0,SUM(+IF($AQ6=$AR6,1,0),0)))+SUM(IF(SUM(AS6:AT6)&gt;0,SUM(+IF($AS6=$AT6,1,0),0)))+SUM(IF(SUM(AU6:AV6)&gt;0,SUM(+IF($AU6=$AV6,1,0),0)))+SUM(IF(SUM(AW6:AX6)&gt;0,SUM(+IF($AW6=$AX6,1,0),0)))+SUM(IF(SUM(AY6:AZ6)&gt;0,SUM(+IF($AY6=$AZ6,1,0),0)))</f>
        <v>0</v>
      </c>
      <c r="G6" s="11">
        <f t="shared" si="3"/>
        <v>0</v>
      </c>
      <c r="H6" s="3">
        <f t="shared" ref="H6:H48" si="8">+J6+L6+N6+P6+R6+T6+V6+X6+Z6+AB6+AE6+AG6+AI6+AK6+AM6+AO6+AQ6+AS6+AU6+AW6+AY6</f>
        <v>15</v>
      </c>
      <c r="I6" s="4">
        <f t="shared" ref="I6:I48" si="9">+K6+M6+O6+Q6+S6+U6+W6+Y6+AA6+AC6+AF6+AH6+AJ6+AL6+AN6+AP6+AR6+AT6+AV6+AX6+AZ6</f>
        <v>7</v>
      </c>
      <c r="J6" s="49">
        <v>15</v>
      </c>
      <c r="K6" s="50">
        <v>7</v>
      </c>
      <c r="L6" s="66"/>
      <c r="M6" s="67"/>
      <c r="N6" s="51"/>
      <c r="O6" s="50"/>
      <c r="P6" s="51"/>
      <c r="Q6" s="50"/>
      <c r="R6" s="51"/>
      <c r="S6" s="50"/>
      <c r="T6" s="51"/>
      <c r="U6" s="50"/>
      <c r="V6" s="51"/>
      <c r="W6" s="50"/>
      <c r="X6" s="51"/>
      <c r="Y6" s="50"/>
      <c r="Z6" s="51"/>
      <c r="AA6" s="50"/>
      <c r="AB6" s="51"/>
      <c r="AC6" s="50"/>
      <c r="AD6" s="9"/>
      <c r="AE6" s="51"/>
      <c r="AF6" s="50"/>
      <c r="AG6" s="51"/>
      <c r="AH6" s="50"/>
      <c r="AI6" s="51"/>
      <c r="AJ6" s="50"/>
      <c r="AK6" s="51"/>
      <c r="AL6" s="50"/>
      <c r="AM6" s="51"/>
      <c r="AN6" s="50"/>
      <c r="AO6" s="51"/>
      <c r="AP6" s="50"/>
      <c r="AQ6" s="51"/>
      <c r="AR6" s="50"/>
      <c r="AS6" s="51"/>
      <c r="AT6" s="50"/>
      <c r="AU6" s="51"/>
      <c r="AV6" s="50"/>
      <c r="AW6" s="51"/>
      <c r="AX6" s="50"/>
      <c r="AY6" s="51"/>
      <c r="AZ6" s="50"/>
    </row>
    <row r="7" spans="2:52" x14ac:dyDescent="0.3">
      <c r="B7" t="s">
        <v>16</v>
      </c>
      <c r="C7" t="s">
        <v>80</v>
      </c>
      <c r="D7" s="9">
        <f t="shared" si="6"/>
        <v>2</v>
      </c>
      <c r="E7" s="10">
        <f t="shared" si="1"/>
        <v>1</v>
      </c>
      <c r="F7" s="14">
        <f t="shared" si="7"/>
        <v>0</v>
      </c>
      <c r="G7" s="11">
        <f t="shared" si="3"/>
        <v>1</v>
      </c>
      <c r="H7" s="3">
        <f t="shared" si="8"/>
        <v>24</v>
      </c>
      <c r="I7" s="4">
        <f t="shared" si="9"/>
        <v>30</v>
      </c>
      <c r="J7" s="49">
        <v>19</v>
      </c>
      <c r="K7" s="50">
        <v>10</v>
      </c>
      <c r="L7" s="51">
        <v>5</v>
      </c>
      <c r="M7" s="50">
        <v>20</v>
      </c>
      <c r="N7" s="51"/>
      <c r="O7" s="50"/>
      <c r="P7" s="51"/>
      <c r="Q7" s="50"/>
      <c r="R7" s="51"/>
      <c r="S7" s="50"/>
      <c r="T7" s="51"/>
      <c r="U7" s="50"/>
      <c r="V7" s="51"/>
      <c r="W7" s="50"/>
      <c r="X7" s="51"/>
      <c r="Y7" s="50"/>
      <c r="Z7" s="51"/>
      <c r="AA7" s="50"/>
      <c r="AB7" s="51"/>
      <c r="AC7" s="50"/>
      <c r="AD7" s="9"/>
      <c r="AE7" s="51"/>
      <c r="AF7" s="50"/>
      <c r="AG7" s="51"/>
      <c r="AH7" s="50"/>
      <c r="AI7" s="51"/>
      <c r="AJ7" s="50"/>
      <c r="AK7" s="51"/>
      <c r="AL7" s="50"/>
      <c r="AM7" s="51"/>
      <c r="AN7" s="50"/>
      <c r="AO7" s="51"/>
      <c r="AP7" s="50"/>
      <c r="AQ7" s="51"/>
      <c r="AR7" s="50"/>
      <c r="AS7" s="51"/>
      <c r="AT7" s="50"/>
      <c r="AU7" s="51"/>
      <c r="AV7" s="50"/>
      <c r="AW7" s="51"/>
      <c r="AX7" s="50"/>
      <c r="AY7" s="51"/>
      <c r="AZ7" s="50"/>
    </row>
    <row r="8" spans="2:52" x14ac:dyDescent="0.3">
      <c r="B8" t="s">
        <v>17</v>
      </c>
      <c r="C8" t="s">
        <v>19</v>
      </c>
      <c r="D8" s="9">
        <f t="shared" si="6"/>
        <v>0</v>
      </c>
      <c r="E8" s="10">
        <f t="shared" si="1"/>
        <v>0</v>
      </c>
      <c r="F8" s="14">
        <f t="shared" si="7"/>
        <v>0</v>
      </c>
      <c r="G8" s="11">
        <f t="shared" si="3"/>
        <v>2</v>
      </c>
      <c r="H8" s="3">
        <f t="shared" si="8"/>
        <v>15</v>
      </c>
      <c r="I8" s="4">
        <f t="shared" si="9"/>
        <v>29</v>
      </c>
      <c r="J8" s="49">
        <v>9</v>
      </c>
      <c r="K8" s="50">
        <v>10</v>
      </c>
      <c r="L8" s="51">
        <v>6</v>
      </c>
      <c r="M8" s="50">
        <v>19</v>
      </c>
      <c r="N8" s="51"/>
      <c r="O8" s="50"/>
      <c r="P8" s="51"/>
      <c r="Q8" s="50"/>
      <c r="R8" s="51"/>
      <c r="S8" s="50"/>
      <c r="T8" s="51"/>
      <c r="U8" s="50"/>
      <c r="V8" s="51"/>
      <c r="W8" s="50"/>
      <c r="X8" s="51"/>
      <c r="Y8" s="50"/>
      <c r="Z8" s="51"/>
      <c r="AA8" s="50"/>
      <c r="AB8" s="51"/>
      <c r="AC8" s="50"/>
      <c r="AD8" s="9"/>
      <c r="AE8" s="51"/>
      <c r="AF8" s="50"/>
      <c r="AG8" s="51"/>
      <c r="AH8" s="50"/>
      <c r="AI8" s="51"/>
      <c r="AJ8" s="50"/>
      <c r="AK8" s="51"/>
      <c r="AL8" s="50"/>
      <c r="AM8" s="51"/>
      <c r="AN8" s="50"/>
      <c r="AO8" s="51"/>
      <c r="AP8" s="50"/>
      <c r="AQ8" s="51"/>
      <c r="AR8" s="50"/>
      <c r="AS8" s="51"/>
      <c r="AT8" s="50"/>
      <c r="AU8" s="51"/>
      <c r="AV8" s="50"/>
      <c r="AW8" s="51"/>
      <c r="AX8" s="50"/>
      <c r="AY8" s="51"/>
      <c r="AZ8" s="50"/>
    </row>
    <row r="9" spans="2:52" x14ac:dyDescent="0.3">
      <c r="B9" t="s">
        <v>52</v>
      </c>
      <c r="C9" t="s">
        <v>53</v>
      </c>
      <c r="D9" s="9">
        <f t="shared" si="6"/>
        <v>2</v>
      </c>
      <c r="E9" s="10">
        <f t="shared" si="1"/>
        <v>1</v>
      </c>
      <c r="F9" s="14">
        <f t="shared" si="7"/>
        <v>0</v>
      </c>
      <c r="G9" s="11">
        <f t="shared" si="3"/>
        <v>0</v>
      </c>
      <c r="H9" s="3">
        <f t="shared" si="8"/>
        <v>19</v>
      </c>
      <c r="I9" s="4">
        <f t="shared" si="9"/>
        <v>10</v>
      </c>
      <c r="J9" s="49">
        <v>19</v>
      </c>
      <c r="K9" s="50">
        <v>10</v>
      </c>
      <c r="L9" s="51"/>
      <c r="M9" s="50"/>
      <c r="N9" s="51"/>
      <c r="O9" s="50"/>
      <c r="P9" s="51"/>
      <c r="Q9" s="50"/>
      <c r="R9" s="51"/>
      <c r="S9" s="50"/>
      <c r="T9" s="51"/>
      <c r="U9" s="50"/>
      <c r="V9" s="51"/>
      <c r="W9" s="50"/>
      <c r="X9" s="51"/>
      <c r="Y9" s="50"/>
      <c r="Z9" s="51"/>
      <c r="AA9" s="50"/>
      <c r="AB9" s="51"/>
      <c r="AC9" s="50"/>
      <c r="AD9" s="9"/>
      <c r="AE9" s="51"/>
      <c r="AF9" s="50"/>
      <c r="AG9" s="51"/>
      <c r="AH9" s="50"/>
      <c r="AI9" s="51"/>
      <c r="AJ9" s="50"/>
      <c r="AK9" s="51"/>
      <c r="AL9" s="50"/>
      <c r="AM9" s="51"/>
      <c r="AN9" s="50"/>
      <c r="AO9" s="51"/>
      <c r="AP9" s="50"/>
      <c r="AQ9" s="51"/>
      <c r="AR9" s="50"/>
      <c r="AS9" s="51"/>
      <c r="AT9" s="50"/>
      <c r="AU9" s="51"/>
      <c r="AV9" s="50"/>
      <c r="AW9" s="51"/>
      <c r="AX9" s="50"/>
      <c r="AY9" s="51"/>
      <c r="AZ9" s="50"/>
    </row>
    <row r="10" spans="2:52" x14ac:dyDescent="0.3">
      <c r="B10" t="s">
        <v>11</v>
      </c>
      <c r="C10" t="s">
        <v>81</v>
      </c>
      <c r="D10" s="9">
        <f t="shared" si="6"/>
        <v>1</v>
      </c>
      <c r="E10" s="10">
        <f t="shared" si="1"/>
        <v>0</v>
      </c>
      <c r="F10" s="14">
        <f t="shared" si="7"/>
        <v>1</v>
      </c>
      <c r="G10" s="11">
        <f t="shared" si="3"/>
        <v>1</v>
      </c>
      <c r="H10" s="3">
        <f t="shared" si="8"/>
        <v>19</v>
      </c>
      <c r="I10" s="4">
        <f t="shared" si="9"/>
        <v>28</v>
      </c>
      <c r="J10" s="49">
        <v>10</v>
      </c>
      <c r="K10" s="50">
        <v>19</v>
      </c>
      <c r="L10" s="51">
        <v>9</v>
      </c>
      <c r="M10" s="50">
        <v>9</v>
      </c>
      <c r="N10" s="51"/>
      <c r="O10" s="50"/>
      <c r="P10" s="51"/>
      <c r="Q10" s="50"/>
      <c r="R10" s="51"/>
      <c r="S10" s="50"/>
      <c r="T10" s="51"/>
      <c r="U10" s="50"/>
      <c r="V10" s="51"/>
      <c r="W10" s="50"/>
      <c r="X10" s="51"/>
      <c r="Y10" s="50"/>
      <c r="Z10" s="51"/>
      <c r="AA10" s="50"/>
      <c r="AB10" s="51"/>
      <c r="AC10" s="50"/>
      <c r="AD10" s="9"/>
      <c r="AE10" s="51"/>
      <c r="AF10" s="50"/>
      <c r="AG10" s="51"/>
      <c r="AH10" s="50"/>
      <c r="AI10" s="51"/>
      <c r="AJ10" s="50"/>
      <c r="AK10" s="51"/>
      <c r="AL10" s="50"/>
      <c r="AM10" s="51"/>
      <c r="AN10" s="50"/>
      <c r="AO10" s="51"/>
      <c r="AP10" s="50"/>
      <c r="AQ10" s="51"/>
      <c r="AR10" s="50"/>
      <c r="AS10" s="51"/>
      <c r="AT10" s="50"/>
      <c r="AU10" s="51"/>
      <c r="AV10" s="50"/>
      <c r="AW10" s="51"/>
      <c r="AX10" s="50"/>
      <c r="AY10" s="51"/>
      <c r="AZ10" s="50"/>
    </row>
    <row r="11" spans="2:52" x14ac:dyDescent="0.3">
      <c r="B11" t="s">
        <v>82</v>
      </c>
      <c r="C11" t="s">
        <v>83</v>
      </c>
      <c r="D11" s="9">
        <f t="shared" ref="D11" si="10">SUM(E11)*2+SUM(F11)+AD11</f>
        <v>0</v>
      </c>
      <c r="E11" s="10">
        <f t="shared" si="1"/>
        <v>0</v>
      </c>
      <c r="F11" s="14">
        <f t="shared" si="7"/>
        <v>0</v>
      </c>
      <c r="G11" s="11">
        <f t="shared" si="3"/>
        <v>1</v>
      </c>
      <c r="H11" s="3">
        <f t="shared" si="8"/>
        <v>9</v>
      </c>
      <c r="I11" s="4">
        <f t="shared" si="9"/>
        <v>10</v>
      </c>
      <c r="J11" s="49">
        <v>9</v>
      </c>
      <c r="K11" s="50">
        <v>10</v>
      </c>
      <c r="L11" s="51"/>
      <c r="M11" s="50"/>
      <c r="N11" s="51"/>
      <c r="O11" s="50"/>
      <c r="P11" s="51"/>
      <c r="Q11" s="50"/>
      <c r="R11" s="51"/>
      <c r="S11" s="50"/>
      <c r="T11" s="51"/>
      <c r="U11" s="50"/>
      <c r="V11" s="51"/>
      <c r="W11" s="50"/>
      <c r="X11" s="51"/>
      <c r="Y11" s="50"/>
      <c r="Z11" s="51"/>
      <c r="AA11" s="50"/>
      <c r="AB11" s="51"/>
      <c r="AC11" s="50"/>
      <c r="AD11" s="9"/>
      <c r="AE11" s="51"/>
      <c r="AF11" s="50"/>
      <c r="AG11" s="51"/>
      <c r="AH11" s="50"/>
      <c r="AI11" s="51"/>
      <c r="AJ11" s="50"/>
      <c r="AK11" s="51"/>
      <c r="AL11" s="50"/>
      <c r="AM11" s="51"/>
      <c r="AN11" s="50"/>
      <c r="AO11" s="51"/>
      <c r="AP11" s="50"/>
      <c r="AQ11" s="51"/>
      <c r="AR11" s="50"/>
      <c r="AS11" s="51"/>
      <c r="AT11" s="50"/>
      <c r="AU11" s="51"/>
      <c r="AV11" s="50"/>
      <c r="AW11" s="51"/>
      <c r="AX11" s="50"/>
      <c r="AY11" s="51"/>
      <c r="AZ11" s="50"/>
    </row>
    <row r="12" spans="2:52" x14ac:dyDescent="0.3">
      <c r="B12" t="s">
        <v>84</v>
      </c>
      <c r="C12" t="s">
        <v>2</v>
      </c>
      <c r="D12" s="9">
        <f t="shared" si="6"/>
        <v>2</v>
      </c>
      <c r="E12" s="10">
        <f t="shared" si="1"/>
        <v>1</v>
      </c>
      <c r="F12" s="14">
        <f t="shared" si="7"/>
        <v>0</v>
      </c>
      <c r="G12" s="11">
        <f t="shared" si="3"/>
        <v>0</v>
      </c>
      <c r="H12" s="3">
        <f t="shared" si="8"/>
        <v>13</v>
      </c>
      <c r="I12" s="4">
        <f t="shared" si="9"/>
        <v>6</v>
      </c>
      <c r="J12" s="49">
        <v>13</v>
      </c>
      <c r="K12" s="50">
        <v>6</v>
      </c>
      <c r="L12" s="51"/>
      <c r="M12" s="50"/>
      <c r="N12" s="51"/>
      <c r="O12" s="50"/>
      <c r="P12" s="51"/>
      <c r="Q12" s="50"/>
      <c r="R12" s="51"/>
      <c r="S12" s="50"/>
      <c r="T12" s="51"/>
      <c r="U12" s="50"/>
      <c r="V12" s="51"/>
      <c r="W12" s="50"/>
      <c r="X12" s="51"/>
      <c r="Y12" s="50"/>
      <c r="Z12" s="51"/>
      <c r="AA12" s="50"/>
      <c r="AB12" s="51"/>
      <c r="AC12" s="50"/>
      <c r="AD12" s="9"/>
      <c r="AE12" s="51"/>
      <c r="AF12" s="50"/>
      <c r="AG12" s="51"/>
      <c r="AH12" s="50"/>
      <c r="AI12" s="51"/>
      <c r="AJ12" s="50"/>
      <c r="AK12" s="51"/>
      <c r="AL12" s="50"/>
      <c r="AM12" s="51"/>
      <c r="AN12" s="50"/>
      <c r="AO12" s="51"/>
      <c r="AP12" s="50"/>
      <c r="AQ12" s="51"/>
      <c r="AR12" s="50"/>
      <c r="AS12" s="51"/>
      <c r="AT12" s="50"/>
      <c r="AU12" s="51"/>
      <c r="AV12" s="50"/>
      <c r="AW12" s="51"/>
      <c r="AX12" s="50"/>
      <c r="AY12" s="51"/>
      <c r="AZ12" s="50"/>
    </row>
    <row r="13" spans="2:52" x14ac:dyDescent="0.3">
      <c r="B13" t="s">
        <v>11</v>
      </c>
      <c r="C13" t="s">
        <v>2</v>
      </c>
      <c r="D13" s="9">
        <f t="shared" si="6"/>
        <v>0</v>
      </c>
      <c r="E13" s="10">
        <f t="shared" si="1"/>
        <v>0</v>
      </c>
      <c r="F13" s="14">
        <f t="shared" si="7"/>
        <v>0</v>
      </c>
      <c r="G13" s="11">
        <f t="shared" si="3"/>
        <v>1</v>
      </c>
      <c r="H13" s="3">
        <f t="shared" si="8"/>
        <v>7</v>
      </c>
      <c r="I13" s="4">
        <f t="shared" si="9"/>
        <v>15</v>
      </c>
      <c r="J13" s="49">
        <v>7</v>
      </c>
      <c r="K13" s="50">
        <v>15</v>
      </c>
      <c r="L13" s="51"/>
      <c r="M13" s="50"/>
      <c r="N13" s="51"/>
      <c r="O13" s="50"/>
      <c r="P13" s="51"/>
      <c r="Q13" s="50"/>
      <c r="R13" s="51"/>
      <c r="S13" s="50"/>
      <c r="T13" s="51"/>
      <c r="U13" s="50"/>
      <c r="V13" s="51"/>
      <c r="W13" s="50"/>
      <c r="X13" s="51"/>
      <c r="Y13" s="50"/>
      <c r="Z13" s="51"/>
      <c r="AA13" s="50"/>
      <c r="AB13" s="51"/>
      <c r="AC13" s="50"/>
      <c r="AD13" s="9"/>
      <c r="AE13" s="51"/>
      <c r="AF13" s="50"/>
      <c r="AG13" s="51"/>
      <c r="AH13" s="50"/>
      <c r="AI13" s="51"/>
      <c r="AJ13" s="50"/>
      <c r="AK13" s="51"/>
      <c r="AL13" s="50"/>
      <c r="AM13" s="51"/>
      <c r="AN13" s="50"/>
      <c r="AO13" s="51"/>
      <c r="AP13" s="50"/>
      <c r="AQ13" s="51"/>
      <c r="AR13" s="50"/>
      <c r="AS13" s="51"/>
      <c r="AT13" s="50"/>
      <c r="AU13" s="51"/>
      <c r="AV13" s="50"/>
      <c r="AW13" s="51"/>
      <c r="AX13" s="50"/>
      <c r="AY13" s="51"/>
      <c r="AZ13" s="50"/>
    </row>
    <row r="14" spans="2:52" x14ac:dyDescent="0.3">
      <c r="B14" t="s">
        <v>17</v>
      </c>
      <c r="C14" t="s">
        <v>85</v>
      </c>
      <c r="D14" s="9">
        <f t="shared" si="6"/>
        <v>0</v>
      </c>
      <c r="E14" s="10">
        <f t="shared" si="1"/>
        <v>0</v>
      </c>
      <c r="F14" s="14">
        <f t="shared" si="7"/>
        <v>0</v>
      </c>
      <c r="G14" s="11">
        <f t="shared" si="3"/>
        <v>1</v>
      </c>
      <c r="H14" s="3">
        <f t="shared" si="8"/>
        <v>7</v>
      </c>
      <c r="I14" s="4">
        <f t="shared" si="9"/>
        <v>15</v>
      </c>
      <c r="J14" s="49">
        <v>7</v>
      </c>
      <c r="K14" s="50">
        <v>15</v>
      </c>
      <c r="L14" s="51"/>
      <c r="M14" s="50"/>
      <c r="N14" s="51"/>
      <c r="O14" s="50"/>
      <c r="P14" s="51"/>
      <c r="Q14" s="50"/>
      <c r="R14" s="51"/>
      <c r="S14" s="50"/>
      <c r="T14" s="51"/>
      <c r="U14" s="50"/>
      <c r="V14" s="51"/>
      <c r="W14" s="50"/>
      <c r="X14" s="51"/>
      <c r="Y14" s="50"/>
      <c r="Z14" s="51"/>
      <c r="AA14" s="50"/>
      <c r="AB14" s="51"/>
      <c r="AC14" s="50"/>
      <c r="AD14" s="9"/>
      <c r="AE14" s="51"/>
      <c r="AF14" s="50"/>
      <c r="AG14" s="51"/>
      <c r="AH14" s="50"/>
      <c r="AI14" s="51"/>
      <c r="AJ14" s="50"/>
      <c r="AK14" s="51"/>
      <c r="AL14" s="50"/>
      <c r="AM14" s="51"/>
      <c r="AN14" s="50"/>
      <c r="AO14" s="51"/>
      <c r="AP14" s="50"/>
      <c r="AQ14" s="51"/>
      <c r="AR14" s="50"/>
      <c r="AS14" s="51"/>
      <c r="AT14" s="50"/>
      <c r="AU14" s="51"/>
      <c r="AV14" s="50"/>
      <c r="AW14" s="51"/>
      <c r="AX14" s="50"/>
      <c r="AY14" s="51"/>
      <c r="AZ14" s="50"/>
    </row>
    <row r="15" spans="2:52" x14ac:dyDescent="0.3">
      <c r="B15" t="s">
        <v>86</v>
      </c>
      <c r="C15" t="s">
        <v>87</v>
      </c>
      <c r="D15" s="9">
        <f t="shared" si="6"/>
        <v>0</v>
      </c>
      <c r="E15" s="10">
        <f t="shared" si="1"/>
        <v>0</v>
      </c>
      <c r="F15" s="14">
        <f t="shared" si="7"/>
        <v>0</v>
      </c>
      <c r="G15" s="11">
        <f t="shared" si="3"/>
        <v>2</v>
      </c>
      <c r="H15" s="3">
        <f t="shared" si="8"/>
        <v>8</v>
      </c>
      <c r="I15" s="4">
        <f t="shared" si="9"/>
        <v>38</v>
      </c>
      <c r="J15" s="49">
        <v>7</v>
      </c>
      <c r="K15" s="50">
        <v>15</v>
      </c>
      <c r="L15" s="51">
        <v>1</v>
      </c>
      <c r="M15" s="50">
        <v>23</v>
      </c>
      <c r="N15" s="51"/>
      <c r="O15" s="50"/>
      <c r="P15" s="51"/>
      <c r="Q15" s="50"/>
      <c r="R15" s="51"/>
      <c r="S15" s="50"/>
      <c r="T15" s="51"/>
      <c r="U15" s="50"/>
      <c r="V15" s="51"/>
      <c r="W15" s="50"/>
      <c r="X15" s="51"/>
      <c r="Y15" s="50"/>
      <c r="Z15" s="51"/>
      <c r="AA15" s="50"/>
      <c r="AB15" s="51"/>
      <c r="AC15" s="50"/>
      <c r="AD15" s="9"/>
      <c r="AE15" s="51"/>
      <c r="AF15" s="50"/>
      <c r="AG15" s="51"/>
      <c r="AH15" s="50"/>
      <c r="AI15" s="51"/>
      <c r="AJ15" s="50"/>
      <c r="AK15" s="51"/>
      <c r="AL15" s="50"/>
      <c r="AM15" s="51"/>
      <c r="AN15" s="50"/>
      <c r="AO15" s="51"/>
      <c r="AP15" s="50"/>
      <c r="AQ15" s="51"/>
      <c r="AR15" s="50"/>
      <c r="AS15" s="51"/>
      <c r="AT15" s="50"/>
      <c r="AU15" s="51"/>
      <c r="AV15" s="50"/>
      <c r="AW15" s="51"/>
      <c r="AX15" s="50"/>
      <c r="AY15" s="51"/>
      <c r="AZ15" s="50"/>
    </row>
    <row r="16" spans="2:52" x14ac:dyDescent="0.3">
      <c r="B16" t="s">
        <v>88</v>
      </c>
      <c r="C16" t="s">
        <v>87</v>
      </c>
      <c r="D16" s="9">
        <f t="shared" si="6"/>
        <v>0</v>
      </c>
      <c r="E16" s="10">
        <f t="shared" si="1"/>
        <v>0</v>
      </c>
      <c r="F16" s="14">
        <f t="shared" si="7"/>
        <v>0</v>
      </c>
      <c r="G16" s="11">
        <f t="shared" si="3"/>
        <v>2</v>
      </c>
      <c r="H16" s="3">
        <f t="shared" si="8"/>
        <v>14</v>
      </c>
      <c r="I16" s="4">
        <f t="shared" si="9"/>
        <v>28</v>
      </c>
      <c r="J16" s="49">
        <v>7</v>
      </c>
      <c r="K16" s="50">
        <v>15</v>
      </c>
      <c r="L16" s="51">
        <v>7</v>
      </c>
      <c r="M16" s="50">
        <v>13</v>
      </c>
      <c r="N16" s="51"/>
      <c r="O16" s="50"/>
      <c r="P16" s="51"/>
      <c r="Q16" s="50"/>
      <c r="R16" s="51"/>
      <c r="S16" s="50"/>
      <c r="T16" s="51"/>
      <c r="U16" s="50"/>
      <c r="V16" s="51"/>
      <c r="W16" s="50"/>
      <c r="X16" s="51"/>
      <c r="Y16" s="50"/>
      <c r="Z16" s="51"/>
      <c r="AA16" s="50"/>
      <c r="AB16" s="51"/>
      <c r="AC16" s="50"/>
      <c r="AD16" s="9"/>
      <c r="AE16" s="51"/>
      <c r="AF16" s="50"/>
      <c r="AG16" s="51"/>
      <c r="AH16" s="50"/>
      <c r="AI16" s="51"/>
      <c r="AJ16" s="50"/>
      <c r="AK16" s="51"/>
      <c r="AL16" s="50"/>
      <c r="AM16" s="51"/>
      <c r="AN16" s="50"/>
      <c r="AO16" s="51"/>
      <c r="AP16" s="50"/>
      <c r="AQ16" s="51"/>
      <c r="AR16" s="50"/>
      <c r="AS16" s="51"/>
      <c r="AT16" s="50"/>
      <c r="AU16" s="51"/>
      <c r="AV16" s="50"/>
      <c r="AW16" s="51"/>
      <c r="AX16" s="50"/>
      <c r="AY16" s="51"/>
      <c r="AZ16" s="50"/>
    </row>
    <row r="17" spans="2:52" x14ac:dyDescent="0.3">
      <c r="B17" t="s">
        <v>50</v>
      </c>
      <c r="C17" t="s">
        <v>121</v>
      </c>
      <c r="D17" s="9">
        <f>SUM(E17)*2+SUM(F17)+AD17</f>
        <v>1</v>
      </c>
      <c r="E17" s="10">
        <f>IF($J17&gt;$K17,1,0)+IF($L17&gt;$M17,1,0)+IF($N17&gt;$O17,1,0)+IF($P17&gt;$Q17,1,0)+IF($R17&gt;$S17,1,0)+IF($T17&gt;$U17,1,0)+IF($V17&gt;$W17,1,0)+IF($X17&gt;$Y17,1,0)+IF($Z17&gt;$AA17,1,0)+IF($AB17&gt;$AC17,1,0)+IF($AE17&gt;$AF17,1,0)+IF($AG17&gt;$AH17,1,0)+IF($AI17&gt;$AJ17,1,0)+IF($AK17&gt;$AL17,1,0)+IF($AM17&gt;$AN17,1,0)+IF($AO17&gt;$AP17,1,0)+IF($AQ17&gt;$AR17,1,0)+IF($AS17&gt;$AT17,1,0)+IF($AU17&gt;$AV17,1,0)+IF($AW17&gt;$AX17,1,0)+IF($AY17&gt;$AZ17,1,0)</f>
        <v>0</v>
      </c>
      <c r="F17" s="14">
        <f>SUM(IF(SUM(J17:K17)&gt;0,SUM(+IF($J17=$K17,1,0),0)))+SUM(IF(SUM(L17:M17)&gt;0,SUM(+IF($L17=$M17,1,0),0)))+SUM(IF(SUM(N17:O17)&gt;0,SUM(+IF($N17=$O17,1,0),0)))+SUM(IF(SUM(P17:Q17)&gt;0,SUM(+IF($P17=$Q17,1,0),0)))+SUM(IF(SUM(R17:S17)&gt;0,SUM(+IF($R17=$S17,1,0),0)))+SUM(IF(SUM(T17:U17)&gt;0,SUM(+IF($T17=$U17,1,0),0)))+SUM(IF(SUM(V17:W17)&gt;0,SUM(+IF($V17=$W17,1,0),0)))+SUM(IF(SUM(X17:Y17)&gt;0,SUM(+IF($X17=$Y17,1,0),0)))+SUM(IF(SUM(Z17:AA17)&gt;0,SUM(+IF($Z17=$AA17,1,0),0)))+SUM(IF(SUM(AB17:AC17)&gt;0,SUM(+IF($AB17=$AC17,1,0),0)))+SUM(IF(SUM(AE17:AF17)&gt;0,SUM(+IF($AE17=$AF17,1,0),0)))+SUM(IF(SUM(AG17:AH17)&gt;0,SUM(+IF($AG17=$AH17,1,0),0)))+SUM(IF(SUM(AI17:AJ17)&gt;0,SUM(+IF($AI17=$AJ17,1,0),0)))+SUM(IF(SUM(AK17:AL17)&gt;0,SUM(+IF($AK17=$AL17,1,0),0)))+SUM(IF(SUM(AM17:AN17)&gt;0,SUM(+IF($AM17=$AN17,1,0),0)))+SUM(IF(SUM(AO17:AP17)&gt;0,SUM(+IF($AO17=$AP17,1,0),0)))+SUM(IF(SUM(AQ17:AR17)&gt;0,SUM(+IF($AQ17=$AR17,1,0),0)))+SUM(IF(SUM(AS17:AT17)&gt;0,SUM(+IF($AS17=$AT17,1,0),0)))+SUM(IF(SUM(AU17:AV17)&gt;0,SUM(+IF($AU17=$AV17,1,0),0)))+SUM(IF(SUM(AW17:AX17)&gt;0,SUM(+IF($AW17=$AX17,1,0),0)))+SUM(IF(SUM(AY17:AZ17)&gt;0,SUM(+IF($AY17=$AZ17,1,0),0)))</f>
        <v>1</v>
      </c>
      <c r="G17" s="11">
        <f>IF($J17&lt;$K17,1,0)+IF($L17&lt;$M17,1,0)+IF($N17&lt;$O17,1,0)+IF($P17&lt;$Q17,1,0)+IF($R17&lt;$S17,1,0)+IF($T17&lt;$U17,1,0)+IF($V17&lt;$W17,1,0)+IF($X17&lt;$Y17,1,0)+IF($Z17&lt;$AA17,1,0)+IF($AB17&lt;$AC17,1,0)+IF($AE17&lt;$AF17,1,0)+IF($AG17&lt;$AH17,1,0)+IF($AI17&lt;$AJ17,1,0)+IF($AK17&lt;$AL17,1,0)+IF($AM17&lt;$AN17,1,0)+IF($AO17&lt;$AP17,1,0)+IF($AQ17&lt;$AR17,1,0)+IF($AS17&lt;$AT17,1,0)+IF($AU17&lt;$AV17,1,0)+IF($AW17&lt;$AX17,1,0)+IF($AY17&lt;$AZ17,1,0)</f>
        <v>1</v>
      </c>
      <c r="H17" s="3">
        <f>+J17+L17+N17+P17+R17+T17+V17+X17+Z17+AB17+AE17+AG17+AI17+AK17+AM17+AO17+AQ17+AS17+AU17+AW17+AY17</f>
        <v>11</v>
      </c>
      <c r="I17" s="4">
        <f>+K17+M17+O17+Q17+S17+U17+W17+Y17+AA17+AC17+AF17+AH17+AJ17+AL17+AN17+AP17+AR17+AT17+AV17+AX17+AZ17</f>
        <v>26</v>
      </c>
      <c r="J17" s="49">
        <v>2</v>
      </c>
      <c r="K17" s="50">
        <v>17</v>
      </c>
      <c r="L17" s="51">
        <v>9</v>
      </c>
      <c r="M17" s="50">
        <v>9</v>
      </c>
      <c r="N17" s="51"/>
      <c r="O17" s="50"/>
      <c r="P17" s="51"/>
      <c r="Q17" s="50"/>
      <c r="R17" s="51"/>
      <c r="S17" s="50"/>
      <c r="T17" s="51"/>
      <c r="U17" s="50"/>
      <c r="V17" s="51"/>
      <c r="W17" s="50"/>
      <c r="X17" s="51"/>
      <c r="Y17" s="50"/>
      <c r="Z17" s="51"/>
      <c r="AA17" s="50"/>
      <c r="AB17" s="51"/>
      <c r="AC17" s="50"/>
      <c r="AD17" s="9"/>
      <c r="AE17" s="51"/>
      <c r="AF17" s="50"/>
      <c r="AG17" s="51"/>
      <c r="AH17" s="50"/>
      <c r="AI17" s="51"/>
      <c r="AJ17" s="50"/>
      <c r="AK17" s="51"/>
      <c r="AL17" s="50"/>
      <c r="AM17" s="51"/>
      <c r="AN17" s="50"/>
      <c r="AO17" s="51"/>
      <c r="AP17" s="50"/>
      <c r="AQ17" s="51"/>
      <c r="AR17" s="50"/>
      <c r="AS17" s="51"/>
      <c r="AT17" s="50"/>
      <c r="AU17" s="51"/>
      <c r="AV17" s="50"/>
      <c r="AW17" s="51"/>
      <c r="AX17" s="50"/>
      <c r="AY17" s="51"/>
      <c r="AZ17" s="50"/>
    </row>
    <row r="18" spans="2:52" x14ac:dyDescent="0.3">
      <c r="B18" t="s">
        <v>11</v>
      </c>
      <c r="C18" t="s">
        <v>4</v>
      </c>
      <c r="D18" s="9">
        <f t="shared" si="6"/>
        <v>4</v>
      </c>
      <c r="E18" s="10">
        <f t="shared" si="1"/>
        <v>2</v>
      </c>
      <c r="F18" s="14">
        <f t="shared" si="7"/>
        <v>0</v>
      </c>
      <c r="G18" s="11">
        <f t="shared" si="3"/>
        <v>0</v>
      </c>
      <c r="H18" s="3">
        <f t="shared" si="8"/>
        <v>29</v>
      </c>
      <c r="I18" s="4">
        <f t="shared" si="9"/>
        <v>15</v>
      </c>
      <c r="J18" s="49">
        <v>10</v>
      </c>
      <c r="K18" s="50">
        <v>9</v>
      </c>
      <c r="L18" s="51">
        <v>19</v>
      </c>
      <c r="M18" s="50">
        <v>6</v>
      </c>
      <c r="N18" s="51"/>
      <c r="O18" s="50"/>
      <c r="P18" s="51"/>
      <c r="Q18" s="50"/>
      <c r="R18" s="51"/>
      <c r="S18" s="50"/>
      <c r="T18" s="51"/>
      <c r="U18" s="50"/>
      <c r="V18" s="51"/>
      <c r="W18" s="50"/>
      <c r="X18" s="51"/>
      <c r="Y18" s="50"/>
      <c r="Z18" s="51"/>
      <c r="AA18" s="50"/>
      <c r="AB18" s="51"/>
      <c r="AC18" s="50"/>
      <c r="AD18" s="9"/>
      <c r="AE18" s="51"/>
      <c r="AF18" s="50"/>
      <c r="AG18" s="51"/>
      <c r="AH18" s="50"/>
      <c r="AI18" s="51"/>
      <c r="AJ18" s="50"/>
      <c r="AK18" s="51"/>
      <c r="AL18" s="50"/>
      <c r="AM18" s="51"/>
      <c r="AN18" s="50"/>
      <c r="AO18" s="51"/>
      <c r="AP18" s="50"/>
      <c r="AQ18" s="51"/>
      <c r="AR18" s="50"/>
      <c r="AS18" s="51"/>
      <c r="AT18" s="50"/>
      <c r="AU18" s="51"/>
      <c r="AV18" s="50"/>
      <c r="AW18" s="51"/>
      <c r="AX18" s="50"/>
      <c r="AY18" s="51"/>
      <c r="AZ18" s="50"/>
    </row>
    <row r="19" spans="2:52" x14ac:dyDescent="0.3">
      <c r="B19" t="s">
        <v>89</v>
      </c>
      <c r="C19" t="s">
        <v>4</v>
      </c>
      <c r="D19" s="9">
        <f t="shared" ref="D19" si="11">SUM(E19)*2+SUM(F19)+AD19</f>
        <v>2</v>
      </c>
      <c r="E19" s="10">
        <f t="shared" si="1"/>
        <v>1</v>
      </c>
      <c r="F19" s="14">
        <f t="shared" si="7"/>
        <v>0</v>
      </c>
      <c r="G19" s="11">
        <f t="shared" si="3"/>
        <v>1</v>
      </c>
      <c r="H19" s="3">
        <f t="shared" si="8"/>
        <v>22</v>
      </c>
      <c r="I19" s="4">
        <f t="shared" si="9"/>
        <v>25</v>
      </c>
      <c r="J19" s="49">
        <v>17</v>
      </c>
      <c r="K19" s="50">
        <v>5</v>
      </c>
      <c r="L19" s="51">
        <v>5</v>
      </c>
      <c r="M19" s="50">
        <v>20</v>
      </c>
      <c r="N19" s="51"/>
      <c r="O19" s="50"/>
      <c r="P19" s="51"/>
      <c r="Q19" s="50"/>
      <c r="R19" s="51"/>
      <c r="S19" s="50"/>
      <c r="T19" s="51"/>
      <c r="U19" s="50"/>
      <c r="V19" s="51"/>
      <c r="W19" s="50"/>
      <c r="X19" s="51"/>
      <c r="Y19" s="50"/>
      <c r="Z19" s="51"/>
      <c r="AA19" s="50"/>
      <c r="AB19" s="51"/>
      <c r="AC19" s="50"/>
      <c r="AD19" s="9"/>
      <c r="AE19" s="51"/>
      <c r="AF19" s="50"/>
      <c r="AG19" s="51"/>
      <c r="AH19" s="50"/>
      <c r="AI19" s="51"/>
      <c r="AJ19" s="50"/>
      <c r="AK19" s="51"/>
      <c r="AL19" s="50"/>
      <c r="AM19" s="51"/>
      <c r="AN19" s="50"/>
      <c r="AO19" s="51"/>
      <c r="AP19" s="50"/>
      <c r="AQ19" s="51"/>
      <c r="AR19" s="50"/>
      <c r="AS19" s="51"/>
      <c r="AT19" s="50"/>
      <c r="AU19" s="51"/>
      <c r="AV19" s="50"/>
      <c r="AW19" s="51"/>
      <c r="AX19" s="50"/>
      <c r="AY19" s="51"/>
      <c r="AZ19" s="50"/>
    </row>
    <row r="20" spans="2:52" x14ac:dyDescent="0.3">
      <c r="B20" t="s">
        <v>90</v>
      </c>
      <c r="C20" t="s">
        <v>91</v>
      </c>
      <c r="D20" s="9">
        <f t="shared" si="6"/>
        <v>0</v>
      </c>
      <c r="E20" s="10">
        <f t="shared" si="1"/>
        <v>0</v>
      </c>
      <c r="F20" s="14">
        <f t="shared" si="7"/>
        <v>0</v>
      </c>
      <c r="G20" s="11">
        <f t="shared" si="3"/>
        <v>1</v>
      </c>
      <c r="H20" s="3">
        <f t="shared" si="8"/>
        <v>9</v>
      </c>
      <c r="I20" s="4">
        <f t="shared" si="9"/>
        <v>10</v>
      </c>
      <c r="J20" s="49">
        <v>9</v>
      </c>
      <c r="K20" s="50">
        <v>10</v>
      </c>
      <c r="L20" s="51"/>
      <c r="M20" s="50"/>
      <c r="N20" s="51"/>
      <c r="O20" s="50"/>
      <c r="P20" s="51"/>
      <c r="Q20" s="50"/>
      <c r="R20" s="51"/>
      <c r="S20" s="50"/>
      <c r="T20" s="51"/>
      <c r="U20" s="50"/>
      <c r="V20" s="51"/>
      <c r="W20" s="50"/>
      <c r="X20" s="51"/>
      <c r="Y20" s="50"/>
      <c r="Z20" s="51"/>
      <c r="AA20" s="50"/>
      <c r="AB20" s="51"/>
      <c r="AC20" s="50"/>
      <c r="AD20" s="9"/>
      <c r="AE20" s="51"/>
      <c r="AF20" s="50"/>
      <c r="AG20" s="51"/>
      <c r="AH20" s="50"/>
      <c r="AI20" s="51"/>
      <c r="AJ20" s="50"/>
      <c r="AK20" s="51"/>
      <c r="AL20" s="50"/>
      <c r="AM20" s="51"/>
      <c r="AN20" s="50"/>
      <c r="AO20" s="51"/>
      <c r="AP20" s="50"/>
      <c r="AQ20" s="51"/>
      <c r="AR20" s="50"/>
      <c r="AS20" s="51"/>
      <c r="AT20" s="50"/>
      <c r="AU20" s="51"/>
      <c r="AV20" s="50"/>
      <c r="AW20" s="51"/>
      <c r="AX20" s="50"/>
      <c r="AY20" s="51"/>
      <c r="AZ20" s="50"/>
    </row>
    <row r="21" spans="2:52" x14ac:dyDescent="0.3">
      <c r="B21" t="s">
        <v>92</v>
      </c>
      <c r="C21" t="s">
        <v>93</v>
      </c>
      <c r="D21" s="9">
        <f t="shared" ref="D21" si="12">SUM(E21)*2+SUM(F21)+AD21</f>
        <v>0</v>
      </c>
      <c r="E21" s="10">
        <f t="shared" si="1"/>
        <v>0</v>
      </c>
      <c r="F21" s="14">
        <f t="shared" si="7"/>
        <v>0</v>
      </c>
      <c r="G21" s="11">
        <f t="shared" si="3"/>
        <v>1</v>
      </c>
      <c r="H21" s="3">
        <f t="shared" si="8"/>
        <v>5</v>
      </c>
      <c r="I21" s="4">
        <f t="shared" si="9"/>
        <v>17</v>
      </c>
      <c r="J21" s="49">
        <v>5</v>
      </c>
      <c r="K21" s="50">
        <v>17</v>
      </c>
      <c r="L21" s="51"/>
      <c r="M21" s="50"/>
      <c r="N21" s="51"/>
      <c r="O21" s="50"/>
      <c r="P21" s="51"/>
      <c r="Q21" s="50"/>
      <c r="R21" s="51"/>
      <c r="S21" s="50"/>
      <c r="T21" s="51"/>
      <c r="U21" s="50"/>
      <c r="V21" s="51"/>
      <c r="W21" s="50"/>
      <c r="X21" s="51"/>
      <c r="Y21" s="50"/>
      <c r="Z21" s="51"/>
      <c r="AA21" s="50"/>
      <c r="AB21" s="51"/>
      <c r="AC21" s="50"/>
      <c r="AD21" s="9"/>
      <c r="AE21" s="51"/>
      <c r="AF21" s="50"/>
      <c r="AG21" s="51"/>
      <c r="AH21" s="50"/>
      <c r="AI21" s="51"/>
      <c r="AJ21" s="50"/>
      <c r="AK21" s="51"/>
      <c r="AL21" s="50"/>
      <c r="AM21" s="51"/>
      <c r="AN21" s="50"/>
      <c r="AO21" s="51"/>
      <c r="AP21" s="50"/>
      <c r="AQ21" s="51"/>
      <c r="AR21" s="50"/>
      <c r="AS21" s="51"/>
      <c r="AT21" s="50"/>
      <c r="AU21" s="51"/>
      <c r="AV21" s="50"/>
      <c r="AW21" s="51"/>
      <c r="AX21" s="50"/>
      <c r="AY21" s="51"/>
      <c r="AZ21" s="50"/>
    </row>
    <row r="22" spans="2:52" x14ac:dyDescent="0.3">
      <c r="B22" t="s">
        <v>94</v>
      </c>
      <c r="C22" t="s">
        <v>95</v>
      </c>
      <c r="D22" s="9">
        <f t="shared" ref="D22" si="13">SUM(E22)*2+SUM(F22)+AD22</f>
        <v>1</v>
      </c>
      <c r="E22" s="10">
        <f t="shared" si="1"/>
        <v>0</v>
      </c>
      <c r="F22" s="14">
        <f t="shared" si="7"/>
        <v>1</v>
      </c>
      <c r="G22" s="11">
        <f t="shared" si="3"/>
        <v>1</v>
      </c>
      <c r="H22" s="3">
        <f t="shared" si="8"/>
        <v>15</v>
      </c>
      <c r="I22" s="4">
        <f t="shared" si="9"/>
        <v>22</v>
      </c>
      <c r="J22" s="49">
        <v>6</v>
      </c>
      <c r="K22" s="50">
        <v>13</v>
      </c>
      <c r="L22" s="51">
        <v>9</v>
      </c>
      <c r="M22" s="50">
        <v>9</v>
      </c>
      <c r="N22" s="51"/>
      <c r="O22" s="50"/>
      <c r="P22" s="51"/>
      <c r="Q22" s="50"/>
      <c r="R22" s="51"/>
      <c r="S22" s="50"/>
      <c r="T22" s="51"/>
      <c r="U22" s="50"/>
      <c r="V22" s="51"/>
      <c r="W22" s="50"/>
      <c r="X22" s="51"/>
      <c r="Y22" s="50"/>
      <c r="Z22" s="51"/>
      <c r="AA22" s="50"/>
      <c r="AB22" s="51"/>
      <c r="AC22" s="50"/>
      <c r="AD22" s="9"/>
      <c r="AE22" s="51"/>
      <c r="AF22" s="50"/>
      <c r="AG22" s="51"/>
      <c r="AH22" s="50"/>
      <c r="AI22" s="51"/>
      <c r="AJ22" s="50"/>
      <c r="AK22" s="51"/>
      <c r="AL22" s="50"/>
      <c r="AM22" s="51"/>
      <c r="AN22" s="50"/>
      <c r="AO22" s="51"/>
      <c r="AP22" s="50"/>
      <c r="AQ22" s="51"/>
      <c r="AR22" s="50"/>
      <c r="AS22" s="51"/>
      <c r="AT22" s="50"/>
      <c r="AU22" s="51"/>
      <c r="AV22" s="50"/>
      <c r="AW22" s="51"/>
      <c r="AX22" s="50"/>
      <c r="AY22" s="51"/>
      <c r="AZ22" s="50"/>
    </row>
    <row r="23" spans="2:52" x14ac:dyDescent="0.3">
      <c r="B23" t="s">
        <v>0</v>
      </c>
      <c r="C23" t="s">
        <v>96</v>
      </c>
      <c r="D23" s="9">
        <f t="shared" si="6"/>
        <v>0</v>
      </c>
      <c r="E23" s="10">
        <f t="shared" si="1"/>
        <v>0</v>
      </c>
      <c r="F23" s="14">
        <f t="shared" si="7"/>
        <v>0</v>
      </c>
      <c r="G23" s="11">
        <f t="shared" si="3"/>
        <v>1</v>
      </c>
      <c r="H23" s="3">
        <f t="shared" si="8"/>
        <v>5</v>
      </c>
      <c r="I23" s="4">
        <f t="shared" si="9"/>
        <v>17</v>
      </c>
      <c r="J23" s="49">
        <v>5</v>
      </c>
      <c r="K23" s="50">
        <v>17</v>
      </c>
      <c r="L23" s="51"/>
      <c r="M23" s="50"/>
      <c r="N23" s="51"/>
      <c r="O23" s="50"/>
      <c r="P23" s="51"/>
      <c r="Q23" s="50"/>
      <c r="R23" s="51"/>
      <c r="S23" s="50"/>
      <c r="T23" s="51"/>
      <c r="U23" s="50"/>
      <c r="V23" s="51"/>
      <c r="W23" s="50"/>
      <c r="X23" s="51"/>
      <c r="Y23" s="50"/>
      <c r="Z23" s="51"/>
      <c r="AA23" s="50"/>
      <c r="AB23" s="51"/>
      <c r="AC23" s="50"/>
      <c r="AD23" s="9"/>
      <c r="AE23" s="51"/>
      <c r="AF23" s="50"/>
      <c r="AG23" s="51"/>
      <c r="AH23" s="50"/>
      <c r="AI23" s="51"/>
      <c r="AJ23" s="50"/>
      <c r="AK23" s="51"/>
      <c r="AL23" s="50"/>
      <c r="AM23" s="51"/>
      <c r="AN23" s="50"/>
      <c r="AO23" s="51"/>
      <c r="AP23" s="50"/>
      <c r="AQ23" s="51"/>
      <c r="AR23" s="50"/>
      <c r="AS23" s="51"/>
      <c r="AT23" s="50"/>
      <c r="AU23" s="51"/>
      <c r="AV23" s="50"/>
      <c r="AW23" s="51"/>
      <c r="AX23" s="50"/>
      <c r="AY23" s="51"/>
      <c r="AZ23" s="50"/>
    </row>
    <row r="24" spans="2:52" x14ac:dyDescent="0.3">
      <c r="B24" t="s">
        <v>97</v>
      </c>
      <c r="C24" t="s">
        <v>98</v>
      </c>
      <c r="D24" s="9">
        <f t="shared" si="6"/>
        <v>4</v>
      </c>
      <c r="E24" s="10">
        <f t="shared" si="1"/>
        <v>2</v>
      </c>
      <c r="F24" s="14">
        <f t="shared" si="7"/>
        <v>0</v>
      </c>
      <c r="G24" s="11">
        <f t="shared" si="3"/>
        <v>0</v>
      </c>
      <c r="H24" s="3">
        <f t="shared" si="8"/>
        <v>36</v>
      </c>
      <c r="I24" s="4">
        <f t="shared" si="9"/>
        <v>8</v>
      </c>
      <c r="J24" s="49">
        <v>17</v>
      </c>
      <c r="K24" s="50">
        <v>2</v>
      </c>
      <c r="L24" s="51">
        <v>19</v>
      </c>
      <c r="M24" s="50">
        <v>6</v>
      </c>
      <c r="N24" s="51"/>
      <c r="O24" s="50"/>
      <c r="P24" s="51"/>
      <c r="Q24" s="50"/>
      <c r="R24" s="51"/>
      <c r="S24" s="50"/>
      <c r="T24" s="51"/>
      <c r="U24" s="50"/>
      <c r="V24" s="51"/>
      <c r="W24" s="50"/>
      <c r="X24" s="51"/>
      <c r="Y24" s="50"/>
      <c r="Z24" s="51"/>
      <c r="AA24" s="50"/>
      <c r="AB24" s="51"/>
      <c r="AC24" s="50"/>
      <c r="AD24" s="9"/>
      <c r="AE24" s="51"/>
      <c r="AF24" s="50"/>
      <c r="AG24" s="51"/>
      <c r="AH24" s="50"/>
      <c r="AI24" s="51"/>
      <c r="AJ24" s="50"/>
      <c r="AK24" s="51"/>
      <c r="AL24" s="50"/>
      <c r="AM24" s="51"/>
      <c r="AN24" s="50"/>
      <c r="AO24" s="51"/>
      <c r="AP24" s="50"/>
      <c r="AQ24" s="51"/>
      <c r="AR24" s="50"/>
      <c r="AS24" s="51"/>
      <c r="AT24" s="50"/>
      <c r="AU24" s="51"/>
      <c r="AV24" s="50"/>
      <c r="AW24" s="51"/>
      <c r="AX24" s="50"/>
      <c r="AY24" s="51"/>
      <c r="AZ24" s="50"/>
    </row>
    <row r="25" spans="2:52" x14ac:dyDescent="0.3">
      <c r="B25" t="s">
        <v>99</v>
      </c>
      <c r="C25" t="s">
        <v>100</v>
      </c>
      <c r="D25" s="9">
        <f t="shared" si="6"/>
        <v>2</v>
      </c>
      <c r="E25" s="10">
        <f t="shared" si="1"/>
        <v>1</v>
      </c>
      <c r="F25" s="14">
        <f t="shared" si="7"/>
        <v>0</v>
      </c>
      <c r="G25" s="11">
        <f t="shared" si="3"/>
        <v>0</v>
      </c>
      <c r="H25" s="3">
        <f t="shared" si="8"/>
        <v>10</v>
      </c>
      <c r="I25" s="4">
        <f t="shared" si="9"/>
        <v>9</v>
      </c>
      <c r="J25" s="49">
        <v>10</v>
      </c>
      <c r="K25" s="50">
        <v>9</v>
      </c>
      <c r="L25" s="51"/>
      <c r="M25" s="50"/>
      <c r="N25" s="51"/>
      <c r="O25" s="50"/>
      <c r="P25" s="51"/>
      <c r="Q25" s="50"/>
      <c r="R25" s="51"/>
      <c r="S25" s="50"/>
      <c r="T25" s="51"/>
      <c r="U25" s="50"/>
      <c r="V25" s="51"/>
      <c r="W25" s="50"/>
      <c r="X25" s="51"/>
      <c r="Y25" s="50"/>
      <c r="Z25" s="51"/>
      <c r="AA25" s="50"/>
      <c r="AB25" s="51"/>
      <c r="AC25" s="50"/>
      <c r="AD25" s="9"/>
      <c r="AE25" s="51"/>
      <c r="AF25" s="50"/>
      <c r="AG25" s="51"/>
      <c r="AH25" s="50"/>
      <c r="AI25" s="51"/>
      <c r="AJ25" s="50"/>
      <c r="AK25" s="51"/>
      <c r="AL25" s="50"/>
      <c r="AM25" s="51"/>
      <c r="AN25" s="50"/>
      <c r="AO25" s="51"/>
      <c r="AP25" s="50"/>
      <c r="AQ25" s="51"/>
      <c r="AR25" s="50"/>
      <c r="AS25" s="51"/>
      <c r="AT25" s="50"/>
      <c r="AU25" s="51"/>
      <c r="AV25" s="50"/>
      <c r="AW25" s="51"/>
      <c r="AX25" s="50"/>
      <c r="AY25" s="51"/>
      <c r="AZ25" s="50"/>
    </row>
    <row r="26" spans="2:52" x14ac:dyDescent="0.3">
      <c r="B26" t="s">
        <v>0</v>
      </c>
      <c r="C26" t="s">
        <v>1</v>
      </c>
      <c r="D26" s="9">
        <f t="shared" si="6"/>
        <v>2</v>
      </c>
      <c r="E26" s="10">
        <f t="shared" si="1"/>
        <v>1</v>
      </c>
      <c r="F26" s="14">
        <f t="shared" si="7"/>
        <v>0</v>
      </c>
      <c r="G26" s="11">
        <f t="shared" si="3"/>
        <v>1</v>
      </c>
      <c r="H26" s="3">
        <f t="shared" si="8"/>
        <v>22</v>
      </c>
      <c r="I26" s="4">
        <f t="shared" si="9"/>
        <v>22</v>
      </c>
      <c r="J26" s="49">
        <v>2</v>
      </c>
      <c r="K26" s="50">
        <v>17</v>
      </c>
      <c r="L26" s="51">
        <v>20</v>
      </c>
      <c r="M26" s="50">
        <v>5</v>
      </c>
      <c r="N26" s="51"/>
      <c r="O26" s="50"/>
      <c r="P26" s="51"/>
      <c r="Q26" s="50"/>
      <c r="R26" s="51"/>
      <c r="S26" s="50"/>
      <c r="T26" s="51"/>
      <c r="U26" s="50"/>
      <c r="V26" s="51"/>
      <c r="W26" s="50"/>
      <c r="X26" s="51"/>
      <c r="Y26" s="50"/>
      <c r="Z26" s="51"/>
      <c r="AA26" s="50"/>
      <c r="AB26" s="51"/>
      <c r="AC26" s="50"/>
      <c r="AD26" s="9"/>
      <c r="AE26" s="51"/>
      <c r="AF26" s="50"/>
      <c r="AG26" s="51"/>
      <c r="AH26" s="50"/>
      <c r="AI26" s="51"/>
      <c r="AJ26" s="50"/>
      <c r="AK26" s="51"/>
      <c r="AL26" s="50"/>
      <c r="AM26" s="51"/>
      <c r="AN26" s="50"/>
      <c r="AO26" s="51"/>
      <c r="AP26" s="50"/>
      <c r="AQ26" s="51"/>
      <c r="AR26" s="50"/>
      <c r="AS26" s="51"/>
      <c r="AT26" s="50"/>
      <c r="AU26" s="51"/>
      <c r="AV26" s="50"/>
      <c r="AW26" s="51"/>
      <c r="AX26" s="50"/>
      <c r="AY26" s="51"/>
      <c r="AZ26" s="50"/>
    </row>
    <row r="27" spans="2:52" x14ac:dyDescent="0.3">
      <c r="B27" t="s">
        <v>127</v>
      </c>
      <c r="C27" t="s">
        <v>128</v>
      </c>
      <c r="D27" s="9">
        <f t="shared" ref="D27" si="14">SUM(E27)*2+SUM(F27)+AD27</f>
        <v>0</v>
      </c>
      <c r="E27" s="10">
        <f t="shared" si="1"/>
        <v>0</v>
      </c>
      <c r="F27" s="14">
        <f t="shared" ref="F27" si="15">SUM(IF(SUM(J27:K27)&gt;0,SUM(+IF($J27=$K27,1,0),0)))+SUM(IF(SUM(L27:M27)&gt;0,SUM(+IF($L27=$M27,1,0),0)))+SUM(IF(SUM(N27:O27)&gt;0,SUM(+IF($N27=$O27,1,0),0)))+SUM(IF(SUM(P27:Q27)&gt;0,SUM(+IF($P27=$Q27,1,0),0)))+SUM(IF(SUM(R27:S27)&gt;0,SUM(+IF($R27=$S27,1,0),0)))+SUM(IF(SUM(T27:U27)&gt;0,SUM(+IF($T27=$U27,1,0),0)))+SUM(IF(SUM(V27:W27)&gt;0,SUM(+IF($V27=$W27,1,0),0)))+SUM(IF(SUM(X27:Y27)&gt;0,SUM(+IF($X27=$Y27,1,0),0)))+SUM(IF(SUM(Z27:AA27)&gt;0,SUM(+IF($Z27=$AA27,1,0),0)))+SUM(IF(SUM(AB27:AC27)&gt;0,SUM(+IF($AB27=$AC27,1,0),0)))+SUM(IF(SUM(AE27:AF27)&gt;0,SUM(+IF($AE27=$AF27,1,0),0)))+SUM(IF(SUM(AG27:AH27)&gt;0,SUM(+IF($AG27=$AH27,1,0),0)))+SUM(IF(SUM(AI27:AJ27)&gt;0,SUM(+IF($AI27=$AJ27,1,0),0)))+SUM(IF(SUM(AK27:AL27)&gt;0,SUM(+IF($AK27=$AL27,1,0),0)))+SUM(IF(SUM(AM27:AN27)&gt;0,SUM(+IF($AM27=$AN27,1,0),0)))+SUM(IF(SUM(AO27:AP27)&gt;0,SUM(+IF($AO27=$AP27,1,0),0)))+SUM(IF(SUM(AQ27:AR27)&gt;0,SUM(+IF($AQ27=$AR27,1,0),0)))+SUM(IF(SUM(AS27:AT27)&gt;0,SUM(+IF($AS27=$AT27,1,0),0)))+SUM(IF(SUM(AU27:AV27)&gt;0,SUM(+IF($AU27=$AV27,1,0),0)))+SUM(IF(SUM(AW27:AX27)&gt;0,SUM(+IF($AW27=$AX27,1,0),0)))+SUM(IF(SUM(AY27:AZ27)&gt;0,SUM(+IF($AY27=$AZ27,1,0),0)))</f>
        <v>0</v>
      </c>
      <c r="G27" s="11">
        <f t="shared" si="3"/>
        <v>1</v>
      </c>
      <c r="H27" s="3">
        <f t="shared" ref="H27" si="16">+J27+L27+N27+P27+R27+T27+V27+X27+Z27+AB27+AE27+AG27+AI27+AK27+AM27+AO27+AQ27+AS27+AU27+AW27+AY27</f>
        <v>5</v>
      </c>
      <c r="I27" s="4">
        <f t="shared" ref="I27" si="17">+K27+M27+O27+Q27+S27+U27+W27+Y27+AA27+AC27+AF27+AH27+AJ27+AL27+AN27+AP27+AR27+AT27+AV27+AX27+AZ27</f>
        <v>20</v>
      </c>
      <c r="J27" s="49"/>
      <c r="K27" s="50"/>
      <c r="L27" s="51">
        <v>5</v>
      </c>
      <c r="M27" s="50">
        <v>20</v>
      </c>
      <c r="N27" s="51"/>
      <c r="O27" s="50"/>
      <c r="P27" s="51"/>
      <c r="Q27" s="50"/>
      <c r="R27" s="51"/>
      <c r="S27" s="50"/>
      <c r="T27" s="51"/>
      <c r="U27" s="50"/>
      <c r="V27" s="51"/>
      <c r="W27" s="50"/>
      <c r="X27" s="51"/>
      <c r="Y27" s="50"/>
      <c r="Z27" s="51"/>
      <c r="AA27" s="50"/>
      <c r="AB27" s="51"/>
      <c r="AC27" s="50"/>
      <c r="AD27" s="9"/>
      <c r="AE27" s="51"/>
      <c r="AF27" s="50"/>
      <c r="AG27" s="51"/>
      <c r="AH27" s="50"/>
      <c r="AI27" s="51"/>
      <c r="AJ27" s="50"/>
      <c r="AK27" s="51"/>
      <c r="AL27" s="50"/>
      <c r="AM27" s="51"/>
      <c r="AN27" s="50"/>
      <c r="AO27" s="51"/>
      <c r="AP27" s="50"/>
      <c r="AQ27" s="51"/>
      <c r="AR27" s="50"/>
      <c r="AS27" s="51"/>
      <c r="AT27" s="50"/>
      <c r="AU27" s="51"/>
      <c r="AV27" s="50"/>
      <c r="AW27" s="51"/>
      <c r="AX27" s="50"/>
      <c r="AY27" s="51"/>
      <c r="AZ27" s="50"/>
    </row>
    <row r="28" spans="2:52" x14ac:dyDescent="0.3">
      <c r="B28" t="s">
        <v>27</v>
      </c>
      <c r="C28" t="s">
        <v>18</v>
      </c>
      <c r="D28" s="9">
        <f t="shared" si="6"/>
        <v>4</v>
      </c>
      <c r="E28" s="10">
        <f t="shared" si="1"/>
        <v>2</v>
      </c>
      <c r="F28" s="14">
        <f t="shared" si="7"/>
        <v>0</v>
      </c>
      <c r="G28" s="11">
        <f t="shared" si="3"/>
        <v>0</v>
      </c>
      <c r="H28" s="3">
        <f t="shared" si="8"/>
        <v>38</v>
      </c>
      <c r="I28" s="4">
        <f t="shared" si="9"/>
        <v>8</v>
      </c>
      <c r="J28" s="49">
        <v>15</v>
      </c>
      <c r="K28" s="50">
        <v>7</v>
      </c>
      <c r="L28" s="51">
        <v>23</v>
      </c>
      <c r="M28" s="50">
        <v>1</v>
      </c>
      <c r="N28" s="51"/>
      <c r="O28" s="50"/>
      <c r="P28" s="51"/>
      <c r="Q28" s="50"/>
      <c r="R28" s="51"/>
      <c r="S28" s="50"/>
      <c r="T28" s="51"/>
      <c r="U28" s="50"/>
      <c r="V28" s="51"/>
      <c r="W28" s="50"/>
      <c r="X28" s="51"/>
      <c r="Y28" s="50"/>
      <c r="Z28" s="51"/>
      <c r="AA28" s="50"/>
      <c r="AB28" s="51"/>
      <c r="AC28" s="50"/>
      <c r="AD28" s="9"/>
      <c r="AE28" s="51"/>
      <c r="AF28" s="50"/>
      <c r="AG28" s="51"/>
      <c r="AH28" s="50"/>
      <c r="AI28" s="51"/>
      <c r="AJ28" s="50"/>
      <c r="AK28" s="51"/>
      <c r="AL28" s="50"/>
      <c r="AM28" s="51"/>
      <c r="AN28" s="50"/>
      <c r="AO28" s="51"/>
      <c r="AP28" s="50"/>
      <c r="AQ28" s="51"/>
      <c r="AR28" s="50"/>
      <c r="AS28" s="51"/>
      <c r="AT28" s="50"/>
      <c r="AU28" s="51"/>
      <c r="AV28" s="50"/>
      <c r="AW28" s="51"/>
      <c r="AX28" s="50"/>
      <c r="AY28" s="51"/>
      <c r="AZ28" s="50"/>
    </row>
    <row r="29" spans="2:52" x14ac:dyDescent="0.3">
      <c r="B29" t="s">
        <v>16</v>
      </c>
      <c r="C29" t="s">
        <v>18</v>
      </c>
      <c r="D29" s="9">
        <f t="shared" si="6"/>
        <v>2</v>
      </c>
      <c r="E29" s="10">
        <f t="shared" si="1"/>
        <v>1</v>
      </c>
      <c r="F29" s="14">
        <f t="shared" si="7"/>
        <v>0</v>
      </c>
      <c r="G29" s="11">
        <f t="shared" si="3"/>
        <v>1</v>
      </c>
      <c r="H29" s="3">
        <f t="shared" si="8"/>
        <v>24</v>
      </c>
      <c r="I29" s="4">
        <f t="shared" si="9"/>
        <v>18</v>
      </c>
      <c r="J29" s="49">
        <v>17</v>
      </c>
      <c r="K29" s="50">
        <v>5</v>
      </c>
      <c r="L29" s="51">
        <v>7</v>
      </c>
      <c r="M29" s="50">
        <v>13</v>
      </c>
      <c r="N29" s="51"/>
      <c r="O29" s="50"/>
      <c r="P29" s="51"/>
      <c r="Q29" s="50"/>
      <c r="R29" s="51"/>
      <c r="S29" s="50"/>
      <c r="T29" s="51"/>
      <c r="U29" s="50"/>
      <c r="V29" s="51"/>
      <c r="W29" s="50"/>
      <c r="X29" s="51"/>
      <c r="Y29" s="50"/>
      <c r="Z29" s="51"/>
      <c r="AA29" s="50"/>
      <c r="AB29" s="51"/>
      <c r="AC29" s="50"/>
      <c r="AD29" s="9"/>
      <c r="AE29" s="51"/>
      <c r="AF29" s="50"/>
      <c r="AG29" s="51"/>
      <c r="AH29" s="50"/>
      <c r="AI29" s="51"/>
      <c r="AJ29" s="50"/>
      <c r="AK29" s="51"/>
      <c r="AL29" s="50"/>
      <c r="AM29" s="51"/>
      <c r="AN29" s="50"/>
      <c r="AO29" s="51"/>
      <c r="AP29" s="50"/>
      <c r="AQ29" s="51"/>
      <c r="AR29" s="50"/>
      <c r="AS29" s="51"/>
      <c r="AT29" s="50"/>
      <c r="AU29" s="51"/>
      <c r="AV29" s="50"/>
      <c r="AW29" s="51"/>
      <c r="AX29" s="50"/>
      <c r="AY29" s="51"/>
      <c r="AZ29" s="50"/>
    </row>
    <row r="30" spans="2:52" x14ac:dyDescent="0.3">
      <c r="B30" t="s">
        <v>101</v>
      </c>
      <c r="C30" t="s">
        <v>102</v>
      </c>
      <c r="D30" s="9">
        <f t="shared" ref="D30" si="18">SUM(E30)*2+SUM(F30)+AD30</f>
        <v>2</v>
      </c>
      <c r="E30" s="10">
        <f t="shared" si="1"/>
        <v>1</v>
      </c>
      <c r="F30" s="14">
        <f t="shared" si="7"/>
        <v>0</v>
      </c>
      <c r="G30" s="11">
        <f t="shared" si="3"/>
        <v>0</v>
      </c>
      <c r="H30" s="3">
        <f t="shared" si="8"/>
        <v>17</v>
      </c>
      <c r="I30" s="4">
        <f t="shared" si="9"/>
        <v>2</v>
      </c>
      <c r="J30" s="49">
        <v>17</v>
      </c>
      <c r="K30" s="50">
        <v>2</v>
      </c>
      <c r="L30" s="51"/>
      <c r="M30" s="50"/>
      <c r="N30" s="51"/>
      <c r="O30" s="50"/>
      <c r="P30" s="51"/>
      <c r="Q30" s="50"/>
      <c r="R30" s="51"/>
      <c r="S30" s="50"/>
      <c r="T30" s="51"/>
      <c r="U30" s="50"/>
      <c r="V30" s="51"/>
      <c r="W30" s="50"/>
      <c r="X30" s="51"/>
      <c r="Y30" s="50"/>
      <c r="Z30" s="51"/>
      <c r="AA30" s="50"/>
      <c r="AB30" s="51"/>
      <c r="AC30" s="50"/>
      <c r="AD30" s="9"/>
      <c r="AE30" s="51"/>
      <c r="AF30" s="50"/>
      <c r="AG30" s="51"/>
      <c r="AH30" s="50"/>
      <c r="AI30" s="51"/>
      <c r="AJ30" s="50"/>
      <c r="AK30" s="51"/>
      <c r="AL30" s="50"/>
      <c r="AM30" s="51"/>
      <c r="AN30" s="50"/>
      <c r="AO30" s="51"/>
      <c r="AP30" s="50"/>
      <c r="AQ30" s="51"/>
      <c r="AR30" s="50"/>
      <c r="AS30" s="51"/>
      <c r="AT30" s="50"/>
      <c r="AU30" s="51"/>
      <c r="AV30" s="50"/>
      <c r="AW30" s="51"/>
      <c r="AX30" s="50"/>
      <c r="AY30" s="51"/>
      <c r="AZ30" s="50"/>
    </row>
    <row r="31" spans="2:52" x14ac:dyDescent="0.3">
      <c r="B31" t="s">
        <v>103</v>
      </c>
      <c r="C31" t="s">
        <v>104</v>
      </c>
      <c r="D31" s="9">
        <f t="shared" si="6"/>
        <v>4</v>
      </c>
      <c r="E31" s="10">
        <f t="shared" si="1"/>
        <v>2</v>
      </c>
      <c r="F31" s="14">
        <f t="shared" si="7"/>
        <v>0</v>
      </c>
      <c r="G31" s="11">
        <f t="shared" si="3"/>
        <v>0</v>
      </c>
      <c r="H31" s="3">
        <f t="shared" si="8"/>
        <v>30</v>
      </c>
      <c r="I31" s="4">
        <f t="shared" si="9"/>
        <v>12</v>
      </c>
      <c r="J31" s="49">
        <v>17</v>
      </c>
      <c r="K31" s="50">
        <v>5</v>
      </c>
      <c r="L31" s="51">
        <v>13</v>
      </c>
      <c r="M31" s="50">
        <v>7</v>
      </c>
      <c r="N31" s="51"/>
      <c r="O31" s="50"/>
      <c r="P31" s="51"/>
      <c r="Q31" s="50"/>
      <c r="R31" s="51"/>
      <c r="S31" s="50"/>
      <c r="T31" s="51"/>
      <c r="U31" s="50"/>
      <c r="V31" s="51"/>
      <c r="W31" s="50"/>
      <c r="X31" s="51"/>
      <c r="Y31" s="50"/>
      <c r="Z31" s="51"/>
      <c r="AA31" s="50"/>
      <c r="AB31" s="51"/>
      <c r="AC31" s="50"/>
      <c r="AD31" s="9"/>
      <c r="AE31" s="51"/>
      <c r="AF31" s="50"/>
      <c r="AG31" s="51"/>
      <c r="AH31" s="50"/>
      <c r="AI31" s="51"/>
      <c r="AJ31" s="50"/>
      <c r="AK31" s="51"/>
      <c r="AL31" s="50"/>
      <c r="AM31" s="51"/>
      <c r="AN31" s="50"/>
      <c r="AO31" s="51"/>
      <c r="AP31" s="50"/>
      <c r="AQ31" s="51"/>
      <c r="AR31" s="50"/>
      <c r="AS31" s="51"/>
      <c r="AT31" s="50"/>
      <c r="AU31" s="51"/>
      <c r="AV31" s="50"/>
      <c r="AW31" s="51"/>
      <c r="AX31" s="50"/>
      <c r="AY31" s="51"/>
      <c r="AZ31" s="50"/>
    </row>
    <row r="32" spans="2:52" x14ac:dyDescent="0.3">
      <c r="B32" t="s">
        <v>105</v>
      </c>
      <c r="C32" t="s">
        <v>106</v>
      </c>
      <c r="D32" s="9">
        <f t="shared" si="6"/>
        <v>2</v>
      </c>
      <c r="E32" s="10">
        <f t="shared" si="1"/>
        <v>1</v>
      </c>
      <c r="F32" s="14">
        <f t="shared" si="7"/>
        <v>0</v>
      </c>
      <c r="G32" s="11">
        <f t="shared" si="3"/>
        <v>0</v>
      </c>
      <c r="H32" s="3">
        <f t="shared" si="8"/>
        <v>17</v>
      </c>
      <c r="I32" s="4">
        <f t="shared" si="9"/>
        <v>2</v>
      </c>
      <c r="J32" s="49">
        <v>17</v>
      </c>
      <c r="K32" s="50">
        <v>2</v>
      </c>
      <c r="L32" s="51"/>
      <c r="M32" s="50"/>
      <c r="N32" s="51"/>
      <c r="O32" s="50"/>
      <c r="P32" s="51"/>
      <c r="Q32" s="50"/>
      <c r="R32" s="51"/>
      <c r="S32" s="50"/>
      <c r="T32" s="51"/>
      <c r="U32" s="50"/>
      <c r="V32" s="51"/>
      <c r="W32" s="50"/>
      <c r="X32" s="51"/>
      <c r="Y32" s="50"/>
      <c r="Z32" s="51"/>
      <c r="AA32" s="50"/>
      <c r="AB32" s="51"/>
      <c r="AC32" s="50"/>
      <c r="AD32" s="9"/>
      <c r="AE32" s="51"/>
      <c r="AF32" s="50"/>
      <c r="AG32" s="51"/>
      <c r="AH32" s="50"/>
      <c r="AI32" s="51"/>
      <c r="AJ32" s="50"/>
      <c r="AK32" s="51"/>
      <c r="AL32" s="50"/>
      <c r="AM32" s="51"/>
      <c r="AN32" s="50"/>
      <c r="AO32" s="51"/>
      <c r="AP32" s="50"/>
      <c r="AQ32" s="51"/>
      <c r="AR32" s="50"/>
      <c r="AS32" s="51"/>
      <c r="AT32" s="50"/>
      <c r="AU32" s="51"/>
      <c r="AV32" s="50"/>
      <c r="AW32" s="51"/>
      <c r="AX32" s="50"/>
      <c r="AY32" s="51"/>
      <c r="AZ32" s="50"/>
    </row>
    <row r="33" spans="2:52" x14ac:dyDescent="0.3">
      <c r="B33" t="s">
        <v>107</v>
      </c>
      <c r="C33" t="s">
        <v>124</v>
      </c>
      <c r="D33" s="9">
        <f t="shared" si="6"/>
        <v>0</v>
      </c>
      <c r="E33" s="10">
        <f t="shared" si="1"/>
        <v>0</v>
      </c>
      <c r="F33" s="14">
        <f t="shared" si="7"/>
        <v>0</v>
      </c>
      <c r="G33" s="11">
        <f t="shared" si="3"/>
        <v>2</v>
      </c>
      <c r="H33" s="3">
        <f t="shared" si="8"/>
        <v>7</v>
      </c>
      <c r="I33" s="4">
        <f t="shared" si="9"/>
        <v>36</v>
      </c>
      <c r="J33" s="49">
        <v>6</v>
      </c>
      <c r="K33" s="50">
        <v>13</v>
      </c>
      <c r="L33" s="51">
        <v>1</v>
      </c>
      <c r="M33" s="50">
        <v>23</v>
      </c>
      <c r="N33" s="51"/>
      <c r="O33" s="50"/>
      <c r="P33" s="51"/>
      <c r="Q33" s="50"/>
      <c r="R33" s="51"/>
      <c r="S33" s="50"/>
      <c r="T33" s="51"/>
      <c r="U33" s="50"/>
      <c r="V33" s="51"/>
      <c r="W33" s="50"/>
      <c r="X33" s="51"/>
      <c r="Y33" s="50"/>
      <c r="Z33" s="51"/>
      <c r="AA33" s="50"/>
      <c r="AB33" s="51"/>
      <c r="AC33" s="50"/>
      <c r="AD33" s="9"/>
      <c r="AE33" s="51"/>
      <c r="AF33" s="50"/>
      <c r="AG33" s="51"/>
      <c r="AH33" s="50"/>
      <c r="AI33" s="51"/>
      <c r="AJ33" s="50"/>
      <c r="AK33" s="51"/>
      <c r="AL33" s="50"/>
      <c r="AM33" s="51"/>
      <c r="AN33" s="50"/>
      <c r="AO33" s="51"/>
      <c r="AP33" s="50"/>
      <c r="AQ33" s="51"/>
      <c r="AR33" s="50"/>
      <c r="AS33" s="51"/>
      <c r="AT33" s="50"/>
      <c r="AU33" s="51"/>
      <c r="AV33" s="50"/>
      <c r="AW33" s="51"/>
      <c r="AX33" s="50"/>
      <c r="AY33" s="51"/>
      <c r="AZ33" s="50"/>
    </row>
    <row r="34" spans="2:52" x14ac:dyDescent="0.3">
      <c r="B34" t="s">
        <v>125</v>
      </c>
      <c r="C34" t="s">
        <v>126</v>
      </c>
      <c r="D34" s="9">
        <f t="shared" ref="D34" si="19">SUM(E34)*2+SUM(F34)+AD34</f>
        <v>0</v>
      </c>
      <c r="E34" s="10">
        <f t="shared" si="1"/>
        <v>0</v>
      </c>
      <c r="F34" s="14">
        <f t="shared" ref="F34" si="20">SUM(IF(SUM(J34:K34)&gt;0,SUM(+IF($J34=$K34,1,0),0)))+SUM(IF(SUM(L34:M34)&gt;0,SUM(+IF($L34=$M34,1,0),0)))+SUM(IF(SUM(N34:O34)&gt;0,SUM(+IF($N34=$O34,1,0),0)))+SUM(IF(SUM(P34:Q34)&gt;0,SUM(+IF($P34=$Q34,1,0),0)))+SUM(IF(SUM(R34:S34)&gt;0,SUM(+IF($R34=$S34,1,0),0)))+SUM(IF(SUM(T34:U34)&gt;0,SUM(+IF($T34=$U34,1,0),0)))+SUM(IF(SUM(V34:W34)&gt;0,SUM(+IF($V34=$W34,1,0),0)))+SUM(IF(SUM(X34:Y34)&gt;0,SUM(+IF($X34=$Y34,1,0),0)))+SUM(IF(SUM(Z34:AA34)&gt;0,SUM(+IF($Z34=$AA34,1,0),0)))+SUM(IF(SUM(AB34:AC34)&gt;0,SUM(+IF($AB34=$AC34,1,0),0)))+SUM(IF(SUM(AE34:AF34)&gt;0,SUM(+IF($AE34=$AF34,1,0),0)))+SUM(IF(SUM(AG34:AH34)&gt;0,SUM(+IF($AG34=$AH34,1,0),0)))+SUM(IF(SUM(AI34:AJ34)&gt;0,SUM(+IF($AI34=$AJ34,1,0),0)))+SUM(IF(SUM(AK34:AL34)&gt;0,SUM(+IF($AK34=$AL34,1,0),0)))+SUM(IF(SUM(AM34:AN34)&gt;0,SUM(+IF($AM34=$AN34,1,0),0)))+SUM(IF(SUM(AO34:AP34)&gt;0,SUM(+IF($AO34=$AP34,1,0),0)))+SUM(IF(SUM(AQ34:AR34)&gt;0,SUM(+IF($AQ34=$AR34,1,0),0)))+SUM(IF(SUM(AS34:AT34)&gt;0,SUM(+IF($AS34=$AT34,1,0),0)))+SUM(IF(SUM(AU34:AV34)&gt;0,SUM(+IF($AU34=$AV34,1,0),0)))+SUM(IF(SUM(AW34:AX34)&gt;0,SUM(+IF($AW34=$AX34,1,0),0)))+SUM(IF(SUM(AY34:AZ34)&gt;0,SUM(+IF($AY34=$AZ34,1,0),0)))</f>
        <v>0</v>
      </c>
      <c r="G34" s="11">
        <f t="shared" si="3"/>
        <v>1</v>
      </c>
      <c r="H34" s="3">
        <f t="shared" ref="H34" si="21">+J34+L34+N34+P34+R34+T34+V34+X34+Z34+AB34+AE34+AG34+AI34+AK34+AM34+AO34+AQ34+AS34+AU34+AW34+AY34</f>
        <v>6</v>
      </c>
      <c r="I34" s="4">
        <f t="shared" ref="I34" si="22">+K34+M34+O34+Q34+S34+U34+W34+Y34+AA34+AC34+AF34+AH34+AJ34+AL34+AN34+AP34+AR34+AT34+AV34+AX34+AZ34</f>
        <v>19</v>
      </c>
      <c r="J34" s="49"/>
      <c r="K34" s="50"/>
      <c r="L34" s="51">
        <v>6</v>
      </c>
      <c r="M34" s="50">
        <v>19</v>
      </c>
      <c r="N34" s="51"/>
      <c r="O34" s="50"/>
      <c r="P34" s="51"/>
      <c r="Q34" s="50"/>
      <c r="R34" s="51"/>
      <c r="S34" s="50"/>
      <c r="T34" s="51"/>
      <c r="U34" s="50"/>
      <c r="V34" s="51"/>
      <c r="W34" s="50"/>
      <c r="X34" s="51"/>
      <c r="Y34" s="50"/>
      <c r="Z34" s="51"/>
      <c r="AA34" s="50"/>
      <c r="AB34" s="51"/>
      <c r="AC34" s="50"/>
      <c r="AD34" s="9"/>
      <c r="AE34" s="51"/>
      <c r="AF34" s="50"/>
      <c r="AG34" s="51"/>
      <c r="AH34" s="50"/>
      <c r="AI34" s="51"/>
      <c r="AJ34" s="50"/>
      <c r="AK34" s="51"/>
      <c r="AL34" s="50"/>
      <c r="AM34" s="51"/>
      <c r="AN34" s="50"/>
      <c r="AO34" s="51"/>
      <c r="AP34" s="50"/>
      <c r="AQ34" s="51"/>
      <c r="AR34" s="50"/>
      <c r="AS34" s="51"/>
      <c r="AT34" s="50"/>
      <c r="AU34" s="51"/>
      <c r="AV34" s="50"/>
      <c r="AW34" s="51"/>
      <c r="AX34" s="50"/>
      <c r="AY34" s="51"/>
      <c r="AZ34" s="50"/>
    </row>
    <row r="35" spans="2:52" x14ac:dyDescent="0.3">
      <c r="B35" t="s">
        <v>15</v>
      </c>
      <c r="C35" t="s">
        <v>8</v>
      </c>
      <c r="D35" s="9">
        <f t="shared" si="6"/>
        <v>1</v>
      </c>
      <c r="E35" s="10">
        <f t="shared" si="1"/>
        <v>0</v>
      </c>
      <c r="F35" s="14">
        <f t="shared" si="7"/>
        <v>1</v>
      </c>
      <c r="G35" s="11">
        <f t="shared" si="3"/>
        <v>1</v>
      </c>
      <c r="H35" s="3">
        <f t="shared" si="8"/>
        <v>15</v>
      </c>
      <c r="I35" s="4">
        <f t="shared" si="9"/>
        <v>22</v>
      </c>
      <c r="J35" s="49">
        <v>6</v>
      </c>
      <c r="K35" s="50">
        <v>13</v>
      </c>
      <c r="L35" s="51">
        <v>9</v>
      </c>
      <c r="M35" s="50">
        <v>9</v>
      </c>
      <c r="N35" s="51"/>
      <c r="O35" s="50"/>
      <c r="P35" s="51"/>
      <c r="Q35" s="50"/>
      <c r="R35" s="51"/>
      <c r="S35" s="50"/>
      <c r="T35" s="51"/>
      <c r="U35" s="50"/>
      <c r="V35" s="51"/>
      <c r="W35" s="50"/>
      <c r="X35" s="51"/>
      <c r="Y35" s="50"/>
      <c r="Z35" s="51"/>
      <c r="AA35" s="50"/>
      <c r="AB35" s="51"/>
      <c r="AC35" s="50"/>
      <c r="AD35" s="9"/>
      <c r="AE35" s="51"/>
      <c r="AF35" s="50"/>
      <c r="AG35" s="51"/>
      <c r="AH35" s="50"/>
      <c r="AI35" s="51"/>
      <c r="AJ35" s="50"/>
      <c r="AK35" s="51"/>
      <c r="AL35" s="50"/>
      <c r="AM35" s="51"/>
      <c r="AN35" s="50"/>
      <c r="AO35" s="51"/>
      <c r="AP35" s="50"/>
      <c r="AQ35" s="51"/>
      <c r="AR35" s="50"/>
      <c r="AS35" s="51"/>
      <c r="AT35" s="50"/>
      <c r="AU35" s="51"/>
      <c r="AV35" s="50"/>
      <c r="AW35" s="51"/>
      <c r="AX35" s="50"/>
      <c r="AY35" s="51"/>
      <c r="AZ35" s="50"/>
    </row>
    <row r="36" spans="2:52" x14ac:dyDescent="0.3">
      <c r="B36" t="s">
        <v>130</v>
      </c>
      <c r="C36" t="s">
        <v>131</v>
      </c>
      <c r="D36" s="9">
        <f t="shared" ref="D36" si="23">SUM(E36)*2+SUM(F36)+AD36</f>
        <v>0</v>
      </c>
      <c r="E36" s="10">
        <f t="shared" si="1"/>
        <v>0</v>
      </c>
      <c r="F36" s="14">
        <f t="shared" ref="F36" si="24">SUM(IF(SUM(J36:K36)&gt;0,SUM(+IF($J36=$K36,1,0),0)))+SUM(IF(SUM(L36:M36)&gt;0,SUM(+IF($L36=$M36,1,0),0)))+SUM(IF(SUM(N36:O36)&gt;0,SUM(+IF($N36=$O36,1,0),0)))+SUM(IF(SUM(P36:Q36)&gt;0,SUM(+IF($P36=$Q36,1,0),0)))+SUM(IF(SUM(R36:S36)&gt;0,SUM(+IF($R36=$S36,1,0),0)))+SUM(IF(SUM(T36:U36)&gt;0,SUM(+IF($T36=$U36,1,0),0)))+SUM(IF(SUM(V36:W36)&gt;0,SUM(+IF($V36=$W36,1,0),0)))+SUM(IF(SUM(X36:Y36)&gt;0,SUM(+IF($X36=$Y36,1,0),0)))+SUM(IF(SUM(Z36:AA36)&gt;0,SUM(+IF($Z36=$AA36,1,0),0)))+SUM(IF(SUM(AB36:AC36)&gt;0,SUM(+IF($AB36=$AC36,1,0),0)))+SUM(IF(SUM(AE36:AF36)&gt;0,SUM(+IF($AE36=$AF36,1,0),0)))+SUM(IF(SUM(AG36:AH36)&gt;0,SUM(+IF($AG36=$AH36,1,0),0)))+SUM(IF(SUM(AI36:AJ36)&gt;0,SUM(+IF($AI36=$AJ36,1,0),0)))+SUM(IF(SUM(AK36:AL36)&gt;0,SUM(+IF($AK36=$AL36,1,0),0)))+SUM(IF(SUM(AM36:AN36)&gt;0,SUM(+IF($AM36=$AN36,1,0),0)))+SUM(IF(SUM(AO36:AP36)&gt;0,SUM(+IF($AO36=$AP36,1,0),0)))+SUM(IF(SUM(AQ36:AR36)&gt;0,SUM(+IF($AQ36=$AR36,1,0),0)))+SUM(IF(SUM(AS36:AT36)&gt;0,SUM(+IF($AS36=$AT36,1,0),0)))+SUM(IF(SUM(AU36:AV36)&gt;0,SUM(+IF($AU36=$AV36,1,0),0)))+SUM(IF(SUM(AW36:AX36)&gt;0,SUM(+IF($AW36=$AX36,1,0),0)))+SUM(IF(SUM(AY36:AZ36)&gt;0,SUM(+IF($AY36=$AZ36,1,0),0)))</f>
        <v>0</v>
      </c>
      <c r="G36" s="11">
        <f t="shared" si="3"/>
        <v>1</v>
      </c>
      <c r="H36" s="3">
        <f t="shared" ref="H36" si="25">+J36+L36+N36+P36+R36+T36+V36+X36+Z36+AB36+AE36+AG36+AI36+AK36+AM36+AO36+AQ36+AS36+AU36+AW36+AY36</f>
        <v>7</v>
      </c>
      <c r="I36" s="4">
        <f t="shared" ref="I36" si="26">+K36+M36+O36+Q36+S36+U36+W36+Y36+AA36+AC36+AF36+AH36+AJ36+AL36+AN36+AP36+AR36+AT36+AV36+AX36+AZ36</f>
        <v>13</v>
      </c>
      <c r="J36" s="49"/>
      <c r="K36" s="50"/>
      <c r="L36" s="51">
        <v>7</v>
      </c>
      <c r="M36" s="50">
        <v>13</v>
      </c>
      <c r="N36" s="51"/>
      <c r="O36" s="50"/>
      <c r="P36" s="51"/>
      <c r="Q36" s="50"/>
      <c r="R36" s="51"/>
      <c r="S36" s="50"/>
      <c r="T36" s="51"/>
      <c r="U36" s="50"/>
      <c r="V36" s="51"/>
      <c r="W36" s="50"/>
      <c r="X36" s="51"/>
      <c r="Y36" s="50"/>
      <c r="Z36" s="51"/>
      <c r="AA36" s="50"/>
      <c r="AB36" s="51"/>
      <c r="AC36" s="50"/>
      <c r="AD36" s="9"/>
      <c r="AE36" s="51"/>
      <c r="AF36" s="50"/>
      <c r="AG36" s="51"/>
      <c r="AH36" s="50"/>
      <c r="AI36" s="51"/>
      <c r="AJ36" s="50"/>
      <c r="AK36" s="51"/>
      <c r="AL36" s="50"/>
      <c r="AM36" s="51"/>
      <c r="AN36" s="50"/>
      <c r="AO36" s="51"/>
      <c r="AP36" s="50"/>
      <c r="AQ36" s="51"/>
      <c r="AR36" s="50"/>
      <c r="AS36" s="51"/>
      <c r="AT36" s="50"/>
      <c r="AU36" s="51"/>
      <c r="AV36" s="50"/>
      <c r="AW36" s="51"/>
      <c r="AX36" s="50"/>
      <c r="AY36" s="51"/>
      <c r="AZ36" s="50"/>
    </row>
    <row r="37" spans="2:52" x14ac:dyDescent="0.3">
      <c r="B37" t="s">
        <v>108</v>
      </c>
      <c r="C37" t="s">
        <v>109</v>
      </c>
      <c r="D37" s="9">
        <f t="shared" si="6"/>
        <v>2</v>
      </c>
      <c r="E37" s="10">
        <f t="shared" si="1"/>
        <v>1</v>
      </c>
      <c r="F37" s="14">
        <f t="shared" si="7"/>
        <v>0</v>
      </c>
      <c r="G37" s="11">
        <f t="shared" si="3"/>
        <v>0</v>
      </c>
      <c r="H37" s="3">
        <f t="shared" si="8"/>
        <v>13</v>
      </c>
      <c r="I37" s="4">
        <f t="shared" si="9"/>
        <v>6</v>
      </c>
      <c r="J37" s="49">
        <v>13</v>
      </c>
      <c r="K37" s="50">
        <v>6</v>
      </c>
      <c r="L37" s="51"/>
      <c r="M37" s="50"/>
      <c r="N37" s="51"/>
      <c r="O37" s="50"/>
      <c r="P37" s="51"/>
      <c r="Q37" s="50"/>
      <c r="R37" s="51"/>
      <c r="S37" s="50"/>
      <c r="T37" s="51"/>
      <c r="U37" s="50"/>
      <c r="V37" s="51"/>
      <c r="W37" s="50"/>
      <c r="X37" s="51"/>
      <c r="Y37" s="50"/>
      <c r="Z37" s="51"/>
      <c r="AA37" s="50"/>
      <c r="AB37" s="51"/>
      <c r="AC37" s="50"/>
      <c r="AD37" s="9"/>
      <c r="AE37" s="51"/>
      <c r="AF37" s="50"/>
      <c r="AG37" s="51"/>
      <c r="AH37" s="50"/>
      <c r="AI37" s="51"/>
      <c r="AJ37" s="50"/>
      <c r="AK37" s="51"/>
      <c r="AL37" s="50"/>
      <c r="AM37" s="51"/>
      <c r="AN37" s="50"/>
      <c r="AO37" s="51"/>
      <c r="AP37" s="50"/>
      <c r="AQ37" s="51"/>
      <c r="AR37" s="50"/>
      <c r="AS37" s="51"/>
      <c r="AT37" s="50"/>
      <c r="AU37" s="51"/>
      <c r="AV37" s="50"/>
      <c r="AW37" s="51"/>
      <c r="AX37" s="50"/>
      <c r="AY37" s="51"/>
      <c r="AZ37" s="50"/>
    </row>
    <row r="38" spans="2:52" x14ac:dyDescent="0.3">
      <c r="B38" t="s">
        <v>110</v>
      </c>
      <c r="C38" t="s">
        <v>111</v>
      </c>
      <c r="D38" s="9">
        <f t="shared" si="6"/>
        <v>2</v>
      </c>
      <c r="E38" s="10">
        <f t="shared" si="1"/>
        <v>1</v>
      </c>
      <c r="F38" s="14">
        <f t="shared" si="7"/>
        <v>0</v>
      </c>
      <c r="G38" s="11">
        <f t="shared" si="3"/>
        <v>0</v>
      </c>
      <c r="H38" s="3">
        <f t="shared" si="8"/>
        <v>13</v>
      </c>
      <c r="I38" s="4">
        <f t="shared" si="9"/>
        <v>6</v>
      </c>
      <c r="J38" s="49">
        <v>13</v>
      </c>
      <c r="K38" s="50">
        <v>6</v>
      </c>
      <c r="L38" s="51"/>
      <c r="M38" s="50"/>
      <c r="N38" s="51"/>
      <c r="O38" s="50"/>
      <c r="P38" s="51"/>
      <c r="Q38" s="50"/>
      <c r="R38" s="51"/>
      <c r="S38" s="50"/>
      <c r="T38" s="51"/>
      <c r="U38" s="50"/>
      <c r="V38" s="51"/>
      <c r="W38" s="50"/>
      <c r="X38" s="51"/>
      <c r="Y38" s="50"/>
      <c r="Z38" s="51"/>
      <c r="AA38" s="50"/>
      <c r="AB38" s="51"/>
      <c r="AC38" s="50"/>
      <c r="AD38" s="9"/>
      <c r="AE38" s="51"/>
      <c r="AF38" s="50"/>
      <c r="AG38" s="51"/>
      <c r="AH38" s="50"/>
      <c r="AI38" s="51"/>
      <c r="AJ38" s="50"/>
      <c r="AK38" s="51"/>
      <c r="AL38" s="50"/>
      <c r="AM38" s="51"/>
      <c r="AN38" s="50"/>
      <c r="AO38" s="51"/>
      <c r="AP38" s="50"/>
      <c r="AQ38" s="51"/>
      <c r="AR38" s="50"/>
      <c r="AS38" s="51"/>
      <c r="AT38" s="50"/>
      <c r="AU38" s="51"/>
      <c r="AV38" s="50"/>
      <c r="AW38" s="51"/>
      <c r="AX38" s="50"/>
      <c r="AY38" s="51"/>
      <c r="AZ38" s="50"/>
    </row>
    <row r="39" spans="2:52" x14ac:dyDescent="0.3">
      <c r="B39" t="s">
        <v>112</v>
      </c>
      <c r="C39" t="s">
        <v>111</v>
      </c>
      <c r="D39" s="9">
        <f t="shared" si="6"/>
        <v>4</v>
      </c>
      <c r="E39" s="10">
        <f t="shared" si="1"/>
        <v>2</v>
      </c>
      <c r="F39" s="14">
        <f t="shared" si="7"/>
        <v>0</v>
      </c>
      <c r="G39" s="11">
        <f t="shared" si="3"/>
        <v>0</v>
      </c>
      <c r="H39" s="3">
        <f t="shared" si="8"/>
        <v>33</v>
      </c>
      <c r="I39" s="4">
        <f t="shared" si="9"/>
        <v>10</v>
      </c>
      <c r="J39" s="49">
        <v>10</v>
      </c>
      <c r="K39" s="50">
        <v>9</v>
      </c>
      <c r="L39" s="51">
        <v>23</v>
      </c>
      <c r="M39" s="50">
        <v>1</v>
      </c>
      <c r="N39" s="51"/>
      <c r="O39" s="50"/>
      <c r="P39" s="51"/>
      <c r="Q39" s="50"/>
      <c r="R39" s="51"/>
      <c r="S39" s="50"/>
      <c r="T39" s="51"/>
      <c r="U39" s="50"/>
      <c r="V39" s="51"/>
      <c r="W39" s="50"/>
      <c r="X39" s="51"/>
      <c r="Y39" s="50"/>
      <c r="Z39" s="51"/>
      <c r="AA39" s="50"/>
      <c r="AB39" s="51"/>
      <c r="AC39" s="50"/>
      <c r="AD39" s="9"/>
      <c r="AE39" s="51"/>
      <c r="AF39" s="50"/>
      <c r="AG39" s="51"/>
      <c r="AH39" s="50"/>
      <c r="AI39" s="51"/>
      <c r="AJ39" s="50"/>
      <c r="AK39" s="51"/>
      <c r="AL39" s="50"/>
      <c r="AM39" s="51"/>
      <c r="AN39" s="50"/>
      <c r="AO39" s="51"/>
      <c r="AP39" s="50"/>
      <c r="AQ39" s="51"/>
      <c r="AR39" s="50"/>
      <c r="AS39" s="51"/>
      <c r="AT39" s="50"/>
      <c r="AU39" s="51"/>
      <c r="AV39" s="50"/>
      <c r="AW39" s="51"/>
      <c r="AX39" s="50"/>
      <c r="AY39" s="51"/>
      <c r="AZ39" s="50"/>
    </row>
    <row r="40" spans="2:52" x14ac:dyDescent="0.3">
      <c r="B40" t="s">
        <v>12</v>
      </c>
      <c r="C40" t="s">
        <v>5</v>
      </c>
      <c r="D40" s="9">
        <f t="shared" si="6"/>
        <v>4</v>
      </c>
      <c r="E40" s="10">
        <f t="shared" si="1"/>
        <v>2</v>
      </c>
      <c r="F40" s="14">
        <f t="shared" si="7"/>
        <v>0</v>
      </c>
      <c r="G40" s="11">
        <f t="shared" si="3"/>
        <v>0</v>
      </c>
      <c r="H40" s="3">
        <f t="shared" si="8"/>
        <v>30</v>
      </c>
      <c r="I40" s="4">
        <f t="shared" si="9"/>
        <v>12</v>
      </c>
      <c r="J40" s="49">
        <v>17</v>
      </c>
      <c r="K40" s="50">
        <v>5</v>
      </c>
      <c r="L40" s="51">
        <v>13</v>
      </c>
      <c r="M40" s="50">
        <v>7</v>
      </c>
      <c r="N40" s="51"/>
      <c r="O40" s="50"/>
      <c r="P40" s="51"/>
      <c r="Q40" s="50"/>
      <c r="R40" s="51"/>
      <c r="S40" s="50"/>
      <c r="T40" s="51"/>
      <c r="U40" s="50"/>
      <c r="V40" s="51"/>
      <c r="W40" s="50"/>
      <c r="X40" s="51"/>
      <c r="Y40" s="50"/>
      <c r="Z40" s="51"/>
      <c r="AA40" s="50"/>
      <c r="AB40" s="51"/>
      <c r="AC40" s="50"/>
      <c r="AD40" s="9"/>
      <c r="AE40" s="51"/>
      <c r="AF40" s="50"/>
      <c r="AG40" s="51"/>
      <c r="AH40" s="50"/>
      <c r="AI40" s="51"/>
      <c r="AJ40" s="50"/>
      <c r="AK40" s="51"/>
      <c r="AL40" s="50"/>
      <c r="AM40" s="51"/>
      <c r="AN40" s="50"/>
      <c r="AO40" s="51"/>
      <c r="AP40" s="50"/>
      <c r="AQ40" s="51"/>
      <c r="AR40" s="50"/>
      <c r="AS40" s="51"/>
      <c r="AT40" s="50"/>
      <c r="AU40" s="51"/>
      <c r="AV40" s="50"/>
      <c r="AW40" s="51"/>
      <c r="AX40" s="50"/>
      <c r="AY40" s="51"/>
      <c r="AZ40" s="50"/>
    </row>
    <row r="41" spans="2:52" x14ac:dyDescent="0.3">
      <c r="B41" t="s">
        <v>113</v>
      </c>
      <c r="C41" t="s">
        <v>114</v>
      </c>
      <c r="D41" s="9">
        <f t="shared" si="6"/>
        <v>0</v>
      </c>
      <c r="E41" s="10">
        <f t="shared" si="1"/>
        <v>0</v>
      </c>
      <c r="F41" s="14">
        <f t="shared" si="7"/>
        <v>0</v>
      </c>
      <c r="G41" s="11">
        <f t="shared" si="3"/>
        <v>2</v>
      </c>
      <c r="H41" s="3">
        <f t="shared" si="8"/>
        <v>16</v>
      </c>
      <c r="I41" s="4">
        <f t="shared" si="9"/>
        <v>38</v>
      </c>
      <c r="J41" s="49">
        <v>10</v>
      </c>
      <c r="K41" s="50">
        <v>19</v>
      </c>
      <c r="L41" s="51">
        <v>6</v>
      </c>
      <c r="M41" s="50">
        <v>19</v>
      </c>
      <c r="N41" s="51"/>
      <c r="O41" s="50"/>
      <c r="P41" s="51"/>
      <c r="Q41" s="50"/>
      <c r="R41" s="51"/>
      <c r="S41" s="50"/>
      <c r="T41" s="51"/>
      <c r="U41" s="50"/>
      <c r="V41" s="51"/>
      <c r="W41" s="50"/>
      <c r="X41" s="51"/>
      <c r="Y41" s="50"/>
      <c r="Z41" s="51"/>
      <c r="AA41" s="50"/>
      <c r="AB41" s="51"/>
      <c r="AC41" s="50"/>
      <c r="AD41" s="9"/>
      <c r="AE41" s="51"/>
      <c r="AF41" s="50"/>
      <c r="AG41" s="51"/>
      <c r="AH41" s="50"/>
      <c r="AI41" s="51"/>
      <c r="AJ41" s="50"/>
      <c r="AK41" s="51"/>
      <c r="AL41" s="50"/>
      <c r="AM41" s="51"/>
      <c r="AN41" s="50"/>
      <c r="AO41" s="51"/>
      <c r="AP41" s="50"/>
      <c r="AQ41" s="51"/>
      <c r="AR41" s="50"/>
      <c r="AS41" s="51"/>
      <c r="AT41" s="50"/>
      <c r="AU41" s="51"/>
      <c r="AV41" s="50"/>
      <c r="AW41" s="51"/>
      <c r="AX41" s="50"/>
      <c r="AY41" s="51"/>
      <c r="AZ41" s="50"/>
    </row>
    <row r="42" spans="2:52" x14ac:dyDescent="0.3">
      <c r="B42" t="s">
        <v>13</v>
      </c>
      <c r="C42" t="s">
        <v>6</v>
      </c>
      <c r="D42" s="9">
        <f t="shared" si="6"/>
        <v>4</v>
      </c>
      <c r="E42" s="10">
        <f t="shared" si="1"/>
        <v>2</v>
      </c>
      <c r="F42" s="14">
        <f t="shared" si="7"/>
        <v>0</v>
      </c>
      <c r="G42" s="11">
        <f t="shared" si="3"/>
        <v>0</v>
      </c>
      <c r="H42" s="3">
        <f t="shared" si="8"/>
        <v>39</v>
      </c>
      <c r="I42" s="4">
        <f t="shared" si="9"/>
        <v>15</v>
      </c>
      <c r="J42" s="49">
        <v>19</v>
      </c>
      <c r="K42" s="50">
        <v>10</v>
      </c>
      <c r="L42" s="51">
        <v>20</v>
      </c>
      <c r="M42" s="50">
        <v>5</v>
      </c>
      <c r="N42" s="51"/>
      <c r="O42" s="50"/>
      <c r="P42" s="51"/>
      <c r="Q42" s="50"/>
      <c r="R42" s="51"/>
      <c r="S42" s="50"/>
      <c r="T42" s="51"/>
      <c r="U42" s="50"/>
      <c r="V42" s="51"/>
      <c r="W42" s="50"/>
      <c r="X42" s="51"/>
      <c r="Y42" s="50"/>
      <c r="Z42" s="51"/>
      <c r="AA42" s="50"/>
      <c r="AB42" s="51"/>
      <c r="AC42" s="50"/>
      <c r="AD42" s="9"/>
      <c r="AE42" s="51"/>
      <c r="AF42" s="50"/>
      <c r="AG42" s="51"/>
      <c r="AH42" s="50"/>
      <c r="AI42" s="51"/>
      <c r="AJ42" s="50"/>
      <c r="AK42" s="51"/>
      <c r="AL42" s="50"/>
      <c r="AM42" s="51"/>
      <c r="AN42" s="50"/>
      <c r="AO42" s="51"/>
      <c r="AP42" s="50"/>
      <c r="AQ42" s="51"/>
      <c r="AR42" s="50"/>
      <c r="AS42" s="51"/>
      <c r="AT42" s="50"/>
      <c r="AU42" s="51"/>
      <c r="AV42" s="50"/>
      <c r="AW42" s="51"/>
      <c r="AX42" s="50"/>
      <c r="AY42" s="51"/>
      <c r="AZ42" s="50"/>
    </row>
    <row r="43" spans="2:52" x14ac:dyDescent="0.3">
      <c r="B43" t="s">
        <v>119</v>
      </c>
      <c r="C43" t="s">
        <v>120</v>
      </c>
      <c r="D43" s="9">
        <f t="shared" ref="D43" si="27">SUM(E43)*2+SUM(F43)+AD43</f>
        <v>1</v>
      </c>
      <c r="E43" s="10">
        <f t="shared" si="1"/>
        <v>0</v>
      </c>
      <c r="F43" s="14">
        <f t="shared" ref="F43" si="28">SUM(IF(SUM(J43:K43)&gt;0,SUM(+IF($J43=$K43,1,0),0)))+SUM(IF(SUM(L43:M43)&gt;0,SUM(+IF($L43=$M43,1,0),0)))+SUM(IF(SUM(N43:O43)&gt;0,SUM(+IF($N43=$O43,1,0),0)))+SUM(IF(SUM(P43:Q43)&gt;0,SUM(+IF($P43=$Q43,1,0),0)))+SUM(IF(SUM(R43:S43)&gt;0,SUM(+IF($R43=$S43,1,0),0)))+SUM(IF(SUM(T43:U43)&gt;0,SUM(+IF($T43=$U43,1,0),0)))+SUM(IF(SUM(V43:W43)&gt;0,SUM(+IF($V43=$W43,1,0),0)))+SUM(IF(SUM(X43:Y43)&gt;0,SUM(+IF($X43=$Y43,1,0),0)))+SUM(IF(SUM(Z43:AA43)&gt;0,SUM(+IF($Z43=$AA43,1,0),0)))+SUM(IF(SUM(AB43:AC43)&gt;0,SUM(+IF($AB43=$AC43,1,0),0)))+SUM(IF(SUM(AE43:AF43)&gt;0,SUM(+IF($AE43=$AF43,1,0),0)))+SUM(IF(SUM(AG43:AH43)&gt;0,SUM(+IF($AG43=$AH43,1,0),0)))+SUM(IF(SUM(AI43:AJ43)&gt;0,SUM(+IF($AI43=$AJ43,1,0),0)))+SUM(IF(SUM(AK43:AL43)&gt;0,SUM(+IF($AK43=$AL43,1,0),0)))+SUM(IF(SUM(AM43:AN43)&gt;0,SUM(+IF($AM43=$AN43,1,0),0)))+SUM(IF(SUM(AO43:AP43)&gt;0,SUM(+IF($AO43=$AP43,1,0),0)))+SUM(IF(SUM(AQ43:AR43)&gt;0,SUM(+IF($AQ43=$AR43,1,0),0)))+SUM(IF(SUM(AS43:AT43)&gt;0,SUM(+IF($AS43=$AT43,1,0),0)))+SUM(IF(SUM(AU43:AV43)&gt;0,SUM(+IF($AU43=$AV43,1,0),0)))+SUM(IF(SUM(AW43:AX43)&gt;0,SUM(+IF($AW43=$AX43,1,0),0)))+SUM(IF(SUM(AY43:AZ43)&gt;0,SUM(+IF($AY43=$AZ43,1,0),0)))</f>
        <v>1</v>
      </c>
      <c r="G43" s="11">
        <f t="shared" si="3"/>
        <v>0</v>
      </c>
      <c r="H43" s="3">
        <f t="shared" ref="H43" si="29">+J43+L43+N43+P43+R43+T43+V43+X43+Z43+AB43+AE43+AG43+AI43+AK43+AM43+AO43+AQ43+AS43+AU43+AW43+AY43</f>
        <v>9</v>
      </c>
      <c r="I43" s="4">
        <f t="shared" ref="I43" si="30">+K43+M43+O43+Q43+S43+U43+W43+Y43+AA43+AC43+AF43+AH43+AJ43+AL43+AN43+AP43+AR43+AT43+AV43+AX43+AZ43</f>
        <v>9</v>
      </c>
      <c r="J43" s="49"/>
      <c r="K43" s="50"/>
      <c r="L43" s="51">
        <v>9</v>
      </c>
      <c r="M43" s="50">
        <v>9</v>
      </c>
      <c r="N43" s="51"/>
      <c r="O43" s="50"/>
      <c r="P43" s="51"/>
      <c r="Q43" s="50"/>
      <c r="R43" s="51"/>
      <c r="S43" s="50"/>
      <c r="T43" s="51"/>
      <c r="U43" s="50"/>
      <c r="V43" s="51"/>
      <c r="W43" s="50"/>
      <c r="X43" s="51"/>
      <c r="Y43" s="50"/>
      <c r="Z43" s="51"/>
      <c r="AA43" s="50"/>
      <c r="AB43" s="51"/>
      <c r="AC43" s="50"/>
      <c r="AD43" s="9"/>
      <c r="AE43" s="51"/>
      <c r="AF43" s="50"/>
      <c r="AG43" s="51"/>
      <c r="AH43" s="50"/>
      <c r="AI43" s="51"/>
      <c r="AJ43" s="50"/>
      <c r="AK43" s="51"/>
      <c r="AL43" s="50"/>
      <c r="AM43" s="51"/>
      <c r="AN43" s="50"/>
      <c r="AO43" s="51"/>
      <c r="AP43" s="50"/>
      <c r="AQ43" s="51"/>
      <c r="AR43" s="50"/>
      <c r="AS43" s="51"/>
      <c r="AT43" s="50"/>
      <c r="AU43" s="51"/>
      <c r="AV43" s="50"/>
      <c r="AW43" s="51"/>
      <c r="AX43" s="50"/>
      <c r="AY43" s="51"/>
      <c r="AZ43" s="50"/>
    </row>
    <row r="44" spans="2:52" x14ac:dyDescent="0.3">
      <c r="B44" t="s">
        <v>10</v>
      </c>
      <c r="C44" t="s">
        <v>3</v>
      </c>
      <c r="D44" s="9">
        <f t="shared" si="6"/>
        <v>2</v>
      </c>
      <c r="E44" s="10">
        <f t="shared" si="1"/>
        <v>1</v>
      </c>
      <c r="F44" s="14">
        <f t="shared" si="7"/>
        <v>0</v>
      </c>
      <c r="G44" s="11">
        <f t="shared" si="3"/>
        <v>1</v>
      </c>
      <c r="H44" s="3">
        <f t="shared" si="8"/>
        <v>24</v>
      </c>
      <c r="I44" s="4">
        <f t="shared" si="9"/>
        <v>23</v>
      </c>
      <c r="J44" s="49">
        <v>5</v>
      </c>
      <c r="K44" s="50">
        <v>17</v>
      </c>
      <c r="L44" s="51">
        <v>19</v>
      </c>
      <c r="M44" s="50">
        <v>6</v>
      </c>
      <c r="N44" s="51"/>
      <c r="O44" s="50"/>
      <c r="P44" s="51"/>
      <c r="Q44" s="50"/>
      <c r="R44" s="51"/>
      <c r="S44" s="50"/>
      <c r="T44" s="51"/>
      <c r="U44" s="50"/>
      <c r="V44" s="51"/>
      <c r="W44" s="50"/>
      <c r="X44" s="51"/>
      <c r="Y44" s="50"/>
      <c r="Z44" s="51"/>
      <c r="AA44" s="50"/>
      <c r="AB44" s="51"/>
      <c r="AC44" s="50"/>
      <c r="AD44" s="9"/>
      <c r="AE44" s="51"/>
      <c r="AF44" s="50"/>
      <c r="AG44" s="51"/>
      <c r="AH44" s="50"/>
      <c r="AI44" s="51"/>
      <c r="AJ44" s="50"/>
      <c r="AK44" s="51"/>
      <c r="AL44" s="50"/>
      <c r="AM44" s="51"/>
      <c r="AN44" s="50"/>
      <c r="AO44" s="51"/>
      <c r="AP44" s="50"/>
      <c r="AQ44" s="51"/>
      <c r="AR44" s="50"/>
      <c r="AS44" s="51"/>
      <c r="AT44" s="50"/>
      <c r="AU44" s="51"/>
      <c r="AV44" s="50"/>
      <c r="AW44" s="51"/>
      <c r="AX44" s="50"/>
      <c r="AY44" s="51"/>
      <c r="AZ44" s="50"/>
    </row>
    <row r="45" spans="2:52" x14ac:dyDescent="0.3">
      <c r="B45" t="s">
        <v>9</v>
      </c>
      <c r="C45" t="s">
        <v>3</v>
      </c>
      <c r="D45" s="9">
        <f t="shared" ref="D45:D47" si="31">SUM(E45)*2+SUM(F45)+AD45</f>
        <v>1</v>
      </c>
      <c r="E45" s="10">
        <f t="shared" si="1"/>
        <v>0</v>
      </c>
      <c r="F45" s="14">
        <f t="shared" ref="F45:F47" si="32">SUM(IF(SUM(J45:K45)&gt;0,SUM(+IF($J45=$K45,1,0),0)))+SUM(IF(SUM(L45:M45)&gt;0,SUM(+IF($L45=$M45,1,0),0)))+SUM(IF(SUM(N45:O45)&gt;0,SUM(+IF($N45=$O45,1,0),0)))+SUM(IF(SUM(P45:Q45)&gt;0,SUM(+IF($P45=$Q45,1,0),0)))+SUM(IF(SUM(R45:S45)&gt;0,SUM(+IF($R45=$S45,1,0),0)))+SUM(IF(SUM(T45:U45)&gt;0,SUM(+IF($T45=$U45,1,0),0)))+SUM(IF(SUM(V45:W45)&gt;0,SUM(+IF($V45=$W45,1,0),0)))+SUM(IF(SUM(X45:Y45)&gt;0,SUM(+IF($X45=$Y45,1,0),0)))+SUM(IF(SUM(Z45:AA45)&gt;0,SUM(+IF($Z45=$AA45,1,0),0)))+SUM(IF(SUM(AB45:AC45)&gt;0,SUM(+IF($AB45=$AC45,1,0),0)))+SUM(IF(SUM(AE45:AF45)&gt;0,SUM(+IF($AE45=$AF45,1,0),0)))+SUM(IF(SUM(AG45:AH45)&gt;0,SUM(+IF($AG45=$AH45,1,0),0)))+SUM(IF(SUM(AI45:AJ45)&gt;0,SUM(+IF($AI45=$AJ45,1,0),0)))+SUM(IF(SUM(AK45:AL45)&gt;0,SUM(+IF($AK45=$AL45,1,0),0)))+SUM(IF(SUM(AM45:AN45)&gt;0,SUM(+IF($AM45=$AN45,1,0),0)))+SUM(IF(SUM(AO45:AP45)&gt;0,SUM(+IF($AO45=$AP45,1,0),0)))+SUM(IF(SUM(AQ45:AR45)&gt;0,SUM(+IF($AQ45=$AR45,1,0),0)))+SUM(IF(SUM(AS45:AT45)&gt;0,SUM(+IF($AS45=$AT45,1,0),0)))+SUM(IF(SUM(AU45:AV45)&gt;0,SUM(+IF($AU45=$AV45,1,0),0)))+SUM(IF(SUM(AW45:AX45)&gt;0,SUM(+IF($AW45=$AX45,1,0),0)))+SUM(IF(SUM(AY45:AZ45)&gt;0,SUM(+IF($AY45=$AZ45,1,0),0)))</f>
        <v>1</v>
      </c>
      <c r="G45" s="11">
        <f t="shared" si="3"/>
        <v>1</v>
      </c>
      <c r="H45" s="3">
        <f t="shared" ref="H45:H47" si="33">+J45+L45+N45+P45+R45+T45+V45+X45+Z45+AB45+AE45+AG45+AI45+AK45+AM45+AO45+AQ45+AS45+AU45+AW45+AY45</f>
        <v>11</v>
      </c>
      <c r="I45" s="4">
        <f t="shared" ref="I45:I47" si="34">+K45+M45+O45+Q45+S45+U45+W45+Y45+AA45+AC45+AF45+AH45+AJ45+AL45+AN45+AP45+AR45+AT45+AV45+AX45+AZ45</f>
        <v>26</v>
      </c>
      <c r="J45" s="49">
        <v>2</v>
      </c>
      <c r="K45" s="50">
        <v>17</v>
      </c>
      <c r="L45" s="51">
        <v>9</v>
      </c>
      <c r="M45" s="50">
        <v>9</v>
      </c>
      <c r="N45" s="51"/>
      <c r="O45" s="50"/>
      <c r="P45" s="51"/>
      <c r="Q45" s="50"/>
      <c r="R45" s="51"/>
      <c r="S45" s="50"/>
      <c r="T45" s="51"/>
      <c r="U45" s="50"/>
      <c r="V45" s="51"/>
      <c r="W45" s="50"/>
      <c r="X45" s="51"/>
      <c r="Y45" s="50"/>
      <c r="Z45" s="51"/>
      <c r="AA45" s="50"/>
      <c r="AB45" s="51"/>
      <c r="AC45" s="50"/>
      <c r="AD45" s="9"/>
      <c r="AE45" s="51"/>
      <c r="AF45" s="50"/>
      <c r="AG45" s="51"/>
      <c r="AH45" s="50"/>
      <c r="AI45" s="51"/>
      <c r="AJ45" s="50"/>
      <c r="AK45" s="51"/>
      <c r="AL45" s="50"/>
      <c r="AM45" s="51"/>
      <c r="AN45" s="50"/>
      <c r="AO45" s="51"/>
      <c r="AP45" s="50"/>
      <c r="AQ45" s="51"/>
      <c r="AR45" s="50"/>
      <c r="AS45" s="51"/>
      <c r="AT45" s="50"/>
      <c r="AU45" s="51"/>
      <c r="AV45" s="50"/>
      <c r="AW45" s="51"/>
      <c r="AX45" s="50"/>
      <c r="AY45" s="51"/>
      <c r="AZ45" s="50"/>
    </row>
    <row r="46" spans="2:52" x14ac:dyDescent="0.3">
      <c r="B46" t="s">
        <v>56</v>
      </c>
      <c r="C46" t="s">
        <v>115</v>
      </c>
      <c r="D46" s="9">
        <f t="shared" si="31"/>
        <v>0</v>
      </c>
      <c r="E46" s="10">
        <f t="shared" si="1"/>
        <v>0</v>
      </c>
      <c r="F46" s="14">
        <f t="shared" si="32"/>
        <v>0</v>
      </c>
      <c r="G46" s="11">
        <f t="shared" si="3"/>
        <v>1</v>
      </c>
      <c r="H46" s="3">
        <f t="shared" si="33"/>
        <v>10</v>
      </c>
      <c r="I46" s="4">
        <f t="shared" si="34"/>
        <v>19</v>
      </c>
      <c r="J46" s="49">
        <v>10</v>
      </c>
      <c r="K46" s="50">
        <v>19</v>
      </c>
      <c r="L46" s="51"/>
      <c r="M46" s="50"/>
      <c r="N46" s="51"/>
      <c r="O46" s="50"/>
      <c r="P46" s="51"/>
      <c r="Q46" s="50"/>
      <c r="R46" s="51"/>
      <c r="S46" s="50"/>
      <c r="T46" s="51"/>
      <c r="U46" s="50"/>
      <c r="V46" s="51"/>
      <c r="W46" s="50"/>
      <c r="X46" s="51"/>
      <c r="Y46" s="50"/>
      <c r="Z46" s="51"/>
      <c r="AA46" s="50"/>
      <c r="AB46" s="51"/>
      <c r="AC46" s="50"/>
      <c r="AD46" s="9"/>
      <c r="AE46" s="51"/>
      <c r="AF46" s="50"/>
      <c r="AG46" s="51"/>
      <c r="AH46" s="50"/>
      <c r="AI46" s="51"/>
      <c r="AJ46" s="50"/>
      <c r="AK46" s="51"/>
      <c r="AL46" s="50"/>
      <c r="AM46" s="51"/>
      <c r="AN46" s="50"/>
      <c r="AO46" s="51"/>
      <c r="AP46" s="50"/>
      <c r="AQ46" s="51"/>
      <c r="AR46" s="50"/>
      <c r="AS46" s="51"/>
      <c r="AT46" s="50"/>
      <c r="AU46" s="51"/>
      <c r="AV46" s="50"/>
      <c r="AW46" s="51"/>
      <c r="AX46" s="50"/>
      <c r="AY46" s="51"/>
      <c r="AZ46" s="50"/>
    </row>
    <row r="47" spans="2:52" x14ac:dyDescent="0.3">
      <c r="D47" s="9">
        <f t="shared" si="31"/>
        <v>0</v>
      </c>
      <c r="E47" s="10">
        <f t="shared" si="1"/>
        <v>0</v>
      </c>
      <c r="F47" s="14">
        <f t="shared" si="32"/>
        <v>0</v>
      </c>
      <c r="G47" s="11">
        <f t="shared" si="3"/>
        <v>0</v>
      </c>
      <c r="H47" s="3">
        <f t="shared" si="33"/>
        <v>0</v>
      </c>
      <c r="I47" s="4">
        <f t="shared" si="34"/>
        <v>0</v>
      </c>
      <c r="J47" s="49"/>
      <c r="K47" s="50"/>
      <c r="L47" s="51"/>
      <c r="M47" s="50"/>
      <c r="N47" s="51"/>
      <c r="O47" s="50"/>
      <c r="P47" s="51"/>
      <c r="Q47" s="50"/>
      <c r="R47" s="51"/>
      <c r="S47" s="50"/>
      <c r="T47" s="51"/>
      <c r="U47" s="50"/>
      <c r="V47" s="51"/>
      <c r="W47" s="50"/>
      <c r="X47" s="51"/>
      <c r="Y47" s="50"/>
      <c r="Z47" s="51"/>
      <c r="AA47" s="50"/>
      <c r="AB47" s="51"/>
      <c r="AC47" s="50"/>
      <c r="AD47" s="9"/>
      <c r="AE47" s="51"/>
      <c r="AF47" s="50"/>
      <c r="AG47" s="51"/>
      <c r="AH47" s="50"/>
      <c r="AI47" s="51"/>
      <c r="AJ47" s="50"/>
      <c r="AK47" s="51"/>
      <c r="AL47" s="50"/>
      <c r="AM47" s="51"/>
      <c r="AN47" s="50"/>
      <c r="AO47" s="51"/>
      <c r="AP47" s="50"/>
      <c r="AQ47" s="51"/>
      <c r="AR47" s="50"/>
      <c r="AS47" s="51"/>
      <c r="AT47" s="50"/>
      <c r="AU47" s="51"/>
      <c r="AV47" s="50"/>
      <c r="AW47" s="51"/>
      <c r="AX47" s="50"/>
      <c r="AY47" s="51"/>
      <c r="AZ47" s="50"/>
    </row>
    <row r="48" spans="2:52" x14ac:dyDescent="0.3">
      <c r="D48" s="9">
        <f t="shared" ref="D48" si="35">SUM(E48)*2+SUM(F48)+AD48</f>
        <v>0</v>
      </c>
      <c r="E48" s="10">
        <f t="shared" si="1"/>
        <v>0</v>
      </c>
      <c r="F48" s="14">
        <f t="shared" si="7"/>
        <v>0</v>
      </c>
      <c r="G48" s="11">
        <f t="shared" si="3"/>
        <v>0</v>
      </c>
      <c r="H48" s="3">
        <f t="shared" si="8"/>
        <v>0</v>
      </c>
      <c r="I48" s="4">
        <f t="shared" si="9"/>
        <v>0</v>
      </c>
      <c r="J48" s="52"/>
      <c r="K48" s="53"/>
      <c r="L48" s="54"/>
      <c r="M48" s="53"/>
      <c r="N48" s="54"/>
      <c r="O48" s="53"/>
      <c r="P48" s="54"/>
      <c r="Q48" s="53"/>
      <c r="R48" s="54"/>
      <c r="S48" s="53"/>
      <c r="T48" s="54"/>
      <c r="U48" s="53"/>
      <c r="V48" s="54"/>
      <c r="W48" s="53"/>
      <c r="X48" s="54"/>
      <c r="Y48" s="53"/>
      <c r="Z48" s="54"/>
      <c r="AA48" s="53"/>
      <c r="AB48" s="54"/>
      <c r="AC48" s="53"/>
      <c r="AD48" s="9"/>
      <c r="AE48" s="54"/>
      <c r="AF48" s="53"/>
      <c r="AG48" s="54"/>
      <c r="AH48" s="53"/>
      <c r="AI48" s="54"/>
      <c r="AJ48" s="53"/>
      <c r="AK48" s="54"/>
      <c r="AL48" s="53"/>
      <c r="AM48" s="54"/>
      <c r="AN48" s="53"/>
      <c r="AO48" s="54"/>
      <c r="AP48" s="53"/>
      <c r="AQ48" s="54"/>
      <c r="AR48" s="53"/>
      <c r="AS48" s="54"/>
      <c r="AT48" s="53"/>
      <c r="AU48" s="54"/>
      <c r="AV48" s="53"/>
      <c r="AW48" s="54"/>
      <c r="AX48" s="53"/>
      <c r="AY48" s="54"/>
      <c r="AZ48" s="53"/>
    </row>
    <row r="49" spans="4:52" x14ac:dyDescent="0.3">
      <c r="D49" s="12">
        <f t="shared" ref="D49:AI49" si="36">SUM(D4:D48)</f>
        <v>62</v>
      </c>
      <c r="E49" s="7">
        <f t="shared" si="36"/>
        <v>28</v>
      </c>
      <c r="F49" s="13">
        <f t="shared" si="36"/>
        <v>6</v>
      </c>
      <c r="G49" s="8">
        <f t="shared" si="36"/>
        <v>31</v>
      </c>
      <c r="H49" s="7">
        <f t="shared" si="36"/>
        <v>692</v>
      </c>
      <c r="I49" s="8">
        <f t="shared" si="36"/>
        <v>733</v>
      </c>
      <c r="J49" s="13">
        <f t="shared" si="36"/>
        <v>399</v>
      </c>
      <c r="K49" s="8">
        <f t="shared" si="36"/>
        <v>403</v>
      </c>
      <c r="L49" s="7">
        <f t="shared" si="36"/>
        <v>293</v>
      </c>
      <c r="M49" s="8">
        <f t="shared" si="36"/>
        <v>330</v>
      </c>
      <c r="N49" s="7">
        <f t="shared" si="36"/>
        <v>0</v>
      </c>
      <c r="O49" s="8">
        <f t="shared" si="36"/>
        <v>0</v>
      </c>
      <c r="P49" s="7">
        <f t="shared" si="36"/>
        <v>0</v>
      </c>
      <c r="Q49" s="8">
        <f t="shared" si="36"/>
        <v>0</v>
      </c>
      <c r="R49" s="7">
        <f t="shared" si="36"/>
        <v>0</v>
      </c>
      <c r="S49" s="8">
        <f t="shared" si="36"/>
        <v>0</v>
      </c>
      <c r="T49" s="7">
        <f t="shared" si="36"/>
        <v>0</v>
      </c>
      <c r="U49" s="8">
        <f t="shared" si="36"/>
        <v>0</v>
      </c>
      <c r="V49" s="7">
        <f t="shared" si="36"/>
        <v>0</v>
      </c>
      <c r="W49" s="8">
        <f t="shared" si="36"/>
        <v>0</v>
      </c>
      <c r="X49" s="7">
        <f t="shared" si="36"/>
        <v>0</v>
      </c>
      <c r="Y49" s="8">
        <f t="shared" si="36"/>
        <v>0</v>
      </c>
      <c r="Z49" s="7">
        <f t="shared" si="36"/>
        <v>0</v>
      </c>
      <c r="AA49" s="8">
        <f t="shared" si="36"/>
        <v>0</v>
      </c>
      <c r="AB49" s="7">
        <f t="shared" si="36"/>
        <v>0</v>
      </c>
      <c r="AC49" s="8">
        <f t="shared" si="36"/>
        <v>0</v>
      </c>
      <c r="AD49" s="6">
        <f t="shared" si="36"/>
        <v>0</v>
      </c>
      <c r="AE49" s="7">
        <f t="shared" si="36"/>
        <v>0</v>
      </c>
      <c r="AF49" s="8">
        <f t="shared" si="36"/>
        <v>0</v>
      </c>
      <c r="AG49" s="7">
        <f t="shared" si="36"/>
        <v>0</v>
      </c>
      <c r="AH49" s="8">
        <f t="shared" si="36"/>
        <v>0</v>
      </c>
      <c r="AI49" s="7">
        <f t="shared" si="36"/>
        <v>0</v>
      </c>
      <c r="AJ49" s="8">
        <f>SUM(AJ4:AJ48)</f>
        <v>0</v>
      </c>
      <c r="AK49" s="7">
        <f>SUM(AK4:AK48)</f>
        <v>0</v>
      </c>
      <c r="AL49" s="8">
        <f>SUM(AL4:AL48)</f>
        <v>0</v>
      </c>
      <c r="AM49" s="7">
        <f>SUM(AM4:AM48)</f>
        <v>0</v>
      </c>
      <c r="AN49" s="8">
        <f>SUM(AN4:AN48)</f>
        <v>0</v>
      </c>
      <c r="AO49" s="7">
        <f>SUM(AO4:AO48)</f>
        <v>0</v>
      </c>
      <c r="AP49" s="8">
        <f>SUM(AP4:AP48)</f>
        <v>0</v>
      </c>
      <c r="AQ49" s="7">
        <f>SUM(AQ4:AQ48)</f>
        <v>0</v>
      </c>
      <c r="AR49" s="8">
        <f>SUM(AR4:AR48)</f>
        <v>0</v>
      </c>
      <c r="AS49" s="7">
        <f>SUM(AS4:AS48)</f>
        <v>0</v>
      </c>
      <c r="AT49" s="8">
        <f>SUM(AT4:AT48)</f>
        <v>0</v>
      </c>
      <c r="AU49" s="7">
        <f>SUM(AU4:AU48)</f>
        <v>0</v>
      </c>
      <c r="AV49" s="8">
        <f>SUM(AV4:AV48)</f>
        <v>0</v>
      </c>
      <c r="AW49" s="7">
        <f>SUM(AW4:AW48)</f>
        <v>0</v>
      </c>
      <c r="AX49" s="8">
        <f>SUM(AX4:AX48)</f>
        <v>0</v>
      </c>
      <c r="AY49" s="7">
        <f>SUM(AY4:AY48)</f>
        <v>0</v>
      </c>
      <c r="AZ49" s="8">
        <f>SUM(AZ4:AZ48)</f>
        <v>0</v>
      </c>
    </row>
    <row r="51" spans="4:52" x14ac:dyDescent="0.3">
      <c r="D51" s="70">
        <f t="shared" ref="D51:D53" si="37">SUM(E51)*2+SUM(F51)+AD51</f>
        <v>4</v>
      </c>
      <c r="E51" s="70">
        <f t="shared" ref="E51:E53" si="38">IF($J51&gt;$K51,1,0)+IF($L51&gt;$M51,1,0)+IF($N51&gt;$O51,1,0)+IF($P51&gt;$Q51,1,0)+IF($R51&gt;$S51,1,0)+IF($T51&gt;$U51,1,0)+IF($V51&gt;$W51,1,0)+IF($X51&gt;$Y51,1,0)+IF($Z51&gt;$AA51,1,0)+IF($AB51&gt;$AC51,1,0)+IF($AE51&gt;$AF51,1,0)+IF($AG51&gt;$AH51,1,0)+IF($AI51&gt;$AJ51,1,0)+IF($AK51&gt;$AL51,1,0)+IF($AM51&gt;$AN51,1,0)+IF($AO51&gt;$AP51,1,0)+IF($AQ51&gt;$AR51,1,0)+IF($AS51&gt;$AT51,1,0)+IF($AU51&gt;$AV51,1,0)+IF($AW51&gt;$AX51,1,0)+IF($AY51&gt;$AZ51,1,0)</f>
        <v>2</v>
      </c>
      <c r="F51" s="70">
        <f t="shared" ref="F51:F53" si="39">SUM(IF(SUM(J51:K51)&gt;0,SUM(+IF($J51=$K51,1,0),0)))+SUM(IF(SUM(L51:M51)&gt;0,SUM(+IF($L51=$M51,1,0),0)))+SUM(IF(SUM(N51:O51)&gt;0,SUM(+IF($N51=$O51,1,0),0)))+SUM(IF(SUM(P51:Q51)&gt;0,SUM(+IF($P51=$Q51,1,0),0)))+SUM(IF(SUM(R51:S51)&gt;0,SUM(+IF($R51=$S51,1,0),0)))+SUM(IF(SUM(T51:U51)&gt;0,SUM(+IF($T51=$U51,1,0),0)))+SUM(IF(SUM(V51:W51)&gt;0,SUM(+IF($V51=$W51,1,0),0)))+SUM(IF(SUM(X51:Y51)&gt;0,SUM(+IF($X51=$Y51,1,0),0)))+SUM(IF(SUM(Z51:AA51)&gt;0,SUM(+IF($Z51=$AA51,1,0),0)))+SUM(IF(SUM(AB51:AC51)&gt;0,SUM(+IF($AB51=$AC51,1,0),0)))+SUM(IF(SUM(AE51:AF51)&gt;0,SUM(+IF($AE51=$AF51,1,0),0)))+SUM(IF(SUM(AG51:AH51)&gt;0,SUM(+IF($AG51=$AH51,1,0),0)))+SUM(IF(SUM(AI51:AJ51)&gt;0,SUM(+IF($AI51=$AJ51,1,0),0)))+SUM(IF(SUM(AK51:AL51)&gt;0,SUM(+IF($AK51=$AL51,1,0),0)))+SUM(IF(SUM(AM51:AN51)&gt;0,SUM(+IF($AM51=$AN51,1,0),0)))+SUM(IF(SUM(AO51:AP51)&gt;0,SUM(+IF($AO51=$AP51,1,0),0)))+SUM(IF(SUM(AQ51:AR51)&gt;0,SUM(+IF($AQ51=$AR51,1,0),0)))+SUM(IF(SUM(AS51:AT51)&gt;0,SUM(+IF($AS51=$AT51,1,0),0)))+SUM(IF(SUM(AU51:AV51)&gt;0,SUM(+IF($AU51=$AV51,1,0),0)))+SUM(IF(SUM(AW51:AX51)&gt;0,SUM(+IF($AW51=$AX51,1,0),0)))+SUM(IF(SUM(AY51:AZ51)&gt;0,SUM(+IF($AY51=$AZ51,1,0),0)))</f>
        <v>0</v>
      </c>
      <c r="G51" s="70">
        <f t="shared" ref="G51:G53" si="40">IF($J51&lt;$K51,1,0)+IF($L51&lt;$M51,1,0)+IF($N51&lt;$O51,1,0)+IF($P51&lt;$Q51,1,0)+IF($R51&lt;$S51,1,0)+IF($T51&lt;$U51,1,0)+IF($V51&lt;$W51,1,0)+IF($X51&lt;$Y51,1,0)+IF($Z51&lt;$AA51,1,0)+IF($AB51&lt;$AC51,1,0)+IF($AE51&lt;$AF51,1,0)+IF($AG51&lt;$AH51,1,0)+IF($AI51&lt;$AJ51,1,0)+IF($AK51&lt;$AL51,1,0)+IF($AM51&lt;$AN51,1,0)+IF($AO51&lt;$AP51,1,0)+IF($AQ51&lt;$AR51,1,0)+IF($AS51&lt;$AT51,1,0)+IF($AU51&lt;$AV51,1,0)+IF($AW51&lt;$AX51,1,0)+IF($AY51&lt;$AZ51,1,0)</f>
        <v>0</v>
      </c>
      <c r="H51" s="68">
        <f t="shared" ref="H51:H53" si="41">+J51+L51+N51+P51+R51+T51+V51+X51+Z51+AB51+AE51+AG51+AI51+AK51+AM51+AO51+AQ51+AS51+AU51+AW51+AY51</f>
        <v>38</v>
      </c>
      <c r="I51" s="4">
        <f t="shared" ref="I51:I53" si="42">+K51+M51+O51+Q51+S51+U51+W51+Y51+AA51+AC51+AF51+AH51+AJ51+AL51+AN51+AP51+AR51+AT51+AV51+AX51+AZ51</f>
        <v>8</v>
      </c>
      <c r="J51" s="43">
        <v>15</v>
      </c>
      <c r="K51" s="43">
        <v>7</v>
      </c>
      <c r="L51" s="43">
        <v>23</v>
      </c>
      <c r="M51" s="43">
        <v>1</v>
      </c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</row>
    <row r="52" spans="4:52" x14ac:dyDescent="0.3">
      <c r="D52" s="70">
        <f t="shared" si="37"/>
        <v>2</v>
      </c>
      <c r="E52" s="70">
        <f t="shared" si="38"/>
        <v>1</v>
      </c>
      <c r="F52" s="70">
        <f t="shared" si="39"/>
        <v>0</v>
      </c>
      <c r="G52" s="70">
        <f t="shared" si="40"/>
        <v>1</v>
      </c>
      <c r="H52" s="68">
        <f t="shared" si="41"/>
        <v>25</v>
      </c>
      <c r="I52" s="4">
        <f t="shared" si="42"/>
        <v>22</v>
      </c>
      <c r="J52" s="43">
        <v>5</v>
      </c>
      <c r="K52" s="43">
        <v>17</v>
      </c>
      <c r="L52" s="43">
        <v>20</v>
      </c>
      <c r="M52" s="43">
        <v>5</v>
      </c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</row>
    <row r="53" spans="4:52" x14ac:dyDescent="0.3">
      <c r="D53" s="70">
        <f t="shared" si="37"/>
        <v>2</v>
      </c>
      <c r="E53" s="70">
        <f t="shared" si="38"/>
        <v>1</v>
      </c>
      <c r="F53" s="70">
        <f t="shared" si="39"/>
        <v>0</v>
      </c>
      <c r="G53" s="70">
        <f t="shared" si="40"/>
        <v>0</v>
      </c>
      <c r="H53" s="68">
        <f t="shared" si="41"/>
        <v>15</v>
      </c>
      <c r="I53" s="4">
        <f t="shared" si="42"/>
        <v>7</v>
      </c>
      <c r="J53" s="43">
        <v>15</v>
      </c>
      <c r="K53" s="43">
        <v>7</v>
      </c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</row>
    <row r="54" spans="4:52" x14ac:dyDescent="0.3">
      <c r="D54" s="68">
        <f>SUM(D51:D53)</f>
        <v>8</v>
      </c>
      <c r="E54" s="68">
        <f t="shared" ref="E54:G54" si="43">SUM(E51:E53)</f>
        <v>4</v>
      </c>
      <c r="F54" s="68">
        <f t="shared" si="43"/>
        <v>0</v>
      </c>
      <c r="G54" s="68">
        <f t="shared" si="43"/>
        <v>1</v>
      </c>
      <c r="H54" s="68">
        <f>+J54+L54+N54+P54+R54+T54+V54+X54+Z54+AB54+AE54+AG54+AI54+AK54+AM54+AO54+AQ54+AY54+AY55</f>
        <v>78</v>
      </c>
      <c r="I54" s="4">
        <f>+K54+M54+O54+Q54+S54+U54+W54+Y54+AA54+AC54+AF54+AH54+AJ54+AL54+AN54+AP54+AR54+AZ54+AZ55</f>
        <v>37</v>
      </c>
      <c r="J54" s="43">
        <f>SUM(J51:J53)</f>
        <v>35</v>
      </c>
      <c r="K54" s="43">
        <f>SUM(K51:K53)</f>
        <v>31</v>
      </c>
      <c r="L54" s="43">
        <f>SUM(L51:L53)</f>
        <v>43</v>
      </c>
      <c r="M54" s="43">
        <f>SUM(M51:M53)</f>
        <v>6</v>
      </c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</row>
    <row r="55" spans="4:52" x14ac:dyDescent="0.3">
      <c r="H55" s="43">
        <f>+H54+H49</f>
        <v>770</v>
      </c>
      <c r="I55" s="43">
        <f>+I54+I49</f>
        <v>770</v>
      </c>
      <c r="J55" s="43">
        <f t="shared" ref="J55:AZ55" si="44">+J54+J49</f>
        <v>434</v>
      </c>
      <c r="K55" s="43">
        <f t="shared" si="44"/>
        <v>434</v>
      </c>
      <c r="L55" s="43">
        <f t="shared" si="44"/>
        <v>336</v>
      </c>
      <c r="M55" s="43">
        <f t="shared" si="44"/>
        <v>336</v>
      </c>
      <c r="N55" s="43">
        <f t="shared" si="44"/>
        <v>0</v>
      </c>
      <c r="O55" s="43">
        <f t="shared" si="44"/>
        <v>0</v>
      </c>
      <c r="P55" s="43">
        <f t="shared" si="44"/>
        <v>0</v>
      </c>
      <c r="Q55" s="43">
        <f t="shared" si="44"/>
        <v>0</v>
      </c>
      <c r="R55" s="43">
        <f t="shared" si="44"/>
        <v>0</v>
      </c>
      <c r="S55" s="43">
        <f t="shared" si="44"/>
        <v>0</v>
      </c>
      <c r="T55" s="43">
        <f t="shared" si="44"/>
        <v>0</v>
      </c>
      <c r="U55" s="43">
        <f t="shared" si="44"/>
        <v>0</v>
      </c>
      <c r="V55" s="43">
        <f t="shared" si="44"/>
        <v>0</v>
      </c>
      <c r="W55" s="43">
        <f t="shared" si="44"/>
        <v>0</v>
      </c>
      <c r="X55" s="43">
        <f t="shared" si="44"/>
        <v>0</v>
      </c>
      <c r="Y55" s="43">
        <f t="shared" si="44"/>
        <v>0</v>
      </c>
      <c r="Z55" s="43">
        <f t="shared" si="44"/>
        <v>0</v>
      </c>
      <c r="AA55" s="43">
        <f t="shared" si="44"/>
        <v>0</v>
      </c>
      <c r="AB55" s="43">
        <f t="shared" si="44"/>
        <v>0</v>
      </c>
      <c r="AC55" s="43">
        <f t="shared" si="44"/>
        <v>0</v>
      </c>
      <c r="AD55" s="43">
        <f t="shared" si="44"/>
        <v>0</v>
      </c>
      <c r="AE55" s="43">
        <f t="shared" si="44"/>
        <v>0</v>
      </c>
      <c r="AF55" s="43">
        <f t="shared" si="44"/>
        <v>0</v>
      </c>
      <c r="AG55" s="43">
        <f t="shared" si="44"/>
        <v>0</v>
      </c>
      <c r="AH55" s="43">
        <f t="shared" si="44"/>
        <v>0</v>
      </c>
      <c r="AI55" s="43">
        <f t="shared" si="44"/>
        <v>0</v>
      </c>
      <c r="AJ55" s="43">
        <f t="shared" si="44"/>
        <v>0</v>
      </c>
      <c r="AK55" s="43">
        <f t="shared" si="44"/>
        <v>0</v>
      </c>
      <c r="AL55" s="43">
        <f t="shared" si="44"/>
        <v>0</v>
      </c>
      <c r="AM55" s="43">
        <f t="shared" si="44"/>
        <v>0</v>
      </c>
      <c r="AN55" s="43">
        <f t="shared" si="44"/>
        <v>0</v>
      </c>
      <c r="AO55" s="43">
        <f t="shared" si="44"/>
        <v>0</v>
      </c>
      <c r="AP55" s="43">
        <f t="shared" si="44"/>
        <v>0</v>
      </c>
      <c r="AQ55" s="43">
        <f t="shared" si="44"/>
        <v>0</v>
      </c>
      <c r="AR55" s="43">
        <f t="shared" si="44"/>
        <v>0</v>
      </c>
      <c r="AS55" s="43">
        <f t="shared" si="44"/>
        <v>0</v>
      </c>
      <c r="AT55" s="43">
        <f t="shared" si="44"/>
        <v>0</v>
      </c>
      <c r="AU55" s="43">
        <f t="shared" si="44"/>
        <v>0</v>
      </c>
      <c r="AV55" s="43">
        <f t="shared" si="44"/>
        <v>0</v>
      </c>
      <c r="AW55" s="43">
        <f t="shared" si="44"/>
        <v>0</v>
      </c>
      <c r="AX55" s="43">
        <f t="shared" si="44"/>
        <v>0</v>
      </c>
      <c r="AY55" s="43">
        <f t="shared" si="44"/>
        <v>0</v>
      </c>
      <c r="AZ55" s="43">
        <f t="shared" si="44"/>
        <v>0</v>
      </c>
    </row>
  </sheetData>
  <sortState xmlns:xlrd2="http://schemas.microsoft.com/office/spreadsheetml/2017/richdata2" ref="B3:D42">
    <sortCondition ref="C3:C42"/>
    <sortCondition ref="B3:B42"/>
  </sortState>
  <mergeCells count="22">
    <mergeCell ref="AY2:AZ2"/>
    <mergeCell ref="AS2:AT2"/>
    <mergeCell ref="AB2:AC2"/>
    <mergeCell ref="AQ2:AR2"/>
    <mergeCell ref="AO2:AP2"/>
    <mergeCell ref="AM2:AN2"/>
    <mergeCell ref="AW2:AX2"/>
    <mergeCell ref="AU2:AV2"/>
    <mergeCell ref="R2:S2"/>
    <mergeCell ref="D2:I2"/>
    <mergeCell ref="J2:K2"/>
    <mergeCell ref="L2:M2"/>
    <mergeCell ref="N2:O2"/>
    <mergeCell ref="P2:Q2"/>
    <mergeCell ref="Z2:AA2"/>
    <mergeCell ref="X2:Y2"/>
    <mergeCell ref="V2:W2"/>
    <mergeCell ref="T2:U2"/>
    <mergeCell ref="AK2:AL2"/>
    <mergeCell ref="AI2:AJ2"/>
    <mergeCell ref="AG2:AH2"/>
    <mergeCell ref="AE2:AF2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49"/>
  <sheetViews>
    <sheetView tabSelected="1" workbookViewId="0">
      <selection activeCell="P36" sqref="P36"/>
    </sheetView>
  </sheetViews>
  <sheetFormatPr defaultRowHeight="14.4" x14ac:dyDescent="0.3"/>
  <cols>
    <col min="2" max="2" width="8.88671875" customWidth="1"/>
    <col min="3" max="3" width="12.6640625" bestFit="1" customWidth="1"/>
    <col min="4" max="4" width="16.109375" bestFit="1" customWidth="1"/>
    <col min="5" max="5" width="10.109375" customWidth="1"/>
    <col min="6" max="8" width="7.6640625" customWidth="1"/>
    <col min="9" max="9" width="6.77734375" customWidth="1"/>
    <col min="10" max="10" width="8.109375" customWidth="1"/>
    <col min="11" max="11" width="8.88671875" customWidth="1"/>
    <col min="12" max="12" width="8.109375" customWidth="1"/>
    <col min="13" max="13" width="7.109375" customWidth="1"/>
  </cols>
  <sheetData>
    <row r="1" spans="2:13" ht="15" thickBot="1" x14ac:dyDescent="0.35"/>
    <row r="2" spans="2:13" ht="31.8" thickBot="1" x14ac:dyDescent="0.35">
      <c r="B2" s="55" t="s">
        <v>43</v>
      </c>
      <c r="C2" s="56"/>
      <c r="D2" s="56"/>
      <c r="E2" s="56"/>
      <c r="F2" s="56" t="s">
        <v>79</v>
      </c>
      <c r="G2" s="56"/>
      <c r="H2" s="56"/>
      <c r="I2" s="56"/>
      <c r="J2" s="57" t="s">
        <v>117</v>
      </c>
      <c r="K2" s="57"/>
      <c r="L2" s="57"/>
      <c r="M2" s="58"/>
    </row>
    <row r="3" spans="2:13" ht="36" x14ac:dyDescent="0.3">
      <c r="B3" s="15"/>
      <c r="C3" s="59" t="s">
        <v>49</v>
      </c>
      <c r="D3" s="60"/>
      <c r="E3" s="16" t="s">
        <v>28</v>
      </c>
      <c r="F3" s="17" t="s">
        <v>29</v>
      </c>
      <c r="G3" s="18" t="s">
        <v>30</v>
      </c>
      <c r="H3" s="19" t="s">
        <v>31</v>
      </c>
      <c r="I3" s="42" t="s">
        <v>54</v>
      </c>
      <c r="J3" s="20" t="s">
        <v>32</v>
      </c>
      <c r="K3" s="21" t="s">
        <v>33</v>
      </c>
      <c r="L3" s="22" t="s">
        <v>34</v>
      </c>
      <c r="M3" s="15" t="s">
        <v>23</v>
      </c>
    </row>
    <row r="4" spans="2:13" ht="18" x14ac:dyDescent="0.3">
      <c r="B4" s="23" t="s">
        <v>35</v>
      </c>
      <c r="C4" s="41" t="str">
        <f>+Results!B28</f>
        <v>ALAN</v>
      </c>
      <c r="D4" s="24" t="str">
        <f>+Results!C28</f>
        <v>KEARSEY</v>
      </c>
      <c r="E4" s="25">
        <f>SUM(Results!E28:G28)</f>
        <v>2</v>
      </c>
      <c r="F4" s="26">
        <f>+Results!E28</f>
        <v>2</v>
      </c>
      <c r="G4" s="27">
        <f>+Results!F28</f>
        <v>0</v>
      </c>
      <c r="H4" s="28">
        <f>+Results!G28</f>
        <v>0</v>
      </c>
      <c r="I4" s="26">
        <f>SUM(Results!AD28:AD28)</f>
        <v>0</v>
      </c>
      <c r="J4" s="29">
        <f>+Results!H28</f>
        <v>38</v>
      </c>
      <c r="K4" s="30">
        <f>+Results!I28</f>
        <v>8</v>
      </c>
      <c r="L4" s="31">
        <f>J4-K4</f>
        <v>30</v>
      </c>
      <c r="M4" s="32">
        <f>+Results!D28</f>
        <v>4</v>
      </c>
    </row>
    <row r="5" spans="2:13" ht="18" x14ac:dyDescent="0.3">
      <c r="B5" s="23" t="s">
        <v>36</v>
      </c>
      <c r="C5" s="41" t="str">
        <f>+Results!B24</f>
        <v>RICK</v>
      </c>
      <c r="D5" s="24" t="str">
        <f>+Results!C24</f>
        <v>GALVIN</v>
      </c>
      <c r="E5" s="25">
        <f>SUM(Results!E24:G24)</f>
        <v>2</v>
      </c>
      <c r="F5" s="26">
        <f>+Results!E24</f>
        <v>2</v>
      </c>
      <c r="G5" s="27">
        <f>+Results!F24</f>
        <v>0</v>
      </c>
      <c r="H5" s="28">
        <f>+Results!G24</f>
        <v>0</v>
      </c>
      <c r="I5" s="26">
        <f>SUM(Results!AD24:AD24)</f>
        <v>0</v>
      </c>
      <c r="J5" s="29">
        <f>+Results!H24</f>
        <v>36</v>
      </c>
      <c r="K5" s="30">
        <f>+Results!I24</f>
        <v>8</v>
      </c>
      <c r="L5" s="31">
        <f>J5-K5</f>
        <v>28</v>
      </c>
      <c r="M5" s="32">
        <f>+Results!D24</f>
        <v>4</v>
      </c>
    </row>
    <row r="6" spans="2:13" ht="18" x14ac:dyDescent="0.3">
      <c r="B6" s="23" t="s">
        <v>37</v>
      </c>
      <c r="C6" s="41" t="str">
        <f>+Results!B42</f>
        <v>TIM</v>
      </c>
      <c r="D6" s="24" t="str">
        <f>+Results!C42</f>
        <v>TAYLOR</v>
      </c>
      <c r="E6" s="25">
        <f>SUM(Results!E42:G42)</f>
        <v>2</v>
      </c>
      <c r="F6" s="26">
        <f>+Results!E42</f>
        <v>2</v>
      </c>
      <c r="G6" s="27">
        <f>+Results!F42</f>
        <v>0</v>
      </c>
      <c r="H6" s="28">
        <f>+Results!G42</f>
        <v>0</v>
      </c>
      <c r="I6" s="26">
        <f>SUM(Results!AD42:AD42)</f>
        <v>0</v>
      </c>
      <c r="J6" s="29">
        <f>+Results!H42</f>
        <v>39</v>
      </c>
      <c r="K6" s="30">
        <f>+Results!I42</f>
        <v>15</v>
      </c>
      <c r="L6" s="31">
        <f>J6-K6</f>
        <v>24</v>
      </c>
      <c r="M6" s="32">
        <f>+Results!D42</f>
        <v>4</v>
      </c>
    </row>
    <row r="7" spans="2:13" ht="18" x14ac:dyDescent="0.3">
      <c r="B7" s="23" t="s">
        <v>38</v>
      </c>
      <c r="C7" s="41" t="str">
        <f>+Results!B39</f>
        <v>LIZ</v>
      </c>
      <c r="D7" s="24" t="str">
        <f>+Results!C39</f>
        <v>SCOTT</v>
      </c>
      <c r="E7" s="25">
        <f>SUM(Results!E39:G39)</f>
        <v>2</v>
      </c>
      <c r="F7" s="26">
        <f>+Results!E39</f>
        <v>2</v>
      </c>
      <c r="G7" s="27">
        <f>+Results!F39</f>
        <v>0</v>
      </c>
      <c r="H7" s="28">
        <f>+Results!G39</f>
        <v>0</v>
      </c>
      <c r="I7" s="26">
        <f>SUM(Results!AD39:AD39)</f>
        <v>0</v>
      </c>
      <c r="J7" s="29">
        <f>+Results!H39</f>
        <v>33</v>
      </c>
      <c r="K7" s="30">
        <f>+Results!I39</f>
        <v>10</v>
      </c>
      <c r="L7" s="31">
        <f>J7-K7</f>
        <v>23</v>
      </c>
      <c r="M7" s="32">
        <f>+Results!D39</f>
        <v>4</v>
      </c>
    </row>
    <row r="8" spans="2:13" ht="18" x14ac:dyDescent="0.3">
      <c r="B8" s="23" t="s">
        <v>135</v>
      </c>
      <c r="C8" s="41" t="str">
        <f>+Results!B31</f>
        <v>DES</v>
      </c>
      <c r="D8" s="24" t="str">
        <f>+Results!C31</f>
        <v>LAMBERT</v>
      </c>
      <c r="E8" s="25">
        <f>SUM(Results!E31:G31)</f>
        <v>2</v>
      </c>
      <c r="F8" s="26">
        <f>+Results!E31</f>
        <v>2</v>
      </c>
      <c r="G8" s="27">
        <f>+Results!F31</f>
        <v>0</v>
      </c>
      <c r="H8" s="28">
        <f>+Results!G31</f>
        <v>0</v>
      </c>
      <c r="I8" s="26">
        <f>SUM(Results!AD31:AD31)</f>
        <v>0</v>
      </c>
      <c r="J8" s="29">
        <f>+Results!H31</f>
        <v>30</v>
      </c>
      <c r="K8" s="30">
        <f>+Results!I31</f>
        <v>12</v>
      </c>
      <c r="L8" s="31">
        <f>J8-K8</f>
        <v>18</v>
      </c>
      <c r="M8" s="32">
        <f>+Results!D31</f>
        <v>4</v>
      </c>
    </row>
    <row r="9" spans="2:13" ht="18" x14ac:dyDescent="0.3">
      <c r="B9" s="23" t="s">
        <v>135</v>
      </c>
      <c r="C9" s="41" t="str">
        <f>+Results!B40</f>
        <v>LES</v>
      </c>
      <c r="D9" s="24" t="str">
        <f>+Results!C40</f>
        <v>SCRIMSHAW</v>
      </c>
      <c r="E9" s="25">
        <f>SUM(Results!E40:G40)</f>
        <v>2</v>
      </c>
      <c r="F9" s="26">
        <f>+Results!E40</f>
        <v>2</v>
      </c>
      <c r="G9" s="27">
        <f>+Results!F40</f>
        <v>0</v>
      </c>
      <c r="H9" s="28">
        <f>+Results!G40</f>
        <v>0</v>
      </c>
      <c r="I9" s="26">
        <f>SUM(Results!AD40:AD40)</f>
        <v>0</v>
      </c>
      <c r="J9" s="29">
        <f>+Results!H40</f>
        <v>30</v>
      </c>
      <c r="K9" s="30">
        <f>+Results!I40</f>
        <v>12</v>
      </c>
      <c r="L9" s="31">
        <f>J9-K9</f>
        <v>18</v>
      </c>
      <c r="M9" s="32">
        <f>+Results!D40</f>
        <v>4</v>
      </c>
    </row>
    <row r="10" spans="2:13" ht="18" x14ac:dyDescent="0.3">
      <c r="B10" s="23" t="s">
        <v>39</v>
      </c>
      <c r="C10" s="41" t="str">
        <f>+Results!B18</f>
        <v>MIKE</v>
      </c>
      <c r="D10" s="24" t="str">
        <f>+Results!C18</f>
        <v>CULLEN</v>
      </c>
      <c r="E10" s="25">
        <f>SUM(Results!E18:G18)</f>
        <v>2</v>
      </c>
      <c r="F10" s="26">
        <f>+Results!E18</f>
        <v>2</v>
      </c>
      <c r="G10" s="27">
        <f>+Results!F18</f>
        <v>0</v>
      </c>
      <c r="H10" s="28">
        <f>+Results!G18</f>
        <v>0</v>
      </c>
      <c r="I10" s="26">
        <f>SUM(Results!AD18:AD18)</f>
        <v>0</v>
      </c>
      <c r="J10" s="29">
        <f>+Results!H18</f>
        <v>29</v>
      </c>
      <c r="K10" s="30">
        <f>+Results!I18</f>
        <v>15</v>
      </c>
      <c r="L10" s="31">
        <f>J10-K10</f>
        <v>14</v>
      </c>
      <c r="M10" s="32">
        <f>+Results!D18</f>
        <v>4</v>
      </c>
    </row>
    <row r="11" spans="2:13" ht="18" x14ac:dyDescent="0.3">
      <c r="B11" s="23" t="s">
        <v>136</v>
      </c>
      <c r="C11" s="41" t="str">
        <f>+Results!B30</f>
        <v>TRACY</v>
      </c>
      <c r="D11" s="24" t="str">
        <f>+Results!C30</f>
        <v>KEY</v>
      </c>
      <c r="E11" s="25">
        <f>SUM(Results!E30:G30)</f>
        <v>1</v>
      </c>
      <c r="F11" s="26">
        <f>+Results!E30</f>
        <v>1</v>
      </c>
      <c r="G11" s="27">
        <f>+Results!F30</f>
        <v>0</v>
      </c>
      <c r="H11" s="28">
        <f>+Results!G30</f>
        <v>0</v>
      </c>
      <c r="I11" s="26">
        <f>SUM(Results!AD30:AD30)</f>
        <v>0</v>
      </c>
      <c r="J11" s="29">
        <f>+Results!H30</f>
        <v>17</v>
      </c>
      <c r="K11" s="30">
        <f>+Results!I30</f>
        <v>2</v>
      </c>
      <c r="L11" s="31">
        <f>J11-K11</f>
        <v>15</v>
      </c>
      <c r="M11" s="32">
        <f>+Results!D30</f>
        <v>2</v>
      </c>
    </row>
    <row r="12" spans="2:13" ht="18" x14ac:dyDescent="0.3">
      <c r="B12" s="23" t="s">
        <v>136</v>
      </c>
      <c r="C12" s="41" t="str">
        <f>+Results!B32</f>
        <v>ANDREW</v>
      </c>
      <c r="D12" s="24" t="str">
        <f>+Results!C32</f>
        <v>LOWE</v>
      </c>
      <c r="E12" s="25">
        <f>SUM(Results!E32:G32)</f>
        <v>1</v>
      </c>
      <c r="F12" s="26">
        <f>+Results!E32</f>
        <v>1</v>
      </c>
      <c r="G12" s="27">
        <f>+Results!F32</f>
        <v>0</v>
      </c>
      <c r="H12" s="28">
        <f>+Results!G32</f>
        <v>0</v>
      </c>
      <c r="I12" s="26">
        <f>SUM(Results!AD32:AD32)</f>
        <v>0</v>
      </c>
      <c r="J12" s="29">
        <f>+Results!H32</f>
        <v>17</v>
      </c>
      <c r="K12" s="30">
        <f>+Results!I32</f>
        <v>2</v>
      </c>
      <c r="L12" s="31">
        <f>J12-K12</f>
        <v>15</v>
      </c>
      <c r="M12" s="32">
        <f>+Results!D32</f>
        <v>2</v>
      </c>
    </row>
    <row r="13" spans="2:13" ht="18" x14ac:dyDescent="0.3">
      <c r="B13" s="23" t="s">
        <v>40</v>
      </c>
      <c r="C13" s="41" t="str">
        <f>+Results!B9</f>
        <v>KARL</v>
      </c>
      <c r="D13" s="24" t="str">
        <f>+Results!C9</f>
        <v>CARTHEW</v>
      </c>
      <c r="E13" s="25">
        <f>SUM(Results!E9:G9)</f>
        <v>1</v>
      </c>
      <c r="F13" s="26">
        <f>+Results!E9</f>
        <v>1</v>
      </c>
      <c r="G13" s="27">
        <f>+Results!F9</f>
        <v>0</v>
      </c>
      <c r="H13" s="28">
        <f>+Results!G9</f>
        <v>0</v>
      </c>
      <c r="I13" s="26">
        <f>SUM(Results!AD9:AD9)</f>
        <v>0</v>
      </c>
      <c r="J13" s="29">
        <f>+Results!H9</f>
        <v>19</v>
      </c>
      <c r="K13" s="30">
        <f>+Results!I9</f>
        <v>10</v>
      </c>
      <c r="L13" s="31">
        <f>J13-K13</f>
        <v>9</v>
      </c>
      <c r="M13" s="32">
        <f>+Results!D9</f>
        <v>2</v>
      </c>
    </row>
    <row r="14" spans="2:13" ht="18" x14ac:dyDescent="0.3">
      <c r="B14" s="23" t="s">
        <v>41</v>
      </c>
      <c r="C14" s="41" t="str">
        <f>+Results!B6</f>
        <v>OWEN</v>
      </c>
      <c r="D14" s="24" t="str">
        <f>+Results!C6</f>
        <v>BAILEY</v>
      </c>
      <c r="E14" s="25">
        <f>SUM(Results!E6:G6)</f>
        <v>1</v>
      </c>
      <c r="F14" s="26">
        <f>+Results!E6</f>
        <v>1</v>
      </c>
      <c r="G14" s="27">
        <f>+Results!F6</f>
        <v>0</v>
      </c>
      <c r="H14" s="28">
        <f>+Results!G6</f>
        <v>0</v>
      </c>
      <c r="I14" s="26">
        <f>SUM(Results!AD6:AD6)</f>
        <v>0</v>
      </c>
      <c r="J14" s="29">
        <f>+Results!H6</f>
        <v>15</v>
      </c>
      <c r="K14" s="30">
        <f>+Results!I6</f>
        <v>7</v>
      </c>
      <c r="L14" s="31">
        <f>J14-K14</f>
        <v>8</v>
      </c>
      <c r="M14" s="32">
        <f>+Results!D6</f>
        <v>2</v>
      </c>
    </row>
    <row r="15" spans="2:13" ht="18" x14ac:dyDescent="0.3">
      <c r="B15" s="23" t="s">
        <v>137</v>
      </c>
      <c r="C15" s="41" t="str">
        <f>+Results!B12</f>
        <v>CATHY</v>
      </c>
      <c r="D15" s="24" t="str">
        <f>+Results!C12</f>
        <v>COLLINS</v>
      </c>
      <c r="E15" s="25">
        <f>SUM(Results!E12:G12)</f>
        <v>1</v>
      </c>
      <c r="F15" s="26">
        <f>+Results!E12</f>
        <v>1</v>
      </c>
      <c r="G15" s="27">
        <f>+Results!F12</f>
        <v>0</v>
      </c>
      <c r="H15" s="28">
        <f>+Results!G12</f>
        <v>0</v>
      </c>
      <c r="I15" s="26">
        <f>SUM(Results!AD12:AD12)</f>
        <v>0</v>
      </c>
      <c r="J15" s="29">
        <f>+Results!H12</f>
        <v>13</v>
      </c>
      <c r="K15" s="30">
        <f>+Results!I12</f>
        <v>6</v>
      </c>
      <c r="L15" s="31">
        <f>J15-K15</f>
        <v>7</v>
      </c>
      <c r="M15" s="32">
        <f>+Results!D12</f>
        <v>2</v>
      </c>
    </row>
    <row r="16" spans="2:13" ht="18" x14ac:dyDescent="0.3">
      <c r="B16" s="23" t="s">
        <v>137</v>
      </c>
      <c r="C16" s="41" t="str">
        <f>+Results!B37</f>
        <v>MARTYN</v>
      </c>
      <c r="D16" s="24" t="str">
        <f>+Results!C37</f>
        <v>ROWE</v>
      </c>
      <c r="E16" s="25">
        <f>SUM(Results!E37:G37)</f>
        <v>1</v>
      </c>
      <c r="F16" s="26">
        <f>+Results!E37</f>
        <v>1</v>
      </c>
      <c r="G16" s="27">
        <f>+Results!F37</f>
        <v>0</v>
      </c>
      <c r="H16" s="28">
        <f>+Results!G37</f>
        <v>0</v>
      </c>
      <c r="I16" s="26">
        <f>SUM(Results!AD37:AD37)</f>
        <v>0</v>
      </c>
      <c r="J16" s="29">
        <f>+Results!H37</f>
        <v>13</v>
      </c>
      <c r="K16" s="30">
        <f>+Results!I37</f>
        <v>6</v>
      </c>
      <c r="L16" s="31">
        <f>J16-K16</f>
        <v>7</v>
      </c>
      <c r="M16" s="32">
        <f>+Results!D37</f>
        <v>2</v>
      </c>
    </row>
    <row r="17" spans="2:13" ht="18" x14ac:dyDescent="0.3">
      <c r="B17" s="23" t="s">
        <v>137</v>
      </c>
      <c r="C17" s="41" t="str">
        <f>+Results!B38</f>
        <v>ADRIAN</v>
      </c>
      <c r="D17" s="24" t="str">
        <f>+Results!C38</f>
        <v>SCOTT</v>
      </c>
      <c r="E17" s="25">
        <f>SUM(Results!E38:G38)</f>
        <v>1</v>
      </c>
      <c r="F17" s="26">
        <f>+Results!E38</f>
        <v>1</v>
      </c>
      <c r="G17" s="27">
        <f>+Results!F38</f>
        <v>0</v>
      </c>
      <c r="H17" s="28">
        <f>+Results!G38</f>
        <v>0</v>
      </c>
      <c r="I17" s="26">
        <f>SUM(Results!AD38:AD38)</f>
        <v>0</v>
      </c>
      <c r="J17" s="29">
        <f>+Results!H38</f>
        <v>13</v>
      </c>
      <c r="K17" s="30">
        <f>+Results!I38</f>
        <v>6</v>
      </c>
      <c r="L17" s="31">
        <f>J17-K17</f>
        <v>7</v>
      </c>
      <c r="M17" s="32">
        <f>+Results!D38</f>
        <v>2</v>
      </c>
    </row>
    <row r="18" spans="2:13" ht="18" x14ac:dyDescent="0.3">
      <c r="B18" s="23" t="s">
        <v>138</v>
      </c>
      <c r="C18" s="41" t="str">
        <f>+Results!B29</f>
        <v>CHRIS</v>
      </c>
      <c r="D18" s="24" t="str">
        <f>+Results!C29</f>
        <v>KEARSEY</v>
      </c>
      <c r="E18" s="25">
        <f>SUM(Results!E29:G29)</f>
        <v>2</v>
      </c>
      <c r="F18" s="26">
        <f>+Results!E29</f>
        <v>1</v>
      </c>
      <c r="G18" s="27">
        <f>+Results!F29</f>
        <v>0</v>
      </c>
      <c r="H18" s="28">
        <f>+Results!G29</f>
        <v>1</v>
      </c>
      <c r="I18" s="26">
        <f>SUM(Results!AD29:AD29)</f>
        <v>0</v>
      </c>
      <c r="J18" s="29">
        <f>+Results!H29</f>
        <v>24</v>
      </c>
      <c r="K18" s="30">
        <f>+Results!I29</f>
        <v>18</v>
      </c>
      <c r="L18" s="31">
        <f>J18-K18</f>
        <v>6</v>
      </c>
      <c r="M18" s="32">
        <f>+Results!D29</f>
        <v>2</v>
      </c>
    </row>
    <row r="19" spans="2:13" ht="18" x14ac:dyDescent="0.3">
      <c r="B19" s="23" t="s">
        <v>138</v>
      </c>
      <c r="C19" s="41" t="str">
        <f>+Results!B5</f>
        <v>CHARLOTTE</v>
      </c>
      <c r="D19" s="24" t="str">
        <f>+Results!C5</f>
        <v>BAILEY</v>
      </c>
      <c r="E19" s="25">
        <f>SUM(Results!E5:G5)</f>
        <v>1</v>
      </c>
      <c r="F19" s="26">
        <f>+Results!E5</f>
        <v>1</v>
      </c>
      <c r="G19" s="27">
        <f>+Results!F5</f>
        <v>0</v>
      </c>
      <c r="H19" s="28">
        <f>+Results!G5</f>
        <v>0</v>
      </c>
      <c r="I19" s="26">
        <f>SUM(Results!AD5:AD5)</f>
        <v>0</v>
      </c>
      <c r="J19" s="29">
        <f>+Results!H5</f>
        <v>13</v>
      </c>
      <c r="K19" s="30">
        <f>+Results!I5</f>
        <v>7</v>
      </c>
      <c r="L19" s="31">
        <f>J19-K19</f>
        <v>6</v>
      </c>
      <c r="M19" s="32">
        <f>+Results!D5</f>
        <v>2</v>
      </c>
    </row>
    <row r="20" spans="2:13" ht="18" x14ac:dyDescent="0.3">
      <c r="B20" s="23" t="s">
        <v>139</v>
      </c>
      <c r="C20" s="41" t="str">
        <f>+Results!B44</f>
        <v>ANN</v>
      </c>
      <c r="D20" s="24" t="str">
        <f>+Results!C44</f>
        <v>WEAVERS</v>
      </c>
      <c r="E20" s="25">
        <f>SUM(Results!E44:G44)</f>
        <v>2</v>
      </c>
      <c r="F20" s="26">
        <f>+Results!E44</f>
        <v>1</v>
      </c>
      <c r="G20" s="27">
        <f>+Results!F44</f>
        <v>0</v>
      </c>
      <c r="H20" s="28">
        <f>+Results!G44</f>
        <v>1</v>
      </c>
      <c r="I20" s="26">
        <f>SUM(Results!AD44:AD44)</f>
        <v>0</v>
      </c>
      <c r="J20" s="29">
        <f>+Results!H44</f>
        <v>24</v>
      </c>
      <c r="K20" s="30">
        <f>+Results!I44</f>
        <v>23</v>
      </c>
      <c r="L20" s="31">
        <f>J20-K20</f>
        <v>1</v>
      </c>
      <c r="M20" s="32">
        <f>+Results!D44</f>
        <v>2</v>
      </c>
    </row>
    <row r="21" spans="2:13" ht="18" x14ac:dyDescent="0.3">
      <c r="B21" s="23" t="s">
        <v>139</v>
      </c>
      <c r="C21" s="41" t="str">
        <f>+Results!B25</f>
        <v>JENNIE</v>
      </c>
      <c r="D21" s="24" t="str">
        <f>+Results!C25</f>
        <v>HENLEY</v>
      </c>
      <c r="E21" s="25">
        <f>SUM(Results!E25:G25)</f>
        <v>1</v>
      </c>
      <c r="F21" s="26">
        <f>+Results!E25</f>
        <v>1</v>
      </c>
      <c r="G21" s="27">
        <f>+Results!F25</f>
        <v>0</v>
      </c>
      <c r="H21" s="28">
        <f>+Results!G25</f>
        <v>0</v>
      </c>
      <c r="I21" s="26">
        <f>SUM(Results!AD25:AD25)</f>
        <v>0</v>
      </c>
      <c r="J21" s="29">
        <f>+Results!H25</f>
        <v>10</v>
      </c>
      <c r="K21" s="30">
        <f>+Results!I25</f>
        <v>9</v>
      </c>
      <c r="L21" s="31">
        <f>J21-K21</f>
        <v>1</v>
      </c>
      <c r="M21" s="32">
        <f>+Results!D25</f>
        <v>2</v>
      </c>
    </row>
    <row r="22" spans="2:13" ht="18" x14ac:dyDescent="0.3">
      <c r="B22" s="23" t="s">
        <v>44</v>
      </c>
      <c r="C22" s="41" t="str">
        <f>+Results!B26</f>
        <v>KEITH</v>
      </c>
      <c r="D22" s="24" t="str">
        <f>+Results!C26</f>
        <v>HUGHES</v>
      </c>
      <c r="E22" s="25">
        <f>SUM(Results!E26:G26)</f>
        <v>2</v>
      </c>
      <c r="F22" s="26">
        <f>+Results!E26</f>
        <v>1</v>
      </c>
      <c r="G22" s="27">
        <f>+Results!F26</f>
        <v>0</v>
      </c>
      <c r="H22" s="28">
        <f>+Results!G26</f>
        <v>1</v>
      </c>
      <c r="I22" s="26">
        <f>SUM(Results!AD26:AD26)</f>
        <v>0</v>
      </c>
      <c r="J22" s="29">
        <f>+Results!H26</f>
        <v>22</v>
      </c>
      <c r="K22" s="30">
        <f>+Results!I26</f>
        <v>22</v>
      </c>
      <c r="L22" s="31">
        <f>J22-K22</f>
        <v>0</v>
      </c>
      <c r="M22" s="32">
        <f>+Results!D26</f>
        <v>2</v>
      </c>
    </row>
    <row r="23" spans="2:13" ht="18" x14ac:dyDescent="0.3">
      <c r="B23" s="23" t="s">
        <v>45</v>
      </c>
      <c r="C23" s="41" t="str">
        <f>+Results!B19</f>
        <v>SARAH</v>
      </c>
      <c r="D23" s="24" t="str">
        <f>+Results!C19</f>
        <v>CULLEN</v>
      </c>
      <c r="E23" s="25">
        <f>SUM(Results!E19:G19)</f>
        <v>2</v>
      </c>
      <c r="F23" s="26">
        <f>+Results!E19</f>
        <v>1</v>
      </c>
      <c r="G23" s="27">
        <f>+Results!F19</f>
        <v>0</v>
      </c>
      <c r="H23" s="28">
        <f>+Results!G19</f>
        <v>1</v>
      </c>
      <c r="I23" s="26">
        <f>SUM(Results!AD19:AD19)</f>
        <v>0</v>
      </c>
      <c r="J23" s="29">
        <f>+Results!H19</f>
        <v>22</v>
      </c>
      <c r="K23" s="30">
        <f>+Results!I19</f>
        <v>25</v>
      </c>
      <c r="L23" s="31">
        <f>J23-K23</f>
        <v>-3</v>
      </c>
      <c r="M23" s="32">
        <f>+Results!D19</f>
        <v>2</v>
      </c>
    </row>
    <row r="24" spans="2:13" ht="18" x14ac:dyDescent="0.3">
      <c r="B24" s="23" t="s">
        <v>46</v>
      </c>
      <c r="C24" s="41" t="str">
        <f>+Results!B7</f>
        <v>CHRIS</v>
      </c>
      <c r="D24" s="24" t="str">
        <f>+Results!C7</f>
        <v>BROWN</v>
      </c>
      <c r="E24" s="25">
        <f>SUM(Results!E7:G7)</f>
        <v>2</v>
      </c>
      <c r="F24" s="26">
        <f>+Results!E7</f>
        <v>1</v>
      </c>
      <c r="G24" s="27">
        <f>+Results!F7</f>
        <v>0</v>
      </c>
      <c r="H24" s="28">
        <f>+Results!G7</f>
        <v>1</v>
      </c>
      <c r="I24" s="26">
        <f>SUM(Results!AD7:AD7)</f>
        <v>0</v>
      </c>
      <c r="J24" s="29">
        <f>+Results!H7</f>
        <v>24</v>
      </c>
      <c r="K24" s="30">
        <f>+Results!I7</f>
        <v>30</v>
      </c>
      <c r="L24" s="31">
        <f>J24-K24</f>
        <v>-6</v>
      </c>
      <c r="M24" s="32">
        <f>+Results!D7</f>
        <v>2</v>
      </c>
    </row>
    <row r="25" spans="2:13" ht="18" x14ac:dyDescent="0.3">
      <c r="B25" s="23" t="s">
        <v>47</v>
      </c>
      <c r="C25" s="41" t="str">
        <f>+Results!B43</f>
        <v>S</v>
      </c>
      <c r="D25" s="24" t="str">
        <f>+Results!C43</f>
        <v>TYSOE</v>
      </c>
      <c r="E25" s="25">
        <f>SUM(Results!E43:G43)</f>
        <v>1</v>
      </c>
      <c r="F25" s="26">
        <f>+Results!E43</f>
        <v>0</v>
      </c>
      <c r="G25" s="27">
        <f>+Results!F43</f>
        <v>1</v>
      </c>
      <c r="H25" s="28">
        <f>+Results!G43</f>
        <v>0</v>
      </c>
      <c r="I25" s="26">
        <f>SUM(Results!AD43:AD43)</f>
        <v>0</v>
      </c>
      <c r="J25" s="29">
        <f>+Results!H43</f>
        <v>9</v>
      </c>
      <c r="K25" s="30">
        <f>+Results!I43</f>
        <v>9</v>
      </c>
      <c r="L25" s="31">
        <f>J25-K25</f>
        <v>0</v>
      </c>
      <c r="M25" s="32">
        <f>+Results!D43</f>
        <v>1</v>
      </c>
    </row>
    <row r="26" spans="2:13" ht="18" x14ac:dyDescent="0.3">
      <c r="B26" s="23" t="s">
        <v>140</v>
      </c>
      <c r="C26" s="41" t="str">
        <f>+Results!B22</f>
        <v>BIB</v>
      </c>
      <c r="D26" s="24" t="str">
        <f>+Results!C22</f>
        <v>EWING</v>
      </c>
      <c r="E26" s="25">
        <f>SUM(Results!E22:G22)</f>
        <v>2</v>
      </c>
      <c r="F26" s="26">
        <f>+Results!E22</f>
        <v>0</v>
      </c>
      <c r="G26" s="27">
        <f>+Results!F22</f>
        <v>1</v>
      </c>
      <c r="H26" s="28">
        <f>+Results!G22</f>
        <v>1</v>
      </c>
      <c r="I26" s="26">
        <f>SUM(Results!AD22:AD22)</f>
        <v>0</v>
      </c>
      <c r="J26" s="29">
        <f>+Results!H22</f>
        <v>15</v>
      </c>
      <c r="K26" s="30">
        <f>+Results!I22</f>
        <v>22</v>
      </c>
      <c r="L26" s="31">
        <f>J26-K26</f>
        <v>-7</v>
      </c>
      <c r="M26" s="32">
        <f>+Results!D22</f>
        <v>1</v>
      </c>
    </row>
    <row r="27" spans="2:13" ht="18" x14ac:dyDescent="0.3">
      <c r="B27" s="23" t="s">
        <v>140</v>
      </c>
      <c r="C27" s="41" t="str">
        <f>+Results!B35</f>
        <v>ROB</v>
      </c>
      <c r="D27" s="24" t="str">
        <f>+Results!C35</f>
        <v>POOLE</v>
      </c>
      <c r="E27" s="25">
        <f>SUM(Results!E35:G35)</f>
        <v>2</v>
      </c>
      <c r="F27" s="26">
        <f>+Results!E35</f>
        <v>0</v>
      </c>
      <c r="G27" s="27">
        <f>+Results!F35</f>
        <v>1</v>
      </c>
      <c r="H27" s="28">
        <f>+Results!G35</f>
        <v>1</v>
      </c>
      <c r="I27" s="26">
        <f>SUM(Results!AD35:AD35)</f>
        <v>0</v>
      </c>
      <c r="J27" s="29">
        <f>+Results!H35</f>
        <v>15</v>
      </c>
      <c r="K27" s="30">
        <f>+Results!I35</f>
        <v>22</v>
      </c>
      <c r="L27" s="31">
        <f>J27-K27</f>
        <v>-7</v>
      </c>
      <c r="M27" s="32">
        <f>+Results!D35</f>
        <v>1</v>
      </c>
    </row>
    <row r="28" spans="2:13" ht="18" x14ac:dyDescent="0.3">
      <c r="B28" s="23" t="s">
        <v>48</v>
      </c>
      <c r="C28" s="41" t="str">
        <f>+Results!B10</f>
        <v>MIKE</v>
      </c>
      <c r="D28" s="24" t="str">
        <f>+Results!C10</f>
        <v>COLE</v>
      </c>
      <c r="E28" s="25">
        <f>SUM(Results!E10:G10)</f>
        <v>2</v>
      </c>
      <c r="F28" s="26">
        <f>+Results!E10</f>
        <v>0</v>
      </c>
      <c r="G28" s="27">
        <f>+Results!F10</f>
        <v>1</v>
      </c>
      <c r="H28" s="28">
        <f>+Results!G10</f>
        <v>1</v>
      </c>
      <c r="I28" s="26">
        <f>SUM(Results!AD10:AD10)</f>
        <v>0</v>
      </c>
      <c r="J28" s="29">
        <f>+Results!H10</f>
        <v>19</v>
      </c>
      <c r="K28" s="30">
        <f>+Results!I10</f>
        <v>28</v>
      </c>
      <c r="L28" s="31">
        <f>J28-K28</f>
        <v>-9</v>
      </c>
      <c r="M28" s="32">
        <f>+Results!D10</f>
        <v>1</v>
      </c>
    </row>
    <row r="29" spans="2:13" ht="18" x14ac:dyDescent="0.3">
      <c r="B29" s="23" t="s">
        <v>141</v>
      </c>
      <c r="C29" s="41" t="str">
        <f>+Results!B17</f>
        <v>MARK</v>
      </c>
      <c r="D29" s="24" t="str">
        <f>+Results!C17</f>
        <v>CRAGG</v>
      </c>
      <c r="E29" s="25">
        <f>SUM(Results!E17:G17)</f>
        <v>2</v>
      </c>
      <c r="F29" s="26">
        <f>+Results!E17</f>
        <v>0</v>
      </c>
      <c r="G29" s="27">
        <f>+Results!F17</f>
        <v>1</v>
      </c>
      <c r="H29" s="28">
        <f>+Results!G17</f>
        <v>1</v>
      </c>
      <c r="I29" s="26">
        <f>SUM(Results!AD17:AD17)</f>
        <v>0</v>
      </c>
      <c r="J29" s="29">
        <f>+Results!H17</f>
        <v>11</v>
      </c>
      <c r="K29" s="30">
        <f>+Results!I17</f>
        <v>26</v>
      </c>
      <c r="L29" s="31">
        <f>J29-K29</f>
        <v>-15</v>
      </c>
      <c r="M29" s="32">
        <f>+Results!D17</f>
        <v>1</v>
      </c>
    </row>
    <row r="30" spans="2:13" ht="18" x14ac:dyDescent="0.3">
      <c r="B30" s="23" t="s">
        <v>141</v>
      </c>
      <c r="C30" s="41" t="str">
        <f>+Results!B45</f>
        <v>ROGER</v>
      </c>
      <c r="D30" s="24" t="str">
        <f>+Results!C45</f>
        <v>WEAVERS</v>
      </c>
      <c r="E30" s="25">
        <f>SUM(Results!E45:G45)</f>
        <v>2</v>
      </c>
      <c r="F30" s="26">
        <f>+Results!E45</f>
        <v>0</v>
      </c>
      <c r="G30" s="27">
        <f>+Results!F45</f>
        <v>1</v>
      </c>
      <c r="H30" s="28">
        <f>+Results!G45</f>
        <v>1</v>
      </c>
      <c r="I30" s="26">
        <f>SUM(Results!AD45:AD45)</f>
        <v>0</v>
      </c>
      <c r="J30" s="29">
        <f>+Results!H45</f>
        <v>11</v>
      </c>
      <c r="K30" s="30">
        <f>+Results!I45</f>
        <v>26</v>
      </c>
      <c r="L30" s="31">
        <f>J30-K30</f>
        <v>-15</v>
      </c>
      <c r="M30" s="32">
        <f>+Results!D45</f>
        <v>1</v>
      </c>
    </row>
    <row r="31" spans="2:13" ht="18" x14ac:dyDescent="0.3">
      <c r="B31" s="23" t="s">
        <v>142</v>
      </c>
      <c r="C31" s="41" t="str">
        <f>+Results!B11</f>
        <v>GREG</v>
      </c>
      <c r="D31" s="24" t="str">
        <f>+Results!C11</f>
        <v>COLEBOURN</v>
      </c>
      <c r="E31" s="25">
        <f>SUM(Results!E11:G11)</f>
        <v>1</v>
      </c>
      <c r="F31" s="26">
        <f>+Results!E11</f>
        <v>0</v>
      </c>
      <c r="G31" s="27">
        <f>+Results!F11</f>
        <v>0</v>
      </c>
      <c r="H31" s="28">
        <f>+Results!G11</f>
        <v>1</v>
      </c>
      <c r="I31" s="26">
        <f>SUM(Results!AD11:AD11)</f>
        <v>0</v>
      </c>
      <c r="J31" s="29">
        <f>+Results!H11</f>
        <v>9</v>
      </c>
      <c r="K31" s="30">
        <f>+Results!I11</f>
        <v>10</v>
      </c>
      <c r="L31" s="31">
        <f>J31-K31</f>
        <v>-1</v>
      </c>
      <c r="M31" s="32">
        <f>+Results!D11</f>
        <v>0</v>
      </c>
    </row>
    <row r="32" spans="2:13" ht="18" x14ac:dyDescent="0.3">
      <c r="B32" s="23" t="s">
        <v>142</v>
      </c>
      <c r="C32" s="41" t="str">
        <f>+Results!B20</f>
        <v>NICOLE</v>
      </c>
      <c r="D32" s="24" t="str">
        <f>+Results!C20</f>
        <v>DIRMAITE</v>
      </c>
      <c r="E32" s="25">
        <f>SUM(Results!E20:G20)</f>
        <v>1</v>
      </c>
      <c r="F32" s="26">
        <f>+Results!E20</f>
        <v>0</v>
      </c>
      <c r="G32" s="27">
        <f>+Results!F20</f>
        <v>0</v>
      </c>
      <c r="H32" s="28">
        <f>+Results!G20</f>
        <v>1</v>
      </c>
      <c r="I32" s="26">
        <f>SUM(Results!AD20:AD20)</f>
        <v>0</v>
      </c>
      <c r="J32" s="29">
        <f>+Results!H20</f>
        <v>9</v>
      </c>
      <c r="K32" s="30">
        <f>+Results!I20</f>
        <v>10</v>
      </c>
      <c r="L32" s="31">
        <f>J32-K32</f>
        <v>-1</v>
      </c>
      <c r="M32" s="32">
        <f>+Results!D20</f>
        <v>0</v>
      </c>
    </row>
    <row r="33" spans="2:13" ht="18" x14ac:dyDescent="0.3">
      <c r="B33" s="23" t="s">
        <v>51</v>
      </c>
      <c r="C33" s="41" t="str">
        <f>+Results!B36</f>
        <v>JACKIE</v>
      </c>
      <c r="D33" s="24" t="str">
        <f>+Results!C36</f>
        <v>REED</v>
      </c>
      <c r="E33" s="25">
        <f>SUM(Results!E36:G36)</f>
        <v>1</v>
      </c>
      <c r="F33" s="26">
        <f>+Results!E36</f>
        <v>0</v>
      </c>
      <c r="G33" s="27">
        <f>+Results!F36</f>
        <v>0</v>
      </c>
      <c r="H33" s="28">
        <f>+Results!G36</f>
        <v>1</v>
      </c>
      <c r="I33" s="26">
        <f>SUM(Results!AD36:AD36)</f>
        <v>0</v>
      </c>
      <c r="J33" s="29">
        <f>+Results!H36</f>
        <v>7</v>
      </c>
      <c r="K33" s="30">
        <f>+Results!I36</f>
        <v>13</v>
      </c>
      <c r="L33" s="31">
        <f>J33-K33</f>
        <v>-6</v>
      </c>
      <c r="M33" s="32">
        <f>+Results!D36</f>
        <v>0</v>
      </c>
    </row>
    <row r="34" spans="2:13" ht="18" x14ac:dyDescent="0.3">
      <c r="B34" s="23" t="s">
        <v>143</v>
      </c>
      <c r="C34" s="41" t="str">
        <f>+Results!B13</f>
        <v>MIKE</v>
      </c>
      <c r="D34" s="24" t="str">
        <f>+Results!C13</f>
        <v>COLLINS</v>
      </c>
      <c r="E34" s="25">
        <f>SUM(Results!E13:G13)</f>
        <v>1</v>
      </c>
      <c r="F34" s="26">
        <f>+Results!E13</f>
        <v>0</v>
      </c>
      <c r="G34" s="27">
        <f>+Results!F13</f>
        <v>0</v>
      </c>
      <c r="H34" s="28">
        <f>+Results!G13</f>
        <v>1</v>
      </c>
      <c r="I34" s="26">
        <f>SUM(Results!AD13:AD13)</f>
        <v>0</v>
      </c>
      <c r="J34" s="29">
        <f>+Results!H13</f>
        <v>7</v>
      </c>
      <c r="K34" s="30">
        <f>+Results!I13</f>
        <v>15</v>
      </c>
      <c r="L34" s="31">
        <f>J34-K34</f>
        <v>-8</v>
      </c>
      <c r="M34" s="32">
        <f>+Results!D13</f>
        <v>0</v>
      </c>
    </row>
    <row r="35" spans="2:13" ht="18" x14ac:dyDescent="0.3">
      <c r="B35" s="23" t="s">
        <v>143</v>
      </c>
      <c r="C35" s="41" t="str">
        <f>+Results!B14</f>
        <v>JIMMY</v>
      </c>
      <c r="D35" s="24" t="str">
        <f>+Results!C14</f>
        <v>COOK</v>
      </c>
      <c r="E35" s="25">
        <f>SUM(Results!E14:G14)</f>
        <v>1</v>
      </c>
      <c r="F35" s="26">
        <f>+Results!E14</f>
        <v>0</v>
      </c>
      <c r="G35" s="27">
        <f>+Results!F14</f>
        <v>0</v>
      </c>
      <c r="H35" s="28">
        <f>+Results!G14</f>
        <v>1</v>
      </c>
      <c r="I35" s="26">
        <f>SUM(Results!AD14:AD14)</f>
        <v>0</v>
      </c>
      <c r="J35" s="29">
        <f>+Results!H14</f>
        <v>7</v>
      </c>
      <c r="K35" s="30">
        <f>+Results!I14</f>
        <v>15</v>
      </c>
      <c r="L35" s="31">
        <f>J35-K35</f>
        <v>-8</v>
      </c>
      <c r="M35" s="32">
        <f>+Results!D14</f>
        <v>0</v>
      </c>
    </row>
    <row r="36" spans="2:13" ht="18" x14ac:dyDescent="0.3">
      <c r="B36" s="23" t="s">
        <v>55</v>
      </c>
      <c r="C36" s="41" t="str">
        <f>+Results!B46</f>
        <v>PHIL</v>
      </c>
      <c r="D36" s="24" t="str">
        <f>+Results!C46</f>
        <v>WHITE</v>
      </c>
      <c r="E36" s="25">
        <f>SUM(Results!E46:G46)</f>
        <v>1</v>
      </c>
      <c r="F36" s="26">
        <f>+Results!E46</f>
        <v>0</v>
      </c>
      <c r="G36" s="27">
        <f>+Results!F46</f>
        <v>0</v>
      </c>
      <c r="H36" s="28">
        <f>+Results!G46</f>
        <v>1</v>
      </c>
      <c r="I36" s="26">
        <f>SUM(Results!AD46:AD46)</f>
        <v>0</v>
      </c>
      <c r="J36" s="29">
        <f>+Results!H46</f>
        <v>10</v>
      </c>
      <c r="K36" s="30">
        <f>+Results!I46</f>
        <v>19</v>
      </c>
      <c r="L36" s="31">
        <f>J36-K36</f>
        <v>-9</v>
      </c>
      <c r="M36" s="32">
        <f>+Results!D46</f>
        <v>0</v>
      </c>
    </row>
    <row r="37" spans="2:13" ht="18" x14ac:dyDescent="0.3">
      <c r="B37" s="23" t="s">
        <v>144</v>
      </c>
      <c r="C37" s="41" t="str">
        <f>+Results!B21</f>
        <v>SUE</v>
      </c>
      <c r="D37" s="24" t="str">
        <f>+Results!C21</f>
        <v>DIXON</v>
      </c>
      <c r="E37" s="25">
        <f>SUM(Results!E21:G21)</f>
        <v>1</v>
      </c>
      <c r="F37" s="26">
        <f>+Results!E21</f>
        <v>0</v>
      </c>
      <c r="G37" s="27">
        <f>+Results!F21</f>
        <v>0</v>
      </c>
      <c r="H37" s="28">
        <f>+Results!G21</f>
        <v>1</v>
      </c>
      <c r="I37" s="26">
        <f>SUM(Results!AD21:AD21)</f>
        <v>0</v>
      </c>
      <c r="J37" s="29">
        <f>+Results!H21</f>
        <v>5</v>
      </c>
      <c r="K37" s="30">
        <f>+Results!I21</f>
        <v>17</v>
      </c>
      <c r="L37" s="31">
        <f>J37-K37</f>
        <v>-12</v>
      </c>
      <c r="M37" s="32">
        <f>+Results!D21</f>
        <v>0</v>
      </c>
    </row>
    <row r="38" spans="2:13" ht="18" x14ac:dyDescent="0.3">
      <c r="B38" s="23" t="s">
        <v>144</v>
      </c>
      <c r="C38" s="41" t="str">
        <f>+Results!B23</f>
        <v>KEITH</v>
      </c>
      <c r="D38" s="24" t="str">
        <f>+Results!C23</f>
        <v>FISHER</v>
      </c>
      <c r="E38" s="25">
        <f>SUM(Results!E23:G23)</f>
        <v>1</v>
      </c>
      <c r="F38" s="26">
        <f>+Results!E23</f>
        <v>0</v>
      </c>
      <c r="G38" s="27">
        <f>+Results!F23</f>
        <v>0</v>
      </c>
      <c r="H38" s="28">
        <f>+Results!G23</f>
        <v>1</v>
      </c>
      <c r="I38" s="26">
        <f>SUM(Results!AD23:AD23)</f>
        <v>0</v>
      </c>
      <c r="J38" s="29">
        <f>+Results!H23</f>
        <v>5</v>
      </c>
      <c r="K38" s="30">
        <f>+Results!I23</f>
        <v>17</v>
      </c>
      <c r="L38" s="31">
        <f>J38-K38</f>
        <v>-12</v>
      </c>
      <c r="M38" s="32">
        <f>+Results!D23</f>
        <v>0</v>
      </c>
    </row>
    <row r="39" spans="2:13" ht="18" x14ac:dyDescent="0.3">
      <c r="B39" s="23" t="s">
        <v>57</v>
      </c>
      <c r="C39" s="41" t="str">
        <f>+Results!B34</f>
        <v>DEE</v>
      </c>
      <c r="D39" s="24" t="str">
        <f>+Results!C34</f>
        <v>O'HAGEN</v>
      </c>
      <c r="E39" s="25">
        <f>SUM(Results!E34:G34)</f>
        <v>1</v>
      </c>
      <c r="F39" s="26">
        <f>+Results!E34</f>
        <v>0</v>
      </c>
      <c r="G39" s="27">
        <f>+Results!F34</f>
        <v>0</v>
      </c>
      <c r="H39" s="28">
        <f>+Results!G34</f>
        <v>1</v>
      </c>
      <c r="I39" s="26">
        <f>SUM(Results!AD34:AD34)</f>
        <v>0</v>
      </c>
      <c r="J39" s="29">
        <f>+Results!H34</f>
        <v>6</v>
      </c>
      <c r="K39" s="30">
        <f>+Results!I34</f>
        <v>19</v>
      </c>
      <c r="L39" s="31">
        <f>J39-K39</f>
        <v>-13</v>
      </c>
      <c r="M39" s="32">
        <f>+Results!D34</f>
        <v>0</v>
      </c>
    </row>
    <row r="40" spans="2:13" ht="18" x14ac:dyDescent="0.3">
      <c r="B40" s="23" t="s">
        <v>145</v>
      </c>
      <c r="C40" s="41" t="str">
        <f>+Results!B8</f>
        <v>JIMMY</v>
      </c>
      <c r="D40" s="24" t="str">
        <f>+Results!C8</f>
        <v>CARR</v>
      </c>
      <c r="E40" s="25">
        <f>SUM(Results!E8:G8)</f>
        <v>2</v>
      </c>
      <c r="F40" s="26">
        <f>+Results!E8</f>
        <v>0</v>
      </c>
      <c r="G40" s="27">
        <f>+Results!F8</f>
        <v>0</v>
      </c>
      <c r="H40" s="28">
        <f>+Results!G8</f>
        <v>2</v>
      </c>
      <c r="I40" s="26">
        <f>SUM(Results!AD8:AD8)</f>
        <v>0</v>
      </c>
      <c r="J40" s="29">
        <f>+Results!H8</f>
        <v>15</v>
      </c>
      <c r="K40" s="30">
        <f>+Results!I8</f>
        <v>29</v>
      </c>
      <c r="L40" s="31">
        <f>J40-K40</f>
        <v>-14</v>
      </c>
      <c r="M40" s="32">
        <f>+Results!D8</f>
        <v>0</v>
      </c>
    </row>
    <row r="41" spans="2:13" ht="18" x14ac:dyDescent="0.3">
      <c r="B41" s="23" t="s">
        <v>145</v>
      </c>
      <c r="C41" s="41" t="str">
        <f>+Results!B16</f>
        <v>ROLY</v>
      </c>
      <c r="D41" s="24" t="str">
        <f>+Results!C16</f>
        <v>COX</v>
      </c>
      <c r="E41" s="25">
        <f>SUM(Results!E16:G16)</f>
        <v>2</v>
      </c>
      <c r="F41" s="26">
        <f>+Results!E16</f>
        <v>0</v>
      </c>
      <c r="G41" s="27">
        <f>+Results!F16</f>
        <v>0</v>
      </c>
      <c r="H41" s="28">
        <f>+Results!G16</f>
        <v>2</v>
      </c>
      <c r="I41" s="26">
        <f>SUM(Results!AD16:AD16)</f>
        <v>0</v>
      </c>
      <c r="J41" s="29">
        <f>+Results!H16</f>
        <v>14</v>
      </c>
      <c r="K41" s="30">
        <f>+Results!I16</f>
        <v>28</v>
      </c>
      <c r="L41" s="31">
        <f>J41-K41</f>
        <v>-14</v>
      </c>
      <c r="M41" s="32">
        <f>+Results!D16</f>
        <v>0</v>
      </c>
    </row>
    <row r="42" spans="2:13" ht="18" x14ac:dyDescent="0.3">
      <c r="B42" s="23" t="s">
        <v>116</v>
      </c>
      <c r="C42" s="41" t="str">
        <f>+Results!B27</f>
        <v>N</v>
      </c>
      <c r="D42" s="24" t="str">
        <f>+Results!C27</f>
        <v>JOLLA</v>
      </c>
      <c r="E42" s="25">
        <f>SUM(Results!E27:G27)</f>
        <v>1</v>
      </c>
      <c r="F42" s="26">
        <f>+Results!E27</f>
        <v>0</v>
      </c>
      <c r="G42" s="27">
        <f>+Results!F27</f>
        <v>0</v>
      </c>
      <c r="H42" s="28">
        <f>+Results!G27</f>
        <v>1</v>
      </c>
      <c r="I42" s="26">
        <f>SUM(Results!AD27:AD27)</f>
        <v>0</v>
      </c>
      <c r="J42" s="29">
        <f>+Results!H27</f>
        <v>5</v>
      </c>
      <c r="K42" s="30">
        <f>+Results!I27</f>
        <v>20</v>
      </c>
      <c r="L42" s="31">
        <f>J42-K42</f>
        <v>-15</v>
      </c>
      <c r="M42" s="32">
        <f>+Results!D27</f>
        <v>0</v>
      </c>
    </row>
    <row r="43" spans="2:13" ht="18" x14ac:dyDescent="0.3">
      <c r="B43" s="23" t="s">
        <v>146</v>
      </c>
      <c r="C43" s="41" t="str">
        <f>+Results!B41</f>
        <v>JANE</v>
      </c>
      <c r="D43" s="24" t="str">
        <f>+Results!C41</f>
        <v>SPEECHLEY</v>
      </c>
      <c r="E43" s="25">
        <f>SUM(Results!E41:G41)</f>
        <v>2</v>
      </c>
      <c r="F43" s="26">
        <f>+Results!E41</f>
        <v>0</v>
      </c>
      <c r="G43" s="27">
        <f>+Results!F41</f>
        <v>0</v>
      </c>
      <c r="H43" s="28">
        <f>+Results!G41</f>
        <v>2</v>
      </c>
      <c r="I43" s="26">
        <f>SUM(Results!AD41:AD41)</f>
        <v>0</v>
      </c>
      <c r="J43" s="29">
        <f>+Results!H41</f>
        <v>16</v>
      </c>
      <c r="K43" s="30">
        <f>+Results!I41</f>
        <v>38</v>
      </c>
      <c r="L43" s="31">
        <f>J43-K43</f>
        <v>-22</v>
      </c>
      <c r="M43" s="32">
        <f>+Results!D41</f>
        <v>0</v>
      </c>
    </row>
    <row r="44" spans="2:13" ht="18" x14ac:dyDescent="0.3">
      <c r="B44" s="23" t="s">
        <v>146</v>
      </c>
      <c r="C44" s="41" t="str">
        <f>+Results!B4</f>
        <v>MO</v>
      </c>
      <c r="D44" s="24" t="str">
        <f>+Results!C4</f>
        <v>ANDERSON</v>
      </c>
      <c r="E44" s="25">
        <f>SUM(Results!E4:G4)</f>
        <v>1</v>
      </c>
      <c r="F44" s="26">
        <f>+Results!E4</f>
        <v>0</v>
      </c>
      <c r="G44" s="27">
        <f>+Results!F4</f>
        <v>0</v>
      </c>
      <c r="H44" s="28">
        <f>+Results!G4</f>
        <v>1</v>
      </c>
      <c r="I44" s="26">
        <f>SUM(Results!AD4:AD4)</f>
        <v>0</v>
      </c>
      <c r="J44" s="29">
        <f>+Results!H4</f>
        <v>1</v>
      </c>
      <c r="K44" s="30">
        <f>+Results!I4</f>
        <v>23</v>
      </c>
      <c r="L44" s="31">
        <f>J44-K44</f>
        <v>-22</v>
      </c>
      <c r="M44" s="32">
        <f>+Results!D4</f>
        <v>0</v>
      </c>
    </row>
    <row r="45" spans="2:13" ht="18" x14ac:dyDescent="0.3">
      <c r="B45" s="23" t="s">
        <v>132</v>
      </c>
      <c r="C45" s="41" t="str">
        <f>+Results!B33</f>
        <v>PAUL</v>
      </c>
      <c r="D45" s="24" t="str">
        <f>+Results!C33</f>
        <v>NICHOLSON</v>
      </c>
      <c r="E45" s="25">
        <f>SUM(Results!E33:G33)</f>
        <v>2</v>
      </c>
      <c r="F45" s="26">
        <f>+Results!E33</f>
        <v>0</v>
      </c>
      <c r="G45" s="27">
        <f>+Results!F33</f>
        <v>0</v>
      </c>
      <c r="H45" s="28">
        <f>+Results!G33</f>
        <v>2</v>
      </c>
      <c r="I45" s="26">
        <f>SUM(Results!AD33:AD33)</f>
        <v>0</v>
      </c>
      <c r="J45" s="29">
        <f>+Results!H33</f>
        <v>7</v>
      </c>
      <c r="K45" s="30">
        <f>+Results!I33</f>
        <v>36</v>
      </c>
      <c r="L45" s="31">
        <f>J45-K45</f>
        <v>-29</v>
      </c>
      <c r="M45" s="32">
        <f>+Results!D33</f>
        <v>0</v>
      </c>
    </row>
    <row r="46" spans="2:13" ht="18" x14ac:dyDescent="0.3">
      <c r="B46" s="23" t="s">
        <v>133</v>
      </c>
      <c r="C46" s="41" t="str">
        <f>+Results!B15</f>
        <v>MANDY</v>
      </c>
      <c r="D46" s="24" t="str">
        <f>+Results!C15</f>
        <v>COX</v>
      </c>
      <c r="E46" s="25">
        <f>SUM(Results!E15:G15)</f>
        <v>2</v>
      </c>
      <c r="F46" s="26">
        <f>+Results!E15</f>
        <v>0</v>
      </c>
      <c r="G46" s="27">
        <f>+Results!F15</f>
        <v>0</v>
      </c>
      <c r="H46" s="28">
        <f>+Results!G15</f>
        <v>2</v>
      </c>
      <c r="I46" s="26">
        <f>SUM(Results!AD15:AD15)</f>
        <v>0</v>
      </c>
      <c r="J46" s="29">
        <f>+Results!H15</f>
        <v>8</v>
      </c>
      <c r="K46" s="30">
        <f>+Results!I15</f>
        <v>38</v>
      </c>
      <c r="L46" s="31">
        <f>J46-K46</f>
        <v>-30</v>
      </c>
      <c r="M46" s="32">
        <f>+Results!D15</f>
        <v>0</v>
      </c>
    </row>
    <row r="47" spans="2:13" ht="7.2" customHeight="1" x14ac:dyDescent="0.3">
      <c r="B47" s="23"/>
      <c r="C47" s="41"/>
      <c r="D47" s="24"/>
      <c r="E47" s="25"/>
      <c r="F47" s="26"/>
      <c r="G47" s="27"/>
      <c r="H47" s="28"/>
      <c r="I47" s="26"/>
      <c r="J47" s="29"/>
      <c r="K47" s="30"/>
      <c r="L47" s="31"/>
      <c r="M47" s="32"/>
    </row>
    <row r="48" spans="2:13" ht="18" x14ac:dyDescent="0.3">
      <c r="B48" s="23"/>
      <c r="C48" s="41" t="s">
        <v>134</v>
      </c>
      <c r="D48" s="24"/>
      <c r="E48" s="25">
        <f>SUM(Results!E54:G54)</f>
        <v>5</v>
      </c>
      <c r="F48" s="26">
        <f>+Results!E54</f>
        <v>4</v>
      </c>
      <c r="G48" s="27">
        <f>+Results!F54</f>
        <v>0</v>
      </c>
      <c r="H48" s="28">
        <f>+Results!G54</f>
        <v>1</v>
      </c>
      <c r="I48" s="26">
        <f>SUM(Results!AD54:AD54)</f>
        <v>0</v>
      </c>
      <c r="J48" s="29">
        <f>+Results!H54</f>
        <v>78</v>
      </c>
      <c r="K48" s="30">
        <f>+Results!I54</f>
        <v>37</v>
      </c>
      <c r="L48" s="31">
        <f>J48-K48</f>
        <v>41</v>
      </c>
      <c r="M48" s="32">
        <f>+Results!D54</f>
        <v>8</v>
      </c>
    </row>
    <row r="49" spans="2:13" ht="18" x14ac:dyDescent="0.35">
      <c r="B49" s="33"/>
      <c r="C49" s="34"/>
      <c r="D49" s="35" t="s">
        <v>42</v>
      </c>
      <c r="E49" s="36">
        <f>SUM(E4:E48)</f>
        <v>70</v>
      </c>
      <c r="F49" s="37">
        <f>SUM(F4:F48)</f>
        <v>32</v>
      </c>
      <c r="G49" s="38">
        <f>SUM(G4:G48)</f>
        <v>6</v>
      </c>
      <c r="H49" s="39">
        <f>SUM(H4:H48)</f>
        <v>32</v>
      </c>
      <c r="I49" s="36">
        <f>SUM(I4:I48)</f>
        <v>0</v>
      </c>
      <c r="J49" s="37">
        <f>SUM(J4:J48)</f>
        <v>770</v>
      </c>
      <c r="K49" s="38">
        <f>SUM(K4:K48)</f>
        <v>770</v>
      </c>
      <c r="L49" s="39">
        <f>SUM(L4:L48)</f>
        <v>0</v>
      </c>
      <c r="M49" s="40">
        <f>SUM(M4:M48)</f>
        <v>70</v>
      </c>
    </row>
  </sheetData>
  <sortState xmlns:xlrd2="http://schemas.microsoft.com/office/spreadsheetml/2017/richdata2" ref="C4:M46">
    <sortCondition descending="1" ref="M4:M46"/>
    <sortCondition descending="1" ref="L4:L46"/>
    <sortCondition descending="1" ref="J4:J46"/>
  </sortState>
  <mergeCells count="4">
    <mergeCell ref="B2:E2"/>
    <mergeCell ref="J2:M2"/>
    <mergeCell ref="C3:D3"/>
    <mergeCell ref="F2:I2"/>
  </mergeCells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</vt:lpstr>
      <vt:lpstr>League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nicholas osborn</dc:creator>
  <cp:lastModifiedBy>Richard Claxton</cp:lastModifiedBy>
  <cp:lastPrinted>2025-11-16T17:53:13Z</cp:lastPrinted>
  <dcterms:created xsi:type="dcterms:W3CDTF">2025-11-09T20:09:16Z</dcterms:created>
  <dcterms:modified xsi:type="dcterms:W3CDTF">2026-10-27T15:53:41Z</dcterms:modified>
</cp:coreProperties>
</file>