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codeName="ThisWorkbook"/>
  <mc:AlternateContent xmlns:mc="http://schemas.openxmlformats.org/markup-compatibility/2006">
    <mc:Choice Requires="x15">
      <x15ac:absPath xmlns:x15ac="http://schemas.microsoft.com/office/spreadsheetml/2010/11/ac" url="https://d.docs.live.net/9b1249b30d872cdb/Imran/Uploads/Reference Docs/Research Firms/CEB/Project Management/Agile/Templates/3. Build Agile Testing Capabilities/"/>
    </mc:Choice>
  </mc:AlternateContent>
  <bookViews>
    <workbookView xWindow="600" yWindow="350" windowWidth="7430" windowHeight="4670" tabRatio="665" firstSheet="1" activeTab="1"/>
  </bookViews>
  <sheets>
    <sheet name="Cover Page" sheetId="21" r:id="rId1"/>
    <sheet name="Instructions" sheetId="17" r:id="rId2"/>
    <sheet name="Test Case Points Scorecard" sheetId="3" r:id="rId3"/>
  </sheets>
  <externalReferences>
    <externalReference r:id="rId4"/>
    <externalReference r:id="rId5"/>
    <externalReference r:id="rId6"/>
    <externalReference r:id="rId7"/>
    <externalReference r:id="rId8"/>
    <externalReference r:id="rId9"/>
  </externalReferences>
  <definedNames>
    <definedName name="_Toc127071774" localSheetId="1">Instructions!$A$2</definedName>
    <definedName name="_Toc18235711" localSheetId="1">Instructions!#REF!</definedName>
    <definedName name="_Toc90300682" localSheetId="1">Instructions!#REF!</definedName>
    <definedName name="_Toc90300683" localSheetId="1">Instructions!#REF!</definedName>
    <definedName name="_Toc90300684" localSheetId="1">Instructions!$A$6</definedName>
    <definedName name="_Toc90300685" localSheetId="1">Instructions!#REF!</definedName>
    <definedName name="_Toc90300686" localSheetId="1">Instructions!#REF!</definedName>
    <definedName name="ABC">'[1]Effort Estimate'!#REF!</definedName>
    <definedName name="cause">#REF!</definedName>
    <definedName name="Comments">#REF!</definedName>
    <definedName name="GrandTotal">'[2]Server HW Details'!#REF!</definedName>
    <definedName name="Ltst_TestLog">"'Test log'"</definedName>
    <definedName name="_xlnm.Print_Area" localSheetId="0">'Cover Page'!$A$1:$H$37</definedName>
    <definedName name="_xlnm.Print_Area" localSheetId="1">Instructions!$A$2:$I$99</definedName>
    <definedName name="_xlnm.Print_Area" localSheetId="2">'Test Case Points Scorecard'!$B$1:$H$114</definedName>
    <definedName name="Process_SubProcess_Information__Testing_Large_Request" localSheetId="0">'[3]Metrics Plan'!#REF!</definedName>
    <definedName name="Process_SubProcess_Information__Testing_Large_Request">'[4]Metrics Plan'!#REF!</definedName>
    <definedName name="Process_SubProcess_Information__Testing_Small_Request" localSheetId="0">'[3]Metrics Plan'!#REF!</definedName>
    <definedName name="Process_SubProcess_Information__Testing_Small_Request">'[4]Metrics Plan'!#REF!</definedName>
    <definedName name="Severity">#REF!</definedName>
    <definedName name="Stage" localSheetId="0">'[5]AD-WF-Lar-DataSheet'!$A$2:$A$11</definedName>
    <definedName name="Stage">'[6]AD-WF-Lar-DataSheet'!$A$2:$A$11</definedName>
    <definedName name="State_of_Origin">#REF!</definedName>
  </definedNames>
  <calcPr calcId="162913"/>
</workbook>
</file>

<file path=xl/calcChain.xml><?xml version="1.0" encoding="utf-8"?>
<calcChain xmlns="http://schemas.openxmlformats.org/spreadsheetml/2006/main">
  <c r="D43" i="3" l="1"/>
  <c r="D27" i="3"/>
  <c r="E33" i="3" s="1"/>
  <c r="F33" i="3" s="1"/>
  <c r="F13" i="3"/>
  <c r="F67" i="3"/>
  <c r="G67" i="3" s="1"/>
  <c r="E99" i="3" s="1"/>
  <c r="F48" i="3"/>
  <c r="G48" i="3"/>
  <c r="E73" i="3" s="1"/>
  <c r="F49" i="3"/>
  <c r="G49" i="3" s="1"/>
  <c r="E74" i="3" s="1"/>
  <c r="F50" i="3"/>
  <c r="G50" i="3"/>
  <c r="E75" i="3" s="1"/>
  <c r="F51" i="3"/>
  <c r="G51" i="3" s="1"/>
  <c r="E76" i="3" s="1"/>
  <c r="F52" i="3"/>
  <c r="G52" i="3"/>
  <c r="E77" i="3" s="1"/>
  <c r="F66" i="3"/>
  <c r="G66" i="3" s="1"/>
  <c r="E98" i="3" s="1"/>
  <c r="F65" i="3"/>
  <c r="G65" i="3"/>
  <c r="E97" i="3" s="1"/>
  <c r="F64" i="3"/>
  <c r="G64" i="3" s="1"/>
  <c r="E96" i="3" s="1"/>
  <c r="F63" i="3"/>
  <c r="G63" i="3"/>
  <c r="E95" i="3" s="1"/>
  <c r="F62" i="3"/>
  <c r="G62" i="3" s="1"/>
  <c r="E94" i="3" s="1"/>
  <c r="F61" i="3"/>
  <c r="G61" i="3"/>
  <c r="E93" i="3" s="1"/>
  <c r="F60" i="3"/>
  <c r="G60" i="3" s="1"/>
  <c r="E92" i="3" s="1"/>
  <c r="F59" i="3"/>
  <c r="G59" i="3"/>
  <c r="E91" i="3" s="1"/>
  <c r="E100" i="3" s="1"/>
  <c r="E104" i="3" s="1"/>
  <c r="F53" i="3"/>
  <c r="G53" i="3" s="1"/>
  <c r="E78" i="3" s="1"/>
  <c r="F54" i="3"/>
  <c r="G54" i="3"/>
  <c r="E79" i="3" s="1"/>
  <c r="F55" i="3"/>
  <c r="G55" i="3" s="1"/>
  <c r="E80" i="3" s="1"/>
  <c r="F47" i="3"/>
  <c r="G47" i="3"/>
  <c r="E72" i="3" s="1"/>
  <c r="C27" i="3"/>
  <c r="E32" i="3" s="1"/>
  <c r="F32" i="3" s="1"/>
  <c r="F35" i="3" s="1"/>
  <c r="E27" i="3"/>
  <c r="E34" i="3"/>
  <c r="F34" i="3" s="1"/>
  <c r="F52" i="17"/>
  <c r="G52" i="17" s="1"/>
  <c r="F53" i="17"/>
  <c r="G53" i="17" s="1"/>
  <c r="F54" i="17"/>
  <c r="G54" i="17" s="1"/>
  <c r="F55" i="17"/>
  <c r="G55" i="17" s="1"/>
  <c r="F56" i="17"/>
  <c r="G56" i="17" s="1"/>
  <c r="F57" i="17"/>
  <c r="G57" i="17" s="1"/>
  <c r="F51" i="17"/>
  <c r="G51" i="17" s="1"/>
  <c r="F50" i="17"/>
  <c r="G50" i="17" s="1"/>
  <c r="F49" i="17"/>
  <c r="G49" i="17" s="1"/>
  <c r="F26" i="3"/>
  <c r="F25" i="3"/>
  <c r="F24" i="3"/>
  <c r="F23" i="3"/>
  <c r="F22" i="3"/>
  <c r="F21" i="3"/>
  <c r="F20" i="3"/>
  <c r="F19" i="3"/>
  <c r="F18" i="3"/>
  <c r="F17" i="3"/>
  <c r="F16" i="3"/>
  <c r="F15" i="3"/>
  <c r="F14" i="3"/>
  <c r="F27" i="3" s="1"/>
  <c r="E103" i="3" l="1"/>
  <c r="E106" i="3" s="1"/>
  <c r="E107" i="3" s="1"/>
  <c r="E83" i="3"/>
  <c r="E81" i="3"/>
  <c r="E84" i="3" s="1"/>
  <c r="E86" i="3" l="1"/>
  <c r="C111" i="3" s="1"/>
  <c r="D111" i="3" s="1"/>
</calcChain>
</file>

<file path=xl/comments1.xml><?xml version="1.0" encoding="utf-8"?>
<comments xmlns="http://schemas.openxmlformats.org/spreadsheetml/2006/main">
  <authors>
    <author>Cognizant</author>
  </authors>
  <commentList>
    <comment ref="A48" authorId="0" shapeId="0">
      <text>
        <r>
          <rPr>
            <b/>
            <sz val="8"/>
            <color indexed="81"/>
            <rFont val="Tahoma"/>
            <family val="2"/>
          </rPr>
          <t>Add or replace as many factors that is applicable for Testing</t>
        </r>
      </text>
    </comment>
    <comment ref="A60" authorId="0" shapeId="0">
      <text>
        <r>
          <rPr>
            <b/>
            <sz val="8"/>
            <color indexed="81"/>
            <rFont val="Tahoma"/>
            <family val="2"/>
          </rPr>
          <t>Add or replace as many factors that is applicable for Testing</t>
        </r>
      </text>
    </comment>
  </commentList>
</comments>
</file>

<file path=xl/comments2.xml><?xml version="1.0" encoding="utf-8"?>
<comments xmlns="http://schemas.openxmlformats.org/spreadsheetml/2006/main">
  <authors>
    <author>115733</author>
    <author>Cognizant</author>
  </authors>
  <commentList>
    <comment ref="B12" authorId="0" shapeId="0">
      <text>
        <r>
          <rPr>
            <b/>
            <sz val="8"/>
            <color indexed="81"/>
            <rFont val="Tahoma"/>
            <family val="2"/>
          </rPr>
          <t>Enter the requirements from the work sheet provided for rough calculation.</t>
        </r>
      </text>
    </comment>
    <comment ref="B46" authorId="1" shapeId="0">
      <text>
        <r>
          <rPr>
            <b/>
            <sz val="8"/>
            <color indexed="81"/>
            <rFont val="Tahoma"/>
            <family val="2"/>
          </rPr>
          <t>Add or replace as many factors that is applicable for Testing</t>
        </r>
      </text>
    </comment>
    <comment ref="B58" authorId="1" shapeId="0">
      <text>
        <r>
          <rPr>
            <b/>
            <sz val="8"/>
            <color indexed="81"/>
            <rFont val="Tahoma"/>
            <family val="2"/>
          </rPr>
          <t>Add or replace as many factors that is applicable for Testing</t>
        </r>
      </text>
    </comment>
  </commentList>
</comments>
</file>

<file path=xl/sharedStrings.xml><?xml version="1.0" encoding="utf-8"?>
<sst xmlns="http://schemas.openxmlformats.org/spreadsheetml/2006/main" count="332" uniqueCount="152">
  <si>
    <t xml:space="preserve">
Total factor =sum of adjusted weight / no of factors
E.g. 1.63 / 4 =0.36
Adjustment Factor = 1 + Total Factor = 1 + .36 = 1.36
Person Hours per TCP indicates the effort in hours required to complete One Test Case Point
NOTE: Person Hours per TCP (testing productivity) is arrived at based on the actual values from past projects in the organization.
Total Hrs for manual test case generation = TCP * Adjustment Factor * Person Hours per TCP</t>
  </si>
  <si>
    <t>ESTIMATE FOR MANUAL TEST CASE EXECUTION</t>
  </si>
  <si>
    <t>Based on the adjustment weight, total TCP is calculated by using the formulae give below:
Total Test case Points= (# of Simple Test Cases X 2) + (# of Average Test Cases X 4) + (# of Complex Test Cases X 8)
Where 2, 4, 8 are the adjustment factors for simple, average, and complex Test Case types</t>
  </si>
  <si>
    <t>Indicates the sequence for entering data</t>
  </si>
  <si>
    <t>Total</t>
  </si>
  <si>
    <t>Complexity Type</t>
  </si>
  <si>
    <t>Complexity of Test Case</t>
  </si>
  <si>
    <t>Simple</t>
  </si>
  <si>
    <t>Average</t>
  </si>
  <si>
    <t>3-6 transactions</t>
  </si>
  <si>
    <t>&lt;3</t>
  </si>
  <si>
    <t>3-8</t>
  </si>
  <si>
    <t>Complex</t>
  </si>
  <si>
    <t>&gt; 6 transactions</t>
  </si>
  <si>
    <t>&gt;3</t>
  </si>
  <si>
    <t>&gt;8</t>
  </si>
  <si>
    <t>Test Case Type</t>
  </si>
  <si>
    <t>Complexity Weight</t>
  </si>
  <si>
    <t>Adjustment Factor</t>
  </si>
  <si>
    <t>Number</t>
  </si>
  <si>
    <t>Result</t>
  </si>
  <si>
    <t xml:space="preserve">Simple </t>
  </si>
  <si>
    <t>Total Test Case Points</t>
  </si>
  <si>
    <t>Factor Number</t>
  </si>
  <si>
    <t>Description</t>
  </si>
  <si>
    <t>F1</t>
  </si>
  <si>
    <t>Domain Knowledge &amp; Complexity</t>
  </si>
  <si>
    <t>F2</t>
  </si>
  <si>
    <t>F3</t>
  </si>
  <si>
    <t>F4</t>
  </si>
  <si>
    <t>F5</t>
  </si>
  <si>
    <t>Software/Hardware Set Up</t>
  </si>
  <si>
    <t>F6</t>
  </si>
  <si>
    <t>Environment Set Up</t>
  </si>
  <si>
    <t>F7</t>
  </si>
  <si>
    <t>Build Management</t>
  </si>
  <si>
    <t>F8</t>
  </si>
  <si>
    <t>Configuration Management</t>
  </si>
  <si>
    <t>F9</t>
  </si>
  <si>
    <t>Preparation of Test Bed</t>
  </si>
  <si>
    <t>Stable Requirements</t>
  </si>
  <si>
    <t>Operating System Combinations</t>
  </si>
  <si>
    <t>Browser Combinations</t>
  </si>
  <si>
    <t>Offshore/Onsite Coordination</t>
  </si>
  <si>
    <t>Test Data Preparation</t>
  </si>
  <si>
    <t>Total of Adjustment factor</t>
  </si>
  <si>
    <t>Total Test Case Points  (TCP )</t>
  </si>
  <si>
    <t>Person Hours Per TCP</t>
  </si>
  <si>
    <t>Total Person Hours:</t>
  </si>
  <si>
    <t>Person Hours</t>
  </si>
  <si>
    <t>Person Days</t>
  </si>
  <si>
    <t>Total No</t>
  </si>
  <si>
    <t>Independent Adjustment Factors - OS and Browser Combinations</t>
  </si>
  <si>
    <t>Multiplication Factor for Manual Execution</t>
  </si>
  <si>
    <t>Total Person Hours for all required OS/ Browser Combination:</t>
  </si>
  <si>
    <t xml:space="preserve"> </t>
  </si>
  <si>
    <t>Requirement Classification</t>
  </si>
  <si>
    <t>ESTIMATE FOR MANUAL TEST CASE GENERATION</t>
  </si>
  <si>
    <t>Interface with Other Test Case</t>
  </si>
  <si>
    <t>Number of Verification Points</t>
  </si>
  <si>
    <t>&lt; 3 transactions</t>
  </si>
  <si>
    <t>&lt; 3</t>
  </si>
  <si>
    <t>Adjustment Weight</t>
  </si>
  <si>
    <t>F11 - If more than 1 OS combination to test, specify number</t>
  </si>
  <si>
    <t>F12 -  If more than 1 Browser to test, specify number</t>
  </si>
  <si>
    <t>Factor - F1</t>
  </si>
  <si>
    <t>Factor - F5</t>
  </si>
  <si>
    <t>Factor - F6</t>
  </si>
  <si>
    <t>Factor - F7</t>
  </si>
  <si>
    <t>Factor - F8</t>
  </si>
  <si>
    <t>Factor - F2</t>
  </si>
  <si>
    <t>Factors - F1</t>
  </si>
  <si>
    <t>Productivity (Work hours/Day)</t>
  </si>
  <si>
    <t>Factor Weight</t>
  </si>
  <si>
    <t>7.0 General - Color coding</t>
  </si>
  <si>
    <t>To be filled by the user - Editable field</t>
  </si>
  <si>
    <t>Section divider / heading</t>
  </si>
  <si>
    <t>Total No.</t>
  </si>
  <si>
    <t xml:space="preserve">Adjustment factor    </t>
  </si>
  <si>
    <t>Total Person Hours for one OS/ Browser Combination</t>
  </si>
  <si>
    <t>Overall Effort for Manual Test Generation &amp; 
Execution</t>
  </si>
  <si>
    <r>
      <t xml:space="preserve">Estimate for Total Test Case Points 
</t>
    </r>
    <r>
      <rPr>
        <sz val="10"/>
        <rFont val="Arial"/>
        <family val="2"/>
      </rPr>
      <t xml:space="preserve">( </t>
    </r>
    <r>
      <rPr>
        <b/>
        <sz val="10"/>
        <rFont val="Arial"/>
        <family val="2"/>
      </rPr>
      <t xml:space="preserve">Note: </t>
    </r>
    <r>
      <rPr>
        <sz val="10"/>
        <rFont val="Arial"/>
        <family val="2"/>
      </rPr>
      <t>The Adjustment Factor in the table below is pre-determined and must not be changed for every project.)</t>
    </r>
  </si>
  <si>
    <t>Details</t>
  </si>
  <si>
    <t>Factors - F9</t>
  </si>
  <si>
    <t>Factors - F7</t>
  </si>
  <si>
    <t>Factor - F3</t>
  </si>
  <si>
    <t>Factor - F4</t>
  </si>
  <si>
    <t xml:space="preserve">
1. Identify Requirements /Test Cases and its complexity
2. Determine Test Case Point for Test Case generation
3. Determine Test Case Point for manual execution
4. Determine total TCP</t>
  </si>
  <si>
    <t>Transactions</t>
  </si>
  <si>
    <r>
      <t>I</t>
    </r>
    <r>
      <rPr>
        <b/>
        <sz val="10"/>
        <rFont val="Arial"/>
        <family val="2"/>
      </rPr>
      <t>nterface with Other Test Cases</t>
    </r>
  </si>
  <si>
    <t>The Number of Verification Points/Steps in the Case</t>
  </si>
  <si>
    <t>Establishing Baseline Data</t>
  </si>
  <si>
    <t>Dependency of a test case on another test case(s). There might be cases where a series of steps/test cases needs to be performed before starting to execute the actual test case. These steps/test cases would have a direct impact on the test case.</t>
  </si>
  <si>
    <t>Any logical step in a test case that has an expected output to be verified.</t>
  </si>
  <si>
    <t>If the outcome of a test case has a critical dependency on the input test data, then the input test data is considered as a baseline test data.</t>
  </si>
  <si>
    <t>Any request or response to and from database or any storage location.</t>
  </si>
  <si>
    <t xml:space="preserve">Note : Complexity type of any test case is determined by taking the highest order of any of the parameters identified for that scenario.
eg. If a Test Case has &gt;8 verification points but only 1 transaction, the Test Case is considered as complex. </t>
  </si>
  <si>
    <t>Requirement1</t>
  </si>
  <si>
    <t>Requirement2</t>
  </si>
  <si>
    <t>Requirement3</t>
  </si>
  <si>
    <t> ……</t>
  </si>
  <si>
    <t>The complexity of a Test Case is determined based on the number of transactions, number of interface with other cases, number of verification points and Baseline test data as indicated in Table below:</t>
  </si>
  <si>
    <t>=sum of all the simple cases</t>
  </si>
  <si>
    <t>=sum of all the average cases</t>
  </si>
  <si>
    <t>=sum of all the complex cases</t>
  </si>
  <si>
    <r>
      <t xml:space="preserve">Step 3: </t>
    </r>
    <r>
      <rPr>
        <sz val="10"/>
        <rFont val="Arial"/>
        <family val="2"/>
      </rPr>
      <t xml:space="preserve"> Simple, Average and Complex Test Cases have an associated adjustment weight as:</t>
    </r>
  </si>
  <si>
    <t>Requirement 
Classification</t>
  </si>
  <si>
    <t>Test Case Generation 
Complexity Factors</t>
  </si>
  <si>
    <r>
      <t>Step 1:</t>
    </r>
    <r>
      <rPr>
        <sz val="10"/>
        <rFont val="Arial"/>
        <family val="2"/>
      </rPr>
      <t xml:space="preserve"> To determine the TCP for Test Case generation, first determine the complexity of the Test Cases. Some Test Cases may be more complex due to the inherent functionality being tested. The complexity will be an indicator of the number of TCPs for the Test Case. The Test Case generation complexity can be determined based on the below factors </t>
    </r>
  </si>
  <si>
    <t xml:space="preserve">Some of the other factors that could influence the effort estimation are Number of Operating Systems and number of Browsers in which the application needs to be tested. </t>
  </si>
  <si>
    <t>Total factor =sum of adjusted weight / no of factors
Adjustment Factor = 1 + Total Factor 
Person Hours per TCP indicates the effort in hours required to complete One Test Case Point
Total Person Hours for manual test case execution = TCP * Adjustment Factor * Person Hours per TCP
The Overall Total Effort is computed by summing up the individual efforts calculated for Test Case generation, test automation, and manual and automated test execution.
Total Person days = Total Effort / Number of working hrs per day, The total TCP is indicative of the size of the testing project.</t>
  </si>
  <si>
    <r>
      <t>Step 4</t>
    </r>
    <r>
      <rPr>
        <b/>
        <sz val="10"/>
        <rFont val="Arial"/>
        <family val="2"/>
      </rPr>
      <t>: Independent adjustment factors</t>
    </r>
  </si>
  <si>
    <r>
      <t>Step 5:</t>
    </r>
    <r>
      <rPr>
        <b/>
        <sz val="10"/>
        <rFont val="Arial"/>
        <family val="2"/>
      </rPr>
      <t xml:space="preserve"> Adjustment factors for Manual Testing</t>
    </r>
  </si>
  <si>
    <r>
      <t>Step 6:</t>
    </r>
    <r>
      <rPr>
        <b/>
        <sz val="10"/>
        <rFont val="Arial"/>
        <family val="2"/>
      </rPr>
      <t xml:space="preserve"> Estimate for Manual Test Case Generation
</t>
    </r>
    <r>
      <rPr>
        <sz val="10"/>
        <rFont val="Arial"/>
        <family val="2"/>
      </rPr>
      <t xml:space="preserve">
The adjustment factors which influence manual Test Case generation are taken into consideration and the total adjustment factor for manual test generation is arrived. Some of the factors are mentioned below:</t>
    </r>
  </si>
  <si>
    <r>
      <t>Step 7</t>
    </r>
    <r>
      <rPr>
        <b/>
        <sz val="10"/>
        <rFont val="Arial"/>
        <family val="2"/>
      </rPr>
      <t>: Estimate for Manual Test Case Execution</t>
    </r>
    <r>
      <rPr>
        <sz val="10"/>
        <rFont val="Arial"/>
        <family val="2"/>
      </rPr>
      <t xml:space="preserve">
The adjustment factors which influence manual Test Case execution are taken into consideration and the total adjustment factor for manual test execution is arrived. Some of the factors are mentioned below:</t>
    </r>
  </si>
  <si>
    <r>
      <t>Step 8:</t>
    </r>
    <r>
      <rPr>
        <sz val="10"/>
        <color indexed="8"/>
        <rFont val="Arial"/>
        <family val="2"/>
      </rPr>
      <t xml:space="preserve">
a) In the 'Effort Summary Sheet', the effort required for Manual test case Preparation, Manual test execution are automatically populated from the TCP estimate sheet. 
b) The effort required for performing project's other activities such as Strategy and Plan Preparation, requirements ambiguity discussion, Defect tracking, Metrics Collection, Management Activities, etc needs to be added.  The total effort in Person Days and Person Months are arrived by adding all the individual effort.</t>
    </r>
  </si>
  <si>
    <t>3.0 Test Case Points Estimation Process (Manual Testing)</t>
  </si>
  <si>
    <t>Existing / Computed / derived field - Must not enter values</t>
  </si>
  <si>
    <t>&lt;Functionality/Module 1&gt;</t>
  </si>
  <si>
    <t>Complexity of Test Cases</t>
  </si>
  <si>
    <r>
      <t>Step 2:</t>
    </r>
    <r>
      <rPr>
        <sz val="10"/>
        <rFont val="Arial"/>
        <family val="2"/>
      </rPr>
      <t xml:space="preserve"> Identify the total number of simple, average and complex Test cases for each of the Requirement Classification as below</t>
    </r>
  </si>
  <si>
    <t>&lt; Project / Application Name&gt;</t>
  </si>
  <si>
    <t>Functional Test Estimation</t>
  </si>
  <si>
    <t>Project  / Application ID:</t>
  </si>
  <si>
    <t>&lt;Specify a unique project / application identifier &gt;</t>
  </si>
  <si>
    <t>Version</t>
  </si>
  <si>
    <t>&lt;x.y&gt;</t>
  </si>
  <si>
    <t>Purpose Statement:</t>
  </si>
  <si>
    <t>The purpose of this document is to derive the estimated effort for a functional testing project using the concept of Test Case Points</t>
  </si>
  <si>
    <t>Author:</t>
  </si>
  <si>
    <t>&lt;Specify current author of this document&gt;</t>
  </si>
  <si>
    <t>Factor - F9</t>
  </si>
  <si>
    <t>Factors</t>
  </si>
  <si>
    <t>Identify and prepare test bed (from production or feeds) before test case generation or test execution as required</t>
  </si>
  <si>
    <t xml:space="preserve">Impact of frequent changes in the requirement </t>
  </si>
  <si>
    <t>Factors Affecting Test Case Generation</t>
  </si>
  <si>
    <t>Factors Affecting Test Case Execution</t>
  </si>
  <si>
    <t>This factor is applicable if domain knowledge is a pre-requisite for testing effort. For e.g. testing of ADS applications requires annuities specific knowledge</t>
  </si>
  <si>
    <t>Software and/or hardware set up such as simulators, plug-ins etc that would be required for testing</t>
  </si>
  <si>
    <t>Complexity of environment setup process for the application under test. For e.g. environment setup for testing third party applications are deemed complex as there are lot of dependencies involved.</t>
  </si>
  <si>
    <t xml:space="preserve">This factor is applicable if the project is executed from 2 geographic locations </t>
  </si>
  <si>
    <t>Effort required for preparation of test data for testing. For e.g. production-like data supplied may need to be masked before it is made available</t>
  </si>
  <si>
    <t>Configuration management is detailed recording and updating of information that describes an application systems and networks, including all hardware and software components. For e.g., Information of versions and updates that have been applied to installed software packages, network addresses of hardware devices.</t>
  </si>
  <si>
    <t>Build management is to keep track and control the code migrated to the environment under test</t>
  </si>
  <si>
    <r>
      <t xml:space="preserve">Test Case Classification : </t>
    </r>
    <r>
      <rPr>
        <sz val="10"/>
        <rFont val="Arial"/>
        <family val="2"/>
      </rPr>
      <t>Identify the total number of simple, average and complex Test cases for each of the Requirement Classification in the below table. Refer the Complexity of Test cases table to determine the complexity</t>
    </r>
  </si>
  <si>
    <r>
      <t>a) Factor Weight</t>
    </r>
    <r>
      <rPr>
        <sz val="10"/>
        <rFont val="Arial"/>
        <family val="2"/>
      </rPr>
      <t xml:space="preserve">
Factor Weight denotes the relevance of the factor in a particular project and is applicable only if it’s in scope for testing in that project. This value will vary from 0 to 10 with 0 being no relevance to 10 being the highest relevance. 
</t>
    </r>
    <r>
      <rPr>
        <b/>
        <sz val="10"/>
        <rFont val="Arial"/>
        <family val="2"/>
      </rPr>
      <t>b) Complexity weight</t>
    </r>
    <r>
      <rPr>
        <sz val="10"/>
        <rFont val="Arial"/>
        <family val="2"/>
      </rPr>
      <t xml:space="preserve">
Complexity Weight should be considered based on the expertise required to manage a particular factor. This value will vary from 0 to 3 with 1 indicating less complexity in managing the factor while 3 indicating a requirement for high expertise to manage that factor.
Complexity Weight takes into count the expertise that a project organization has and the amount of complexity that is foreseen in the project due to this factor.
</t>
    </r>
    <r>
      <rPr>
        <b/>
        <sz val="10"/>
        <rFont val="Arial"/>
        <family val="2"/>
      </rPr>
      <t xml:space="preserve">
c) Adjustment factor</t>
    </r>
    <r>
      <rPr>
        <sz val="10"/>
        <rFont val="Arial"/>
        <family val="2"/>
      </rPr>
      <t xml:space="preserve">
Adjustment factor= Application Level Parameter’s Assigned (Factor weight * complexity weight)/ (Maximum Factor Weight*Maximum Complexity Weight)
Example - Assume a factor weight of 10 and complexity weight of 1 for the parameter ‘Understanding the Insurance Domain’, the adjusted weight is calculated as 
10 *1 /30 = .33.
Where the denominator 30 denotes the product of maximum complexity weight by maximum factor weight, here the maximum complexity weight is 3 and the maximum 
factor weight is 10, hence 30.</t>
    </r>
  </si>
  <si>
    <t>1.0 Purpose of this Tool</t>
  </si>
  <si>
    <t>2.0 Instructions</t>
  </si>
  <si>
    <t xml:space="preserve">                          TEST EFFORT ESTIMATION SCORECARD</t>
  </si>
  <si>
    <t xml:space="preserve">    TEST EFFORT ESTIMATION TOOL</t>
  </si>
  <si>
    <t xml:space="preserve"> Test Case Classification (based on complexity)</t>
  </si>
  <si>
    <t>Test Case Point (TCP) analysis is an approach for doing an accurate estimation for Manual testing. This approach emphasizes on key testing factors that determine the complexity of the entire testing cycle and gives us a way of translating test creation efforts to test execution efforts, which is very useful for estimating the testing activities. In other words, TCP is a way of representing the efforts involved in manual testing projects. TCP tool can be used for different levels of test estimation. Each level of estimation should be an update to the previous level estimation. The estimation should be versioned and maintained in a centralized place to track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</si>
</sst>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Red]0.00"/>
    <numFmt numFmtId="165" formatCode="0;[Red]0"/>
    <numFmt numFmtId="166" formatCode="0.0"/>
    <numFmt numFmtId="167" formatCode="[$-409]mmmm\ d\,\ yyyy;@"/>
    <numFmt numFmtId="168" formatCode="0.0_);\(0.0\)"/>
  </numFmts>
  <fonts count="47" x14ac:knownFonts="1">
    <font>
      <sz val="10"/>
      <name val="Arial"/>
    </font>
    <font>
      <sz val="10"/>
      <name val="Arial"/>
      <family val="2"/>
    </font>
    <font>
      <sz val="8"/>
      <name val="Arial"/>
      <family val="2"/>
    </font>
    <font>
      <b/>
      <sz val="10"/>
      <name val="Arial"/>
      <family val="2"/>
    </font>
    <font>
      <sz val="10"/>
      <name val="Arial"/>
      <family val="2"/>
    </font>
    <font>
      <b/>
      <sz val="8"/>
      <color indexed="81"/>
      <name val="Tahoma"/>
      <family val="2"/>
    </font>
    <font>
      <sz val="10"/>
      <color indexed="10"/>
      <name val="Arial"/>
      <family val="2"/>
    </font>
    <font>
      <b/>
      <sz val="18"/>
      <color indexed="18"/>
      <name val="Arial"/>
      <family val="2"/>
    </font>
    <font>
      <b/>
      <sz val="18"/>
      <name val="Arial"/>
      <family val="2"/>
    </font>
    <font>
      <i/>
      <sz val="10"/>
      <name val="Arial"/>
      <family val="2"/>
    </font>
    <font>
      <b/>
      <i/>
      <sz val="10"/>
      <name val="Arial"/>
      <family val="2"/>
    </font>
    <font>
      <b/>
      <sz val="10"/>
      <color indexed="8"/>
      <name val="Arial"/>
      <family val="2"/>
    </font>
    <font>
      <b/>
      <sz val="10"/>
      <color indexed="12"/>
      <name val="Arial"/>
      <family val="2"/>
    </font>
    <font>
      <sz val="10"/>
      <color indexed="12"/>
      <name val="Arial"/>
      <family val="2"/>
    </font>
    <font>
      <sz val="8"/>
      <name val="Arial"/>
      <family val="2"/>
    </font>
    <font>
      <b/>
      <sz val="12"/>
      <name val="Arial"/>
      <family val="2"/>
    </font>
    <font>
      <sz val="10"/>
      <color indexed="8"/>
      <name val="Arial"/>
      <family val="2"/>
    </font>
    <font>
      <i/>
      <sz val="10"/>
      <color indexed="8"/>
      <name val="Arial"/>
      <family val="2"/>
    </font>
    <font>
      <b/>
      <u/>
      <sz val="10"/>
      <name val="Arial"/>
      <family val="2"/>
    </font>
    <font>
      <i/>
      <sz val="10"/>
      <color indexed="12"/>
      <name val="Arial"/>
      <family val="2"/>
    </font>
    <font>
      <b/>
      <u/>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indexed="8"/>
      <name val="Arial"/>
      <family val="2"/>
    </font>
    <font>
      <b/>
      <i/>
      <sz val="12"/>
      <color indexed="8"/>
      <name val="Arial"/>
      <family val="2"/>
    </font>
    <font>
      <b/>
      <sz val="12"/>
      <color indexed="8"/>
      <name val="Arial"/>
      <family val="2"/>
    </font>
    <font>
      <sz val="12"/>
      <color indexed="8"/>
      <name val="Arial"/>
      <family val="2"/>
    </font>
    <font>
      <b/>
      <sz val="16"/>
      <color indexed="8"/>
      <name val="Arial"/>
      <family val="2"/>
    </font>
    <font>
      <b/>
      <sz val="14"/>
      <color indexed="18"/>
      <name val="Arial"/>
      <family val="2"/>
    </font>
    <font>
      <b/>
      <i/>
      <sz val="10"/>
      <color indexed="8"/>
      <name val="Arial"/>
      <family val="2"/>
    </font>
    <font>
      <b/>
      <sz val="16"/>
      <color rgb="FF00AEEF"/>
      <name val="Arial"/>
      <family val="2"/>
    </font>
    <font>
      <b/>
      <sz val="14"/>
      <color rgb="FF00B0F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E6E6E6"/>
        <bgColor indexed="64"/>
      </patternFill>
    </fill>
    <fill>
      <patternFill patternType="solid">
        <fgColor theme="0"/>
        <bgColor indexed="64"/>
      </patternFill>
    </fill>
    <fill>
      <patternFill patternType="solid">
        <fgColor rgb="FF999999"/>
        <bgColor indexed="64"/>
      </patternFill>
    </fill>
    <fill>
      <patternFill patternType="solid">
        <fgColor rgb="FF999999"/>
        <bgColor indexed="2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5">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4" fontId="1"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1" fillId="0" borderId="0" applyNumberFormat="0" applyFill="0" applyBorder="0" applyAlignment="0" applyProtection="0"/>
    <xf numFmtId="0" fontId="1" fillId="0" borderId="0"/>
    <xf numFmtId="0" fontId="4" fillId="23" borderId="7" applyNumberFormat="0" applyFont="0" applyAlignment="0" applyProtection="0"/>
    <xf numFmtId="0" fontId="34" fillId="20"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cellStyleXfs>
  <cellXfs count="296">
    <xf numFmtId="0" fontId="0" fillId="0" borderId="0" xfId="0"/>
    <xf numFmtId="0" fontId="2" fillId="0" borderId="0" xfId="0" applyFont="1" applyFill="1"/>
    <xf numFmtId="0" fontId="2" fillId="0" borderId="0" xfId="0" applyFont="1"/>
    <xf numFmtId="10" fontId="2" fillId="0" borderId="0" xfId="0" applyNumberFormat="1" applyFont="1" applyFill="1"/>
    <xf numFmtId="0" fontId="0" fillId="24" borderId="0" xfId="0" applyFill="1" applyBorder="1"/>
    <xf numFmtId="0" fontId="0" fillId="24" borderId="0" xfId="0" applyFill="1" applyBorder="1" applyAlignment="1">
      <alignment horizontal="center"/>
    </xf>
    <xf numFmtId="0" fontId="0" fillId="24" borderId="10" xfId="0" applyFill="1" applyBorder="1"/>
    <xf numFmtId="0" fontId="0" fillId="24" borderId="11" xfId="0" applyFill="1" applyBorder="1"/>
    <xf numFmtId="0" fontId="0" fillId="24" borderId="0" xfId="0" applyFill="1" applyBorder="1" applyAlignment="1">
      <alignment horizontal="left"/>
    </xf>
    <xf numFmtId="0" fontId="9" fillId="24" borderId="0" xfId="0" applyFont="1" applyFill="1" applyBorder="1" applyAlignment="1">
      <alignment vertical="top"/>
    </xf>
    <xf numFmtId="0" fontId="9" fillId="24" borderId="0" xfId="0" applyFont="1" applyFill="1" applyBorder="1" applyAlignment="1">
      <alignment horizontal="center" vertical="top"/>
    </xf>
    <xf numFmtId="0" fontId="4" fillId="24" borderId="0" xfId="0" applyFont="1" applyFill="1" applyBorder="1" applyAlignment="1">
      <alignment horizontal="center"/>
    </xf>
    <xf numFmtId="0" fontId="4" fillId="24" borderId="0" xfId="0" applyFont="1" applyFill="1" applyBorder="1" applyAlignment="1">
      <alignment horizontal="center" vertical="top"/>
    </xf>
    <xf numFmtId="0" fontId="4" fillId="24" borderId="0" xfId="0" quotePrefix="1" applyFont="1" applyFill="1" applyBorder="1" applyAlignment="1">
      <alignment horizontal="center"/>
    </xf>
    <xf numFmtId="0" fontId="9" fillId="24" borderId="0" xfId="0" applyFont="1" applyFill="1" applyBorder="1" applyAlignment="1">
      <alignment horizontal="center"/>
    </xf>
    <xf numFmtId="0" fontId="4" fillId="0" borderId="12" xfId="0" applyFont="1" applyFill="1" applyBorder="1" applyAlignment="1">
      <alignment horizontal="center"/>
    </xf>
    <xf numFmtId="0" fontId="4" fillId="0" borderId="0" xfId="0" applyFont="1"/>
    <xf numFmtId="0" fontId="4" fillId="0" borderId="0" xfId="0" applyFont="1" applyBorder="1"/>
    <xf numFmtId="0" fontId="7" fillId="24" borderId="11" xfId="0" applyFont="1" applyFill="1" applyBorder="1" applyAlignment="1">
      <alignment horizontal="center"/>
    </xf>
    <xf numFmtId="0" fontId="7" fillId="24" borderId="0" xfId="0" applyFont="1" applyFill="1" applyBorder="1" applyAlignment="1">
      <alignment horizontal="center"/>
    </xf>
    <xf numFmtId="0" fontId="7" fillId="24" borderId="10" xfId="0" applyFont="1" applyFill="1" applyBorder="1" applyAlignment="1">
      <alignment horizontal="center"/>
    </xf>
    <xf numFmtId="0" fontId="4" fillId="24" borderId="0" xfId="0" applyFont="1" applyFill="1" applyBorder="1"/>
    <xf numFmtId="0" fontId="4" fillId="0" borderId="12" xfId="0" applyFont="1" applyFill="1" applyBorder="1"/>
    <xf numFmtId="0" fontId="3" fillId="0" borderId="12" xfId="0" applyFont="1" applyFill="1" applyBorder="1" applyAlignment="1">
      <alignment wrapText="1"/>
    </xf>
    <xf numFmtId="0" fontId="15" fillId="0" borderId="13" xfId="0" applyFont="1" applyBorder="1" applyAlignment="1">
      <alignment horizontal="left"/>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15" fillId="0" borderId="0" xfId="0" applyFont="1" applyBorder="1" applyAlignment="1">
      <alignment horizontal="left"/>
    </xf>
    <xf numFmtId="0" fontId="4" fillId="0" borderId="17" xfId="0" applyFont="1" applyBorder="1"/>
    <xf numFmtId="0" fontId="4" fillId="0" borderId="0" xfId="0" applyFont="1" applyBorder="1" applyAlignment="1">
      <alignment horizontal="left"/>
    </xf>
    <xf numFmtId="0" fontId="4" fillId="0" borderId="17" xfId="0" applyFont="1" applyBorder="1" applyAlignment="1">
      <alignment horizontal="left"/>
    </xf>
    <xf numFmtId="0" fontId="3" fillId="24" borderId="0" xfId="0" applyFont="1" applyFill="1" applyBorder="1" applyAlignment="1">
      <alignment horizontal="left"/>
    </xf>
    <xf numFmtId="0" fontId="4" fillId="24" borderId="17" xfId="0" applyFont="1" applyFill="1" applyBorder="1"/>
    <xf numFmtId="0" fontId="16" fillId="0" borderId="0" xfId="0" applyFont="1" applyBorder="1" applyAlignment="1">
      <alignment horizontal="left"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17" xfId="0" applyFont="1" applyFill="1" applyBorder="1" applyAlignment="1">
      <alignment horizontal="left"/>
    </xf>
    <xf numFmtId="0" fontId="3" fillId="24" borderId="0" xfId="0" applyFont="1" applyFill="1" applyBorder="1" applyAlignment="1">
      <alignment horizontal="center"/>
    </xf>
    <xf numFmtId="0" fontId="4" fillId="24" borderId="13" xfId="0" applyFont="1" applyFill="1" applyBorder="1"/>
    <xf numFmtId="0" fontId="4" fillId="24" borderId="14" xfId="0" applyFont="1" applyFill="1" applyBorder="1"/>
    <xf numFmtId="0" fontId="8" fillId="24" borderId="0" xfId="0" applyFont="1" applyFill="1" applyAlignment="1">
      <alignment horizontal="center"/>
    </xf>
    <xf numFmtId="0" fontId="6" fillId="24" borderId="0" xfId="0" applyFont="1" applyFill="1"/>
    <xf numFmtId="0" fontId="2" fillId="24" borderId="0" xfId="0" applyFont="1" applyFill="1"/>
    <xf numFmtId="0" fontId="4" fillId="24" borderId="12" xfId="0" applyFont="1" applyFill="1" applyBorder="1" applyAlignment="1">
      <alignment horizontal="center"/>
    </xf>
    <xf numFmtId="0" fontId="3" fillId="24" borderId="0" xfId="0" applyFont="1" applyFill="1" applyAlignment="1">
      <alignment horizontal="left"/>
    </xf>
    <xf numFmtId="0" fontId="3" fillId="24" borderId="0" xfId="0" applyFont="1" applyFill="1"/>
    <xf numFmtId="0" fontId="12" fillId="24" borderId="0" xfId="0" applyFont="1" applyFill="1" applyBorder="1" applyAlignment="1"/>
    <xf numFmtId="0" fontId="12" fillId="24" borderId="0" xfId="0" applyFont="1" applyFill="1" applyBorder="1" applyAlignment="1">
      <alignment horizontal="center"/>
    </xf>
    <xf numFmtId="9" fontId="12" fillId="24" borderId="0" xfId="0" quotePrefix="1" applyNumberFormat="1" applyFont="1" applyFill="1" applyBorder="1" applyAlignment="1">
      <alignment horizontal="center"/>
    </xf>
    <xf numFmtId="0" fontId="13" fillId="24" borderId="0" xfId="0" applyFont="1" applyFill="1" applyBorder="1" applyAlignment="1">
      <alignment horizontal="center"/>
    </xf>
    <xf numFmtId="0" fontId="4" fillId="24" borderId="0" xfId="0" applyFont="1" applyFill="1"/>
    <xf numFmtId="0" fontId="12" fillId="24" borderId="0" xfId="0" applyFont="1" applyFill="1" applyBorder="1" applyAlignment="1">
      <alignment horizontal="left"/>
    </xf>
    <xf numFmtId="0" fontId="4" fillId="0" borderId="0" xfId="0" applyFont="1" applyBorder="1" applyAlignment="1">
      <alignment horizontal="left" wrapText="1"/>
    </xf>
    <xf numFmtId="0" fontId="4" fillId="24" borderId="16" xfId="0" applyFont="1" applyFill="1" applyBorder="1"/>
    <xf numFmtId="0" fontId="9" fillId="0" borderId="12" xfId="0" applyFont="1" applyBorder="1"/>
    <xf numFmtId="0" fontId="9" fillId="0" borderId="12" xfId="0" applyFont="1" applyBorder="1" applyAlignment="1">
      <alignment horizontal="center"/>
    </xf>
    <xf numFmtId="0" fontId="4" fillId="0" borderId="12" xfId="0" applyFont="1" applyBorder="1" applyAlignment="1">
      <alignment horizontal="center"/>
    </xf>
    <xf numFmtId="0" fontId="4" fillId="0" borderId="12" xfId="0" applyFont="1" applyBorder="1"/>
    <xf numFmtId="0" fontId="16" fillId="0" borderId="17" xfId="0" applyFont="1" applyBorder="1" applyAlignment="1">
      <alignment horizontal="left" wrapText="1"/>
    </xf>
    <xf numFmtId="0" fontId="3" fillId="24" borderId="0" xfId="0" applyFont="1" applyFill="1" applyBorder="1"/>
    <xf numFmtId="0" fontId="11" fillId="24" borderId="0" xfId="0" applyFont="1" applyFill="1" applyBorder="1" applyAlignment="1"/>
    <xf numFmtId="0" fontId="10" fillId="24" borderId="0" xfId="0" applyFont="1" applyFill="1" applyBorder="1" applyAlignment="1">
      <alignment wrapText="1"/>
    </xf>
    <xf numFmtId="0" fontId="12" fillId="24" borderId="0" xfId="0" applyFont="1" applyFill="1" applyBorder="1"/>
    <xf numFmtId="0" fontId="4" fillId="24" borderId="0" xfId="0" applyFont="1" applyFill="1" applyBorder="1" applyAlignment="1">
      <alignment wrapText="1"/>
    </xf>
    <xf numFmtId="164" fontId="4" fillId="24" borderId="0" xfId="0" applyNumberFormat="1" applyFont="1" applyFill="1"/>
    <xf numFmtId="0" fontId="4" fillId="24" borderId="18" xfId="0" applyFont="1" applyFill="1" applyBorder="1" applyAlignment="1">
      <alignment vertical="center"/>
    </xf>
    <xf numFmtId="0" fontId="4" fillId="24" borderId="19" xfId="0" applyFont="1" applyFill="1" applyBorder="1" applyAlignment="1">
      <alignment vertical="center"/>
    </xf>
    <xf numFmtId="0" fontId="4" fillId="24" borderId="0" xfId="0" applyFont="1" applyFill="1" applyBorder="1" applyAlignment="1">
      <alignment vertical="center"/>
    </xf>
    <xf numFmtId="0" fontId="0" fillId="0" borderId="0" xfId="0" applyAlignment="1">
      <alignment vertical="center"/>
    </xf>
    <xf numFmtId="0" fontId="4" fillId="24" borderId="17" xfId="0" applyFont="1" applyFill="1" applyBorder="1" applyAlignment="1">
      <alignment vertical="center"/>
    </xf>
    <xf numFmtId="0" fontId="0" fillId="0" borderId="0" xfId="0" applyBorder="1" applyAlignment="1">
      <alignment vertical="center"/>
    </xf>
    <xf numFmtId="0" fontId="4" fillId="24" borderId="15" xfId="0" applyFont="1" applyFill="1" applyBorder="1"/>
    <xf numFmtId="0" fontId="11" fillId="0" borderId="0" xfId="0" applyFont="1" applyBorder="1" applyAlignment="1">
      <alignment horizontal="left" wrapText="1"/>
    </xf>
    <xf numFmtId="0" fontId="18" fillId="0" borderId="0" xfId="0" applyFont="1" applyBorder="1" applyAlignment="1">
      <alignment vertical="center"/>
    </xf>
    <xf numFmtId="0" fontId="3" fillId="0" borderId="0" xfId="0" applyFont="1" applyBorder="1" applyAlignment="1">
      <alignment wrapText="1"/>
    </xf>
    <xf numFmtId="0" fontId="3" fillId="0" borderId="0" xfId="0" quotePrefix="1" applyFont="1" applyBorder="1" applyAlignment="1">
      <alignment wrapText="1"/>
    </xf>
    <xf numFmtId="0" fontId="3" fillId="0" borderId="0" xfId="0" applyFont="1" applyBorder="1" applyAlignment="1">
      <alignment horizontal="right" wrapText="1"/>
    </xf>
    <xf numFmtId="0" fontId="11" fillId="0" borderId="12" xfId="0" applyFont="1" applyFill="1" applyBorder="1" applyAlignment="1"/>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24" borderId="12" xfId="0" applyFont="1" applyFill="1" applyBorder="1" applyAlignment="1">
      <alignment wrapText="1"/>
    </xf>
    <xf numFmtId="2" fontId="19" fillId="24" borderId="12" xfId="0" applyNumberFormat="1" applyFont="1" applyFill="1" applyBorder="1" applyAlignment="1" applyProtection="1">
      <alignment horizontal="center"/>
      <protection hidden="1"/>
    </xf>
    <xf numFmtId="0" fontId="10" fillId="24" borderId="12" xfId="0" applyFont="1" applyFill="1" applyBorder="1"/>
    <xf numFmtId="0" fontId="4" fillId="0" borderId="12" xfId="0" applyFont="1" applyFill="1" applyBorder="1" applyAlignment="1"/>
    <xf numFmtId="0" fontId="4" fillId="0" borderId="12" xfId="0" quotePrefix="1" applyFont="1" applyFill="1" applyBorder="1" applyAlignment="1">
      <alignment horizontal="center"/>
    </xf>
    <xf numFmtId="16" fontId="4" fillId="0" borderId="12" xfId="0" quotePrefix="1" applyNumberFormat="1" applyFont="1" applyFill="1" applyBorder="1" applyAlignment="1">
      <alignment horizontal="center"/>
    </xf>
    <xf numFmtId="0" fontId="4" fillId="0" borderId="12" xfId="0" applyFont="1" applyBorder="1" applyAlignment="1">
      <alignment wrapText="1"/>
    </xf>
    <xf numFmtId="0" fontId="4" fillId="0" borderId="12" xfId="0" quotePrefix="1" applyFont="1" applyBorder="1" applyAlignment="1">
      <alignment wrapText="1"/>
    </xf>
    <xf numFmtId="0" fontId="4" fillId="0" borderId="12" xfId="0" applyFont="1" applyBorder="1" applyAlignment="1">
      <alignment horizontal="right" wrapText="1"/>
    </xf>
    <xf numFmtId="0" fontId="19" fillId="0" borderId="12" xfId="0" applyFont="1" applyFill="1" applyBorder="1" applyAlignment="1">
      <alignment horizontal="center"/>
    </xf>
    <xf numFmtId="2" fontId="19" fillId="0" borderId="12" xfId="0" applyNumberFormat="1" applyFont="1" applyFill="1" applyBorder="1" applyAlignment="1" applyProtection="1">
      <alignment horizontal="center"/>
      <protection hidden="1"/>
    </xf>
    <xf numFmtId="0" fontId="4" fillId="0" borderId="0" xfId="0" applyFont="1" applyFill="1" applyBorder="1"/>
    <xf numFmtId="0" fontId="4" fillId="24" borderId="12" xfId="0" applyFont="1" applyFill="1" applyBorder="1"/>
    <xf numFmtId="0" fontId="19" fillId="24" borderId="12" xfId="0" applyFont="1" applyFill="1" applyBorder="1" applyAlignment="1">
      <alignment horizontal="left"/>
    </xf>
    <xf numFmtId="0" fontId="19" fillId="24" borderId="12" xfId="0" applyFont="1" applyFill="1" applyBorder="1" applyAlignment="1">
      <alignment horizontal="center"/>
    </xf>
    <xf numFmtId="0" fontId="10" fillId="24" borderId="12" xfId="0" applyFont="1" applyFill="1" applyBorder="1" applyAlignment="1">
      <alignment horizontal="left"/>
    </xf>
    <xf numFmtId="0" fontId="3" fillId="0" borderId="12" xfId="0" applyFont="1" applyFill="1" applyBorder="1" applyAlignment="1"/>
    <xf numFmtId="0" fontId="4" fillId="0" borderId="12" xfId="0" applyFont="1" applyFill="1" applyBorder="1" applyAlignment="1">
      <alignment wrapText="1"/>
    </xf>
    <xf numFmtId="0" fontId="0" fillId="25" borderId="20" xfId="0" applyFill="1" applyBorder="1"/>
    <xf numFmtId="0" fontId="0" fillId="25" borderId="21" xfId="0" applyFill="1" applyBorder="1"/>
    <xf numFmtId="0" fontId="0" fillId="25" borderId="22" xfId="0" applyFill="1" applyBorder="1"/>
    <xf numFmtId="0" fontId="0" fillId="25" borderId="0" xfId="0" applyFill="1" applyBorder="1"/>
    <xf numFmtId="0" fontId="0" fillId="25" borderId="0" xfId="0" applyFill="1" applyBorder="1" applyAlignment="1"/>
    <xf numFmtId="0" fontId="40" fillId="24" borderId="11" xfId="0" applyFont="1" applyFill="1" applyBorder="1" applyAlignment="1">
      <alignment horizontal="right"/>
    </xf>
    <xf numFmtId="0" fontId="40" fillId="24" borderId="0" xfId="0" applyFont="1" applyFill="1" applyBorder="1" applyAlignment="1">
      <alignment horizontal="right"/>
    </xf>
    <xf numFmtId="0" fontId="40" fillId="24" borderId="10" xfId="0" applyFont="1" applyFill="1" applyBorder="1" applyAlignment="1">
      <alignment horizontal="right"/>
    </xf>
    <xf numFmtId="0" fontId="41" fillId="24" borderId="11" xfId="0" applyFont="1" applyFill="1" applyBorder="1" applyAlignment="1">
      <alignment horizontal="right"/>
    </xf>
    <xf numFmtId="0" fontId="41" fillId="24" borderId="0" xfId="0" applyFont="1" applyFill="1" applyBorder="1" applyAlignment="1">
      <alignment horizontal="right"/>
    </xf>
    <xf numFmtId="0" fontId="41" fillId="24" borderId="10" xfId="0" applyFont="1" applyFill="1" applyBorder="1" applyAlignment="1">
      <alignment horizontal="right"/>
    </xf>
    <xf numFmtId="0" fontId="42" fillId="24" borderId="11" xfId="0" applyFont="1" applyFill="1" applyBorder="1" applyAlignment="1">
      <alignment horizontal="right"/>
    </xf>
    <xf numFmtId="0" fontId="42" fillId="24" borderId="0" xfId="0" applyFont="1" applyFill="1" applyBorder="1" applyAlignment="1">
      <alignment horizontal="right"/>
    </xf>
    <xf numFmtId="0" fontId="42" fillId="24" borderId="10" xfId="0" applyFont="1" applyFill="1" applyBorder="1" applyAlignment="1">
      <alignment horizontal="right"/>
    </xf>
    <xf numFmtId="0" fontId="43" fillId="24" borderId="11" xfId="0" applyFont="1" applyFill="1" applyBorder="1" applyAlignment="1">
      <alignment horizontal="right"/>
    </xf>
    <xf numFmtId="0" fontId="43" fillId="24" borderId="0" xfId="0" applyFont="1" applyFill="1" applyBorder="1" applyAlignment="1">
      <alignment horizontal="right"/>
    </xf>
    <xf numFmtId="0" fontId="43" fillId="24" borderId="10" xfId="0" applyFont="1" applyFill="1" applyBorder="1" applyAlignment="1">
      <alignment horizontal="right"/>
    </xf>
    <xf numFmtId="0" fontId="16" fillId="24" borderId="11" xfId="0" applyFont="1" applyFill="1" applyBorder="1" applyAlignment="1">
      <alignment horizontal="right" vertical="top"/>
    </xf>
    <xf numFmtId="0" fontId="3" fillId="26" borderId="23" xfId="0" applyFont="1" applyFill="1" applyBorder="1" applyAlignment="1">
      <alignment horizontal="left" vertical="top" wrapText="1"/>
    </xf>
    <xf numFmtId="0" fontId="4" fillId="24" borderId="10" xfId="0" applyFont="1" applyFill="1" applyBorder="1" applyAlignment="1">
      <alignment horizontal="right" vertical="top"/>
    </xf>
    <xf numFmtId="0" fontId="4" fillId="25" borderId="0" xfId="0" applyFont="1" applyFill="1" applyBorder="1"/>
    <xf numFmtId="0" fontId="11" fillId="26" borderId="24" xfId="39" applyFont="1" applyFill="1" applyBorder="1" applyAlignment="1">
      <alignment horizontal="left" vertical="top" wrapText="1"/>
    </xf>
    <xf numFmtId="167" fontId="44" fillId="24" borderId="11" xfId="0" applyNumberFormat="1" applyFont="1" applyFill="1" applyBorder="1" applyAlignment="1">
      <alignment horizontal="right" vertical="top"/>
    </xf>
    <xf numFmtId="167" fontId="3" fillId="26" borderId="24" xfId="0" applyNumberFormat="1" applyFont="1" applyFill="1" applyBorder="1" applyAlignment="1">
      <alignment horizontal="left" vertical="top" wrapText="1"/>
    </xf>
    <xf numFmtId="167" fontId="9" fillId="24" borderId="10" xfId="0" applyNumberFormat="1" applyFont="1" applyFill="1" applyBorder="1" applyAlignment="1">
      <alignment horizontal="right" vertical="top"/>
    </xf>
    <xf numFmtId="167" fontId="11" fillId="24" borderId="11" xfId="0" applyNumberFormat="1" applyFont="1" applyFill="1" applyBorder="1" applyAlignment="1">
      <alignment horizontal="right" vertical="top"/>
    </xf>
    <xf numFmtId="167" fontId="3" fillId="26" borderId="25" xfId="0" applyNumberFormat="1" applyFont="1" applyFill="1" applyBorder="1" applyAlignment="1">
      <alignment horizontal="left" vertical="top" wrapText="1"/>
    </xf>
    <xf numFmtId="167" fontId="4" fillId="24" borderId="10" xfId="0" applyNumberFormat="1" applyFont="1" applyFill="1" applyBorder="1" applyAlignment="1">
      <alignment horizontal="right" vertical="top"/>
    </xf>
    <xf numFmtId="0" fontId="4" fillId="24" borderId="11" xfId="0" applyFont="1" applyFill="1" applyBorder="1" applyAlignment="1"/>
    <xf numFmtId="0" fontId="4" fillId="24" borderId="10" xfId="0" applyFont="1" applyFill="1" applyBorder="1" applyAlignment="1"/>
    <xf numFmtId="0" fontId="43" fillId="24" borderId="11" xfId="0" applyFont="1" applyFill="1" applyBorder="1" applyAlignment="1">
      <alignment horizontal="center"/>
    </xf>
    <xf numFmtId="0" fontId="3" fillId="24" borderId="0" xfId="0" applyFont="1" applyFill="1" applyBorder="1" applyAlignment="1">
      <alignment horizontal="center" vertical="top" wrapText="1"/>
    </xf>
    <xf numFmtId="0" fontId="0" fillId="24" borderId="10" xfId="0" applyFill="1" applyBorder="1" applyAlignment="1">
      <alignment horizontal="center"/>
    </xf>
    <xf numFmtId="0" fontId="0" fillId="25" borderId="10" xfId="0" applyFill="1" applyBorder="1" applyAlignment="1">
      <alignment wrapText="1"/>
    </xf>
    <xf numFmtId="0" fontId="0" fillId="24" borderId="10" xfId="0" applyFill="1" applyBorder="1" applyAlignment="1">
      <alignment wrapText="1"/>
    </xf>
    <xf numFmtId="0" fontId="0" fillId="24" borderId="0" xfId="0" applyFill="1" applyBorder="1" applyAlignment="1">
      <alignment wrapText="1"/>
    </xf>
    <xf numFmtId="0" fontId="0" fillId="24" borderId="26" xfId="0" applyFill="1" applyBorder="1"/>
    <xf numFmtId="0" fontId="0" fillId="24" borderId="27" xfId="0" applyFill="1" applyBorder="1"/>
    <xf numFmtId="0" fontId="0" fillId="24" borderId="28" xfId="0" applyFill="1" applyBorder="1"/>
    <xf numFmtId="14" fontId="9" fillId="24" borderId="0" xfId="0" applyNumberFormat="1" applyFont="1" applyFill="1" applyBorder="1" applyAlignment="1">
      <alignment horizontal="left"/>
    </xf>
    <xf numFmtId="1" fontId="19" fillId="0" borderId="12" xfId="0" applyNumberFormat="1" applyFont="1" applyFill="1" applyBorder="1" applyAlignment="1" applyProtection="1">
      <alignment horizontal="center"/>
      <protection hidden="1"/>
    </xf>
    <xf numFmtId="0" fontId="3"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center" wrapText="1"/>
    </xf>
    <xf numFmtId="0" fontId="3" fillId="0" borderId="13" xfId="0" applyFont="1" applyFill="1" applyBorder="1" applyAlignment="1">
      <alignment horizontal="center" vertical="center" wrapText="1"/>
    </xf>
    <xf numFmtId="0" fontId="4" fillId="0" borderId="17" xfId="0" applyFont="1" applyFill="1" applyBorder="1"/>
    <xf numFmtId="0" fontId="0" fillId="0" borderId="0" xfId="0" applyFill="1"/>
    <xf numFmtId="0" fontId="3" fillId="0" borderId="29" xfId="0" applyFont="1" applyFill="1" applyBorder="1" applyAlignment="1">
      <alignment wrapText="1"/>
    </xf>
    <xf numFmtId="0" fontId="4" fillId="24" borderId="17" xfId="0" applyFont="1" applyFill="1" applyBorder="1" applyAlignment="1">
      <alignment horizontal="left" wrapText="1"/>
    </xf>
    <xf numFmtId="0" fontId="3" fillId="24" borderId="0" xfId="0" applyFont="1" applyFill="1" applyBorder="1" applyAlignment="1">
      <alignment horizontal="left" wrapText="1"/>
    </xf>
    <xf numFmtId="0" fontId="3" fillId="24" borderId="0" xfId="0" applyFont="1" applyFill="1" applyAlignment="1">
      <alignment horizontal="left" wrapText="1"/>
    </xf>
    <xf numFmtId="0" fontId="3" fillId="27" borderId="12" xfId="0" applyFont="1" applyFill="1" applyBorder="1" applyAlignment="1">
      <alignment horizontal="center"/>
    </xf>
    <xf numFmtId="0" fontId="4" fillId="27" borderId="12" xfId="0" applyFont="1" applyFill="1" applyBorder="1"/>
    <xf numFmtId="0" fontId="0" fillId="0" borderId="0" xfId="0" applyAlignment="1"/>
    <xf numFmtId="0" fontId="45" fillId="28" borderId="30" xfId="0" applyFont="1" applyFill="1" applyBorder="1" applyAlignment="1">
      <alignment horizontal="left" vertical="center"/>
    </xf>
    <xf numFmtId="0" fontId="45" fillId="28" borderId="31" xfId="0" applyFont="1" applyFill="1" applyBorder="1" applyAlignment="1">
      <alignment horizontal="left" vertical="center"/>
    </xf>
    <xf numFmtId="0" fontId="45" fillId="28" borderId="32" xfId="0" applyFont="1" applyFill="1" applyBorder="1" applyAlignment="1">
      <alignment horizontal="left" vertical="center"/>
    </xf>
    <xf numFmtId="0" fontId="2" fillId="24" borderId="0" xfId="0" applyFont="1" applyFill="1" applyBorder="1" applyAlignment="1"/>
    <xf numFmtId="0" fontId="8" fillId="24" borderId="0" xfId="0" applyFont="1" applyFill="1" applyBorder="1" applyAlignment="1">
      <alignment horizontal="center"/>
    </xf>
    <xf numFmtId="0" fontId="3" fillId="29" borderId="12" xfId="0" applyFont="1" applyFill="1" applyBorder="1" applyAlignment="1">
      <alignment horizontal="center" vertical="center" wrapText="1"/>
    </xf>
    <xf numFmtId="0" fontId="3" fillId="29" borderId="12" xfId="0" applyFont="1" applyFill="1" applyBorder="1" applyAlignment="1">
      <alignment wrapText="1"/>
    </xf>
    <xf numFmtId="0" fontId="3" fillId="29" borderId="12" xfId="0" applyFont="1" applyFill="1" applyBorder="1" applyAlignment="1">
      <alignment horizontal="center"/>
    </xf>
    <xf numFmtId="0" fontId="3" fillId="29" borderId="12" xfId="0" applyFont="1" applyFill="1" applyBorder="1" applyAlignment="1">
      <alignment vertical="top" wrapText="1"/>
    </xf>
    <xf numFmtId="0" fontId="3" fillId="29" borderId="12" xfId="0" applyFont="1" applyFill="1" applyBorder="1" applyAlignment="1">
      <alignment horizontal="center" wrapText="1"/>
    </xf>
    <xf numFmtId="0" fontId="4" fillId="29" borderId="12" xfId="0" applyFont="1" applyFill="1" applyBorder="1"/>
    <xf numFmtId="0" fontId="4" fillId="27" borderId="12" xfId="0" applyFont="1" applyFill="1" applyBorder="1" applyAlignment="1">
      <alignment horizontal="center"/>
    </xf>
    <xf numFmtId="2" fontId="4" fillId="27" borderId="12" xfId="0" applyNumberFormat="1" applyFont="1" applyFill="1" applyBorder="1" applyAlignment="1">
      <alignment horizontal="center"/>
    </xf>
    <xf numFmtId="0" fontId="4" fillId="27" borderId="12" xfId="0" applyFont="1" applyFill="1" applyBorder="1" applyAlignment="1">
      <alignment horizontal="right"/>
    </xf>
    <xf numFmtId="0" fontId="3" fillId="30" borderId="12" xfId="0" applyFont="1" applyFill="1" applyBorder="1" applyAlignment="1">
      <alignment horizontal="left"/>
    </xf>
    <xf numFmtId="0" fontId="3" fillId="30" borderId="12" xfId="0" applyFont="1" applyFill="1" applyBorder="1" applyAlignment="1">
      <alignment horizontal="center"/>
    </xf>
    <xf numFmtId="0" fontId="11" fillId="27" borderId="12" xfId="0" applyFont="1" applyFill="1" applyBorder="1" applyAlignment="1"/>
    <xf numFmtId="0" fontId="3" fillId="29" borderId="12" xfId="0" applyFont="1" applyFill="1" applyBorder="1" applyAlignment="1">
      <alignment horizontal="left" vertical="top" wrapText="1"/>
    </xf>
    <xf numFmtId="0" fontId="3" fillId="29" borderId="12" xfId="0" applyFont="1" applyFill="1" applyBorder="1" applyAlignment="1">
      <alignment horizontal="center" vertical="top" wrapText="1"/>
    </xf>
    <xf numFmtId="0" fontId="10" fillId="29" borderId="12" xfId="0" applyFont="1" applyFill="1" applyBorder="1" applyAlignment="1">
      <alignment horizontal="center" wrapText="1"/>
    </xf>
    <xf numFmtId="0" fontId="10" fillId="29" borderId="12" xfId="0" applyFont="1" applyFill="1" applyBorder="1" applyAlignment="1">
      <alignment horizontal="center"/>
    </xf>
    <xf numFmtId="0" fontId="3" fillId="27" borderId="12" xfId="0" applyFont="1" applyFill="1" applyBorder="1" applyAlignment="1"/>
    <xf numFmtId="0" fontId="3" fillId="29" borderId="12" xfId="0" applyFont="1" applyFill="1" applyBorder="1" applyAlignment="1">
      <alignment horizontal="left"/>
    </xf>
    <xf numFmtId="0" fontId="3" fillId="29" borderId="12" xfId="0" applyFont="1" applyFill="1" applyBorder="1"/>
    <xf numFmtId="2" fontId="3" fillId="27" borderId="12" xfId="0" applyNumberFormat="1" applyFont="1" applyFill="1" applyBorder="1" applyAlignment="1">
      <alignment horizontal="center"/>
    </xf>
    <xf numFmtId="0" fontId="3" fillId="29" borderId="32" xfId="0" applyFont="1" applyFill="1" applyBorder="1" applyAlignment="1">
      <alignment horizontal="center"/>
    </xf>
    <xf numFmtId="0" fontId="12" fillId="29" borderId="0" xfId="0" applyFont="1" applyFill="1" applyBorder="1" applyAlignment="1">
      <alignment horizontal="center"/>
    </xf>
    <xf numFmtId="0" fontId="3" fillId="29" borderId="30" xfId="0" applyFont="1" applyFill="1" applyBorder="1" applyAlignment="1">
      <alignment horizontal="center"/>
    </xf>
    <xf numFmtId="0" fontId="3" fillId="29" borderId="31" xfId="0" applyFont="1" applyFill="1" applyBorder="1" applyAlignment="1">
      <alignment horizontal="center"/>
    </xf>
    <xf numFmtId="0" fontId="3" fillId="29" borderId="30" xfId="0" applyFont="1" applyFill="1" applyBorder="1" applyAlignment="1">
      <alignment horizontal="left"/>
    </xf>
    <xf numFmtId="0" fontId="3" fillId="29" borderId="32" xfId="0" applyFont="1" applyFill="1" applyBorder="1" applyAlignment="1">
      <alignment horizontal="left"/>
    </xf>
    <xf numFmtId="0" fontId="3" fillId="29" borderId="31" xfId="0" applyFont="1" applyFill="1" applyBorder="1" applyAlignment="1">
      <alignment horizontal="left"/>
    </xf>
    <xf numFmtId="0" fontId="3" fillId="29" borderId="0" xfId="0" applyFont="1" applyFill="1" applyAlignment="1">
      <alignment horizontal="center"/>
    </xf>
    <xf numFmtId="0" fontId="4" fillId="28" borderId="0" xfId="0" applyFont="1" applyFill="1"/>
    <xf numFmtId="0" fontId="3" fillId="0" borderId="0" xfId="0" applyFont="1" applyFill="1" applyAlignment="1">
      <alignment horizontal="center"/>
    </xf>
    <xf numFmtId="164" fontId="10" fillId="29" borderId="12" xfId="0" applyNumberFormat="1" applyFont="1" applyFill="1" applyBorder="1" applyAlignment="1">
      <alignment horizontal="right"/>
    </xf>
    <xf numFmtId="164" fontId="4" fillId="27" borderId="12" xfId="0" applyNumberFormat="1" applyFont="1" applyFill="1" applyBorder="1"/>
    <xf numFmtId="165" fontId="4" fillId="27" borderId="12" xfId="0" applyNumberFormat="1" applyFont="1" applyFill="1" applyBorder="1"/>
    <xf numFmtId="0" fontId="4" fillId="0" borderId="0" xfId="0" applyFont="1" applyFill="1"/>
    <xf numFmtId="0" fontId="2" fillId="0" borderId="0" xfId="0" applyFont="1" applyFill="1" applyAlignment="1">
      <alignment wrapText="1"/>
    </xf>
    <xf numFmtId="0" fontId="0" fillId="24" borderId="0" xfId="0" applyFill="1" applyBorder="1" applyAlignment="1">
      <alignment horizontal="center" wrapText="1"/>
    </xf>
    <xf numFmtId="0" fontId="4" fillId="24" borderId="0" xfId="0" applyFont="1" applyFill="1" applyBorder="1" applyAlignment="1">
      <alignment horizontal="center"/>
    </xf>
    <xf numFmtId="0" fontId="9" fillId="24" borderId="32" xfId="0" applyFont="1" applyFill="1" applyBorder="1" applyAlignment="1">
      <alignment horizontal="left" vertical="top" wrapText="1"/>
    </xf>
    <xf numFmtId="0" fontId="9" fillId="24" borderId="30" xfId="0" applyFont="1" applyFill="1" applyBorder="1" applyAlignment="1">
      <alignment horizontal="left" vertical="top" wrapText="1"/>
    </xf>
    <xf numFmtId="0" fontId="9" fillId="24" borderId="39" xfId="0" applyFont="1" applyFill="1" applyBorder="1" applyAlignment="1">
      <alignment horizontal="left" vertical="top" wrapText="1"/>
    </xf>
    <xf numFmtId="0" fontId="38" fillId="24" borderId="11" xfId="0" applyFont="1" applyFill="1" applyBorder="1" applyAlignment="1">
      <alignment horizontal="center"/>
    </xf>
    <xf numFmtId="0" fontId="38" fillId="24" borderId="0" xfId="0" applyFont="1" applyFill="1" applyBorder="1" applyAlignment="1">
      <alignment horizontal="center"/>
    </xf>
    <xf numFmtId="0" fontId="38" fillId="24" borderId="10" xfId="0" applyFont="1" applyFill="1" applyBorder="1" applyAlignment="1">
      <alignment horizontal="center"/>
    </xf>
    <xf numFmtId="0" fontId="39" fillId="24" borderId="11" xfId="0" applyFont="1" applyFill="1" applyBorder="1" applyAlignment="1">
      <alignment horizontal="center"/>
    </xf>
    <xf numFmtId="0" fontId="39" fillId="24" borderId="0" xfId="0" applyFont="1" applyFill="1" applyBorder="1" applyAlignment="1">
      <alignment horizontal="center"/>
    </xf>
    <xf numFmtId="0" fontId="39" fillId="24" borderId="10" xfId="0" applyFont="1" applyFill="1" applyBorder="1" applyAlignment="1">
      <alignment horizontal="center"/>
    </xf>
    <xf numFmtId="0" fontId="40" fillId="24" borderId="11" xfId="0" applyFont="1" applyFill="1" applyBorder="1" applyAlignment="1">
      <alignment horizontal="right"/>
    </xf>
    <xf numFmtId="0" fontId="40" fillId="24" borderId="0" xfId="0" applyFont="1" applyFill="1" applyBorder="1" applyAlignment="1">
      <alignment horizontal="right"/>
    </xf>
    <xf numFmtId="0" fontId="40" fillId="24" borderId="10" xfId="0" applyFont="1" applyFill="1" applyBorder="1" applyAlignment="1">
      <alignment horizontal="right"/>
    </xf>
    <xf numFmtId="0" fontId="9" fillId="24" borderId="33" xfId="0" applyFont="1" applyFill="1" applyBorder="1" applyAlignment="1">
      <alignment horizontal="left" vertical="top"/>
    </xf>
    <xf numFmtId="0" fontId="9" fillId="24" borderId="34" xfId="0" applyFont="1" applyFill="1" applyBorder="1" applyAlignment="1">
      <alignment horizontal="left" vertical="top"/>
    </xf>
    <xf numFmtId="0" fontId="9" fillId="24" borderId="35" xfId="0" applyFont="1" applyFill="1" applyBorder="1" applyAlignment="1">
      <alignment horizontal="left" vertical="top"/>
    </xf>
    <xf numFmtId="166" fontId="4" fillId="24" borderId="0" xfId="0" applyNumberFormat="1" applyFont="1" applyFill="1" applyBorder="1" applyAlignment="1">
      <alignment horizontal="center"/>
    </xf>
    <xf numFmtId="0" fontId="9" fillId="24" borderId="36" xfId="0" applyFont="1" applyFill="1" applyBorder="1" applyAlignment="1">
      <alignment horizontal="left" vertical="top"/>
    </xf>
    <xf numFmtId="0" fontId="9" fillId="24" borderId="37" xfId="0" applyFont="1" applyFill="1" applyBorder="1" applyAlignment="1">
      <alignment horizontal="left" vertical="top"/>
    </xf>
    <xf numFmtId="0" fontId="9" fillId="24" borderId="38" xfId="0" applyFont="1" applyFill="1" applyBorder="1" applyAlignment="1">
      <alignment horizontal="left" vertical="top"/>
    </xf>
    <xf numFmtId="168" fontId="4" fillId="24" borderId="0" xfId="0" applyNumberFormat="1" applyFont="1" applyFill="1" applyBorder="1" applyAlignment="1">
      <alignment horizontal="center" vertical="top" wrapText="1"/>
    </xf>
    <xf numFmtId="0" fontId="9" fillId="24" borderId="32" xfId="39" applyFont="1" applyFill="1" applyBorder="1" applyAlignment="1">
      <alignment horizontal="left" vertical="top"/>
    </xf>
    <xf numFmtId="0" fontId="9" fillId="24" borderId="30" xfId="39" applyFont="1" applyFill="1" applyBorder="1" applyAlignment="1">
      <alignment horizontal="left" vertical="top"/>
    </xf>
    <xf numFmtId="0" fontId="9" fillId="24" borderId="39" xfId="39" applyFont="1" applyFill="1" applyBorder="1" applyAlignment="1">
      <alignment horizontal="left" vertical="top"/>
    </xf>
    <xf numFmtId="0" fontId="4" fillId="24" borderId="0" xfId="0" applyNumberFormat="1" applyFont="1" applyFill="1" applyBorder="1" applyAlignment="1">
      <alignment horizontal="center" vertical="top" wrapText="1"/>
    </xf>
    <xf numFmtId="0" fontId="4" fillId="24" borderId="0" xfId="0" applyFont="1" applyFill="1" applyBorder="1" applyAlignment="1">
      <alignment horizontal="center" vertical="top" wrapText="1"/>
    </xf>
    <xf numFmtId="0" fontId="4" fillId="0" borderId="12" xfId="0" applyFont="1" applyBorder="1" applyAlignment="1">
      <alignment horizontal="left" wrapText="1"/>
    </xf>
    <xf numFmtId="0" fontId="11" fillId="0" borderId="12" xfId="0" applyFont="1" applyBorder="1" applyAlignment="1">
      <alignment horizontal="left" wrapText="1"/>
    </xf>
    <xf numFmtId="0" fontId="4" fillId="0" borderId="32" xfId="0" applyFont="1" applyBorder="1" applyAlignment="1">
      <alignment horizontal="left" wrapText="1"/>
    </xf>
    <xf numFmtId="0" fontId="4" fillId="0" borderId="30" xfId="0" applyFont="1" applyBorder="1" applyAlignment="1">
      <alignment horizontal="left" wrapText="1"/>
    </xf>
    <xf numFmtId="0" fontId="4" fillId="0" borderId="31" xfId="0" applyFont="1" applyBorder="1" applyAlignment="1">
      <alignment horizontal="left" wrapText="1"/>
    </xf>
    <xf numFmtId="0" fontId="16" fillId="0" borderId="15" xfId="0" applyFont="1" applyBorder="1" applyAlignment="1">
      <alignment horizontal="left" wrapText="1"/>
    </xf>
    <xf numFmtId="0" fontId="16" fillId="0" borderId="16" xfId="0" applyFont="1" applyBorder="1" applyAlignment="1">
      <alignment horizontal="left" wrapText="1"/>
    </xf>
    <xf numFmtId="0" fontId="3" fillId="29" borderId="12" xfId="0" applyFont="1" applyFill="1" applyBorder="1" applyAlignment="1">
      <alignment horizontal="left" wrapText="1"/>
    </xf>
    <xf numFmtId="0" fontId="3" fillId="29" borderId="12" xfId="0" applyFont="1" applyFill="1" applyBorder="1" applyAlignment="1">
      <alignment horizontal="left"/>
    </xf>
    <xf numFmtId="0" fontId="3" fillId="29" borderId="12" xfId="0" applyFont="1" applyFill="1" applyBorder="1" applyAlignment="1">
      <alignment horizontal="center"/>
    </xf>
    <xf numFmtId="0" fontId="18" fillId="0" borderId="0" xfId="0" applyFont="1" applyBorder="1" applyAlignment="1">
      <alignment horizontal="left" wrapText="1"/>
    </xf>
    <xf numFmtId="0" fontId="18" fillId="0" borderId="17" xfId="0" applyFont="1" applyBorder="1" applyAlignment="1">
      <alignment horizontal="left" wrapText="1"/>
    </xf>
    <xf numFmtId="0" fontId="3" fillId="0" borderId="12" xfId="0" applyFont="1" applyBorder="1" applyAlignment="1">
      <alignment horizontal="left" wrapText="1"/>
    </xf>
    <xf numFmtId="0" fontId="4" fillId="0" borderId="12" xfId="0" applyFont="1" applyFill="1" applyBorder="1" applyAlignment="1">
      <alignment horizontal="left" wrapText="1"/>
    </xf>
    <xf numFmtId="0" fontId="3" fillId="24" borderId="13" xfId="0" applyFont="1" applyFill="1" applyBorder="1" applyAlignment="1">
      <alignment horizontal="left" wrapText="1"/>
    </xf>
    <xf numFmtId="0" fontId="4" fillId="24" borderId="13" xfId="0" applyFont="1" applyFill="1" applyBorder="1" applyAlignment="1">
      <alignment horizontal="left" wrapText="1"/>
    </xf>
    <xf numFmtId="0" fontId="4" fillId="24" borderId="14" xfId="0" applyFont="1" applyFill="1" applyBorder="1" applyAlignment="1">
      <alignment horizontal="left" wrapText="1"/>
    </xf>
    <xf numFmtId="0" fontId="3" fillId="29" borderId="12" xfId="0" applyFont="1" applyFill="1" applyBorder="1" applyAlignment="1">
      <alignment horizontal="center" vertical="center" wrapText="1"/>
    </xf>
    <xf numFmtId="0" fontId="3" fillId="29" borderId="32" xfId="0" applyFont="1" applyFill="1" applyBorder="1" applyAlignment="1">
      <alignment horizontal="center" vertical="center" wrapText="1"/>
    </xf>
    <xf numFmtId="0" fontId="3" fillId="29" borderId="30" xfId="0" applyFont="1" applyFill="1" applyBorder="1" applyAlignment="1">
      <alignment horizontal="center" vertical="center" wrapText="1"/>
    </xf>
    <xf numFmtId="0" fontId="3" fillId="29" borderId="31" xfId="0" applyFont="1" applyFill="1" applyBorder="1" applyAlignment="1">
      <alignment horizontal="center" vertical="center" wrapText="1"/>
    </xf>
    <xf numFmtId="0" fontId="18" fillId="24" borderId="0" xfId="0" applyFont="1" applyFill="1" applyBorder="1" applyAlignment="1">
      <alignment horizontal="left" vertical="center" wrapText="1"/>
    </xf>
    <xf numFmtId="0" fontId="4" fillId="24" borderId="0" xfId="0" applyFont="1" applyFill="1" applyBorder="1" applyAlignment="1">
      <alignment horizontal="left" vertical="center"/>
    </xf>
    <xf numFmtId="0" fontId="4" fillId="24" borderId="17"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40" xfId="0" applyFont="1" applyBorder="1" applyAlignment="1">
      <alignment horizontal="center"/>
    </xf>
    <xf numFmtId="0" fontId="4" fillId="0" borderId="18"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left"/>
    </xf>
    <xf numFmtId="0" fontId="4" fillId="0" borderId="30" xfId="0" applyFont="1" applyBorder="1" applyAlignment="1">
      <alignment horizontal="left"/>
    </xf>
    <xf numFmtId="0" fontId="4" fillId="0" borderId="31" xfId="0" applyFont="1" applyBorder="1" applyAlignment="1">
      <alignment horizontal="left"/>
    </xf>
    <xf numFmtId="0" fontId="20" fillId="0" borderId="0" xfId="0" applyFont="1" applyBorder="1" applyAlignment="1">
      <alignment horizontal="left" wrapText="1"/>
    </xf>
    <xf numFmtId="0" fontId="16" fillId="0" borderId="0" xfId="0" applyFont="1" applyBorder="1" applyAlignment="1">
      <alignment horizontal="left" wrapText="1"/>
    </xf>
    <xf numFmtId="0" fontId="16" fillId="0" borderId="17" xfId="0" applyFont="1" applyBorder="1" applyAlignment="1">
      <alignment horizontal="left" wrapText="1"/>
    </xf>
    <xf numFmtId="0" fontId="4" fillId="0" borderId="41"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4" fillId="0" borderId="4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 fillId="0" borderId="0" xfId="0" applyFont="1" applyBorder="1" applyAlignment="1">
      <alignment horizontal="justify" wrapText="1"/>
    </xf>
    <xf numFmtId="0" fontId="4" fillId="0" borderId="0" xfId="0" applyFont="1" applyBorder="1" applyAlignment="1">
      <alignment horizontal="justify" wrapText="1"/>
    </xf>
    <xf numFmtId="0" fontId="4" fillId="0" borderId="17" xfId="0" applyFont="1" applyBorder="1" applyAlignment="1">
      <alignment horizontal="justify"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17" xfId="0" applyFont="1" applyFill="1" applyBorder="1" applyAlignment="1">
      <alignment horizontal="left"/>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18" fillId="0" borderId="0" xfId="0" applyFont="1" applyBorder="1" applyAlignment="1">
      <alignment horizontal="left"/>
    </xf>
    <xf numFmtId="0" fontId="3" fillId="0" borderId="0" xfId="0" applyFont="1" applyBorder="1" applyAlignment="1">
      <alignment horizontal="left"/>
    </xf>
    <xf numFmtId="0" fontId="3" fillId="29" borderId="12" xfId="0" applyFont="1" applyFill="1" applyBorder="1" applyAlignment="1">
      <alignment horizontal="center" wrapText="1"/>
    </xf>
    <xf numFmtId="0" fontId="4" fillId="24" borderId="17" xfId="0" applyFont="1" applyFill="1" applyBorder="1" applyAlignment="1">
      <alignment horizontal="center"/>
    </xf>
    <xf numFmtId="0" fontId="4" fillId="0" borderId="12" xfId="0" applyFont="1" applyFill="1" applyBorder="1" applyAlignment="1">
      <alignment horizontal="right"/>
    </xf>
    <xf numFmtId="0" fontId="17" fillId="0" borderId="0" xfId="0" applyFont="1" applyBorder="1" applyAlignment="1">
      <alignment horizontal="left" wrapText="1"/>
    </xf>
    <xf numFmtId="0" fontId="17" fillId="0" borderId="17" xfId="0" applyFont="1" applyBorder="1" applyAlignment="1">
      <alignment horizontal="left" wrapText="1"/>
    </xf>
    <xf numFmtId="0" fontId="3" fillId="0" borderId="17" xfId="0" applyFont="1" applyBorder="1" applyAlignment="1">
      <alignment horizontal="left"/>
    </xf>
    <xf numFmtId="0" fontId="4" fillId="24" borderId="0" xfId="0" applyFont="1" applyFill="1" applyBorder="1" applyAlignment="1">
      <alignment horizontal="left" vertical="center" wrapText="1"/>
    </xf>
    <xf numFmtId="0" fontId="4" fillId="24" borderId="17" xfId="0" applyFont="1" applyFill="1" applyBorder="1" applyAlignment="1">
      <alignment horizontal="left" vertical="center" wrapText="1"/>
    </xf>
    <xf numFmtId="0" fontId="4" fillId="27" borderId="29" xfId="0" applyFont="1" applyFill="1" applyBorder="1" applyAlignment="1">
      <alignment horizontal="right"/>
    </xf>
    <xf numFmtId="0" fontId="4" fillId="0" borderId="32" xfId="0" applyFont="1" applyFill="1" applyBorder="1" applyAlignment="1">
      <alignment horizontal="right"/>
    </xf>
    <xf numFmtId="0" fontId="4" fillId="0" borderId="31" xfId="0" applyFont="1" applyFill="1" applyBorder="1" applyAlignment="1">
      <alignment horizontal="right"/>
    </xf>
    <xf numFmtId="0" fontId="1" fillId="24" borderId="0" xfId="0" applyFont="1" applyFill="1" applyBorder="1" applyAlignment="1">
      <alignment horizontal="left" wrapText="1"/>
    </xf>
    <xf numFmtId="0" fontId="4" fillId="24" borderId="17" xfId="0" applyFont="1" applyFill="1" applyBorder="1" applyAlignment="1">
      <alignment horizontal="left" wrapText="1"/>
    </xf>
    <xf numFmtId="0" fontId="4" fillId="27" borderId="12" xfId="0" applyFont="1" applyFill="1" applyBorder="1" applyAlignment="1">
      <alignment horizontal="right"/>
    </xf>
    <xf numFmtId="0" fontId="46" fillId="24" borderId="0" xfId="0" applyFont="1" applyFill="1" applyBorder="1" applyAlignment="1">
      <alignment horizontal="left"/>
    </xf>
    <xf numFmtId="0" fontId="3" fillId="29" borderId="32" xfId="0" applyFont="1" applyFill="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3" fillId="24" borderId="15" xfId="0" applyFont="1" applyFill="1" applyBorder="1" applyAlignment="1">
      <alignment horizontal="left" wrapText="1"/>
    </xf>
    <xf numFmtId="0" fontId="0" fillId="0" borderId="15" xfId="0" applyBorder="1" applyAlignment="1">
      <alignment horizontal="lef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_QA Requirement Ambiguity Tracker Template v0.1"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xecutiveboard.com/?utm_source=TECH_Tool_Agile" TargetMode="External"/></Relationships>
</file>

<file path=xl/drawings/drawing1.xml><?xml version="1.0" encoding="utf-8"?>
<xdr:wsDr xmlns:xdr="http://schemas.openxmlformats.org/drawingml/2006/spreadsheetDrawing" xmlns:a="http://schemas.openxmlformats.org/drawingml/2006/main">
  <xdr:twoCellAnchor>
    <xdr:from>
      <xdr:col>0</xdr:col>
      <xdr:colOff>82550</xdr:colOff>
      <xdr:row>0</xdr:row>
      <xdr:rowOff>0</xdr:rowOff>
    </xdr:from>
    <xdr:to>
      <xdr:col>0</xdr:col>
      <xdr:colOff>850900</xdr:colOff>
      <xdr:row>1</xdr:row>
      <xdr:rowOff>12700</xdr:rowOff>
    </xdr:to>
    <xdr:pic>
      <xdr:nvPicPr>
        <xdr:cNvPr id="21523" name="Picture 2" descr="home_logo">
          <a:extLst>
            <a:ext uri="{FF2B5EF4-FFF2-40B4-BE49-F238E27FC236}">
              <a16:creationId xmlns:a16="http://schemas.microsoft.com/office/drawing/2014/main" id="{AD064FFC-B407-4467-9CC9-3B49A2899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0"/>
          <a:ext cx="76835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8</xdr:col>
      <xdr:colOff>0</xdr:colOff>
      <xdr:row>1</xdr:row>
      <xdr:rowOff>0</xdr:rowOff>
    </xdr:to>
    <xdr:sp macro="" textlink="">
      <xdr:nvSpPr>
        <xdr:cNvPr id="21524" name="Line 3">
          <a:extLst>
            <a:ext uri="{FF2B5EF4-FFF2-40B4-BE49-F238E27FC236}">
              <a16:creationId xmlns:a16="http://schemas.microsoft.com/office/drawing/2014/main" id="{EB32D3C1-75D8-4621-A430-98DE3ADC2793}"/>
            </a:ext>
          </a:extLst>
        </xdr:cNvPr>
        <xdr:cNvSpPr>
          <a:spLocks noChangeShapeType="1"/>
        </xdr:cNvSpPr>
      </xdr:nvSpPr>
      <xdr:spPr bwMode="auto">
        <a:xfrm>
          <a:off x="0" y="742950"/>
          <a:ext cx="70421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xdr:col>
      <xdr:colOff>0</xdr:colOff>
      <xdr:row>48</xdr:row>
      <xdr:rowOff>0</xdr:rowOff>
    </xdr:to>
    <xdr:sp macro="" textlink="">
      <xdr:nvSpPr>
        <xdr:cNvPr id="19461" name="Oval 5">
          <a:extLst>
            <a:ext uri="{FF2B5EF4-FFF2-40B4-BE49-F238E27FC236}">
              <a16:creationId xmlns:a16="http://schemas.microsoft.com/office/drawing/2014/main" id="{184D6593-8BD2-4B84-9242-CED8F36BCF1C}"/>
            </a:ext>
          </a:extLst>
        </xdr:cNvPr>
        <xdr:cNvSpPr>
          <a:spLocks noChangeArrowheads="1"/>
        </xdr:cNvSpPr>
      </xdr:nvSpPr>
      <xdr:spPr bwMode="auto">
        <a:xfrm>
          <a:off x="2600325" y="14687550"/>
          <a:ext cx="0" cy="323850"/>
        </a:xfrm>
        <a:prstGeom prst="ellipse">
          <a:avLst/>
        </a:prstGeom>
        <a:solidFill>
          <a:srgbClr val="FFFF00"/>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5</a:t>
          </a:r>
        </a:p>
      </xdr:txBody>
    </xdr:sp>
    <xdr:clientData/>
  </xdr:twoCellAnchor>
  <xdr:twoCellAnchor>
    <xdr:from>
      <xdr:col>1</xdr:col>
      <xdr:colOff>381000</xdr:colOff>
      <xdr:row>95</xdr:row>
      <xdr:rowOff>76200</xdr:rowOff>
    </xdr:from>
    <xdr:to>
      <xdr:col>1</xdr:col>
      <xdr:colOff>726955</xdr:colOff>
      <xdr:row>97</xdr:row>
      <xdr:rowOff>79436</xdr:rowOff>
    </xdr:to>
    <xdr:sp macro="" textlink="">
      <xdr:nvSpPr>
        <xdr:cNvPr id="19467" name="Oval 11">
          <a:extLst>
            <a:ext uri="{FF2B5EF4-FFF2-40B4-BE49-F238E27FC236}">
              <a16:creationId xmlns:a16="http://schemas.microsoft.com/office/drawing/2014/main" id="{E6E6BA38-4626-4A5F-9B20-3BB2B791971D}"/>
            </a:ext>
          </a:extLst>
        </xdr:cNvPr>
        <xdr:cNvSpPr>
          <a:spLocks noChangeArrowheads="1"/>
        </xdr:cNvSpPr>
      </xdr:nvSpPr>
      <xdr:spPr bwMode="auto">
        <a:xfrm>
          <a:off x="2962275" y="32537400"/>
          <a:ext cx="333375" cy="333375"/>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1</a:t>
          </a:r>
        </a:p>
      </xdr:txBody>
    </xdr:sp>
    <xdr:clientData/>
  </xdr:twoCellAnchor>
  <xdr:twoCellAnchor>
    <xdr:from>
      <xdr:col>1</xdr:col>
      <xdr:colOff>0</xdr:colOff>
      <xdr:row>59</xdr:row>
      <xdr:rowOff>0</xdr:rowOff>
    </xdr:from>
    <xdr:to>
      <xdr:col>1</xdr:col>
      <xdr:colOff>0</xdr:colOff>
      <xdr:row>60</xdr:row>
      <xdr:rowOff>0</xdr:rowOff>
    </xdr:to>
    <xdr:sp macro="" textlink="">
      <xdr:nvSpPr>
        <xdr:cNvPr id="19479" name="Oval 23">
          <a:extLst>
            <a:ext uri="{FF2B5EF4-FFF2-40B4-BE49-F238E27FC236}">
              <a16:creationId xmlns:a16="http://schemas.microsoft.com/office/drawing/2014/main" id="{2CF661D6-270B-43C3-B52D-DC5D64267A82}"/>
            </a:ext>
          </a:extLst>
        </xdr:cNvPr>
        <xdr:cNvSpPr>
          <a:spLocks noChangeArrowheads="1"/>
        </xdr:cNvSpPr>
      </xdr:nvSpPr>
      <xdr:spPr bwMode="auto">
        <a:xfrm>
          <a:off x="2600325" y="17040225"/>
          <a:ext cx="0" cy="161925"/>
        </a:xfrm>
        <a:prstGeom prst="ellipse">
          <a:avLst/>
        </a:prstGeom>
        <a:solidFill>
          <a:srgbClr val="FFFF00"/>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5</a:t>
          </a:r>
        </a:p>
      </xdr:txBody>
    </xdr:sp>
    <xdr:clientData/>
  </xdr:twoCellAnchor>
  <xdr:twoCellAnchor editAs="oneCell">
    <xdr:from>
      <xdr:col>0</xdr:col>
      <xdr:colOff>0</xdr:colOff>
      <xdr:row>0</xdr:row>
      <xdr:rowOff>171450</xdr:rowOff>
    </xdr:from>
    <xdr:to>
      <xdr:col>0</xdr:col>
      <xdr:colOff>0</xdr:colOff>
      <xdr:row>0</xdr:row>
      <xdr:rowOff>520700</xdr:rowOff>
    </xdr:to>
    <xdr:pic>
      <xdr:nvPicPr>
        <xdr:cNvPr id="19531" name="Picture 3" descr="CEB Logo">
          <a:hlinkClick xmlns:r="http://schemas.openxmlformats.org/officeDocument/2006/relationships" r:id="rId1"/>
          <a:extLst>
            <a:ext uri="{FF2B5EF4-FFF2-40B4-BE49-F238E27FC236}">
              <a16:creationId xmlns:a16="http://schemas.microsoft.com/office/drawing/2014/main" id="{7FEC16D7-0A9B-499E-80F7-02277796F5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1450"/>
          <a:ext cx="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3155950</xdr:colOff>
      <xdr:row>10</xdr:row>
      <xdr:rowOff>240196</xdr:rowOff>
    </xdr:from>
    <xdr:to>
      <xdr:col>1</xdr:col>
      <xdr:colOff>3508558</xdr:colOff>
      <xdr:row>12</xdr:row>
      <xdr:rowOff>0</xdr:rowOff>
    </xdr:to>
    <xdr:sp macro="" textlink="">
      <xdr:nvSpPr>
        <xdr:cNvPr id="6148" name="Oval 4">
          <a:extLst>
            <a:ext uri="{FF2B5EF4-FFF2-40B4-BE49-F238E27FC236}">
              <a16:creationId xmlns:a16="http://schemas.microsoft.com/office/drawing/2014/main" id="{29C37BA8-417D-4D8A-BC75-17AE91E61FB2}"/>
            </a:ext>
          </a:extLst>
        </xdr:cNvPr>
        <xdr:cNvSpPr>
          <a:spLocks noChangeArrowheads="1"/>
        </xdr:cNvSpPr>
      </xdr:nvSpPr>
      <xdr:spPr bwMode="auto">
        <a:xfrm>
          <a:off x="3208683" y="3412435"/>
          <a:ext cx="333375" cy="323022"/>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2</a:t>
          </a:r>
        </a:p>
      </xdr:txBody>
    </xdr:sp>
    <xdr:clientData/>
  </xdr:twoCellAnchor>
  <xdr:twoCellAnchor>
    <xdr:from>
      <xdr:col>1</xdr:col>
      <xdr:colOff>3257550</xdr:colOff>
      <xdr:row>36</xdr:row>
      <xdr:rowOff>124239</xdr:rowOff>
    </xdr:from>
    <xdr:to>
      <xdr:col>1</xdr:col>
      <xdr:colOff>3632200</xdr:colOff>
      <xdr:row>38</xdr:row>
      <xdr:rowOff>76524</xdr:rowOff>
    </xdr:to>
    <xdr:sp macro="" textlink="">
      <xdr:nvSpPr>
        <xdr:cNvPr id="6151" name="Oval 7">
          <a:extLst>
            <a:ext uri="{FF2B5EF4-FFF2-40B4-BE49-F238E27FC236}">
              <a16:creationId xmlns:a16="http://schemas.microsoft.com/office/drawing/2014/main" id="{E286B72D-35F0-4B85-B42C-BB9FFC4F19A7}"/>
            </a:ext>
          </a:extLst>
        </xdr:cNvPr>
        <xdr:cNvSpPr>
          <a:spLocks noChangeArrowheads="1"/>
        </xdr:cNvSpPr>
      </xdr:nvSpPr>
      <xdr:spPr bwMode="auto">
        <a:xfrm>
          <a:off x="3303933" y="8257761"/>
          <a:ext cx="361950" cy="289891"/>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4</a:t>
          </a:r>
        </a:p>
      </xdr:txBody>
    </xdr:sp>
    <xdr:clientData/>
  </xdr:twoCellAnchor>
  <xdr:twoCellAnchor>
    <xdr:from>
      <xdr:col>1</xdr:col>
      <xdr:colOff>2859157</xdr:colOff>
      <xdr:row>44</xdr:row>
      <xdr:rowOff>153366</xdr:rowOff>
    </xdr:from>
    <xdr:to>
      <xdr:col>1</xdr:col>
      <xdr:colOff>3233807</xdr:colOff>
      <xdr:row>45</xdr:row>
      <xdr:rowOff>319018</xdr:rowOff>
    </xdr:to>
    <xdr:sp macro="" textlink="">
      <xdr:nvSpPr>
        <xdr:cNvPr id="6152" name="Oval 8">
          <a:extLst>
            <a:ext uri="{FF2B5EF4-FFF2-40B4-BE49-F238E27FC236}">
              <a16:creationId xmlns:a16="http://schemas.microsoft.com/office/drawing/2014/main" id="{AF442F2A-4602-44E0-B7F3-521C37371E1E}"/>
            </a:ext>
          </a:extLst>
        </xdr:cNvPr>
        <xdr:cNvSpPr>
          <a:spLocks noChangeArrowheads="1"/>
        </xdr:cNvSpPr>
      </xdr:nvSpPr>
      <xdr:spPr bwMode="auto">
        <a:xfrm>
          <a:off x="2924590" y="9481516"/>
          <a:ext cx="361950" cy="331304"/>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5</a:t>
          </a:r>
        </a:p>
      </xdr:txBody>
    </xdr:sp>
    <xdr:clientData/>
  </xdr:twoCellAnchor>
  <xdr:twoCellAnchor>
    <xdr:from>
      <xdr:col>1</xdr:col>
      <xdr:colOff>3461441</xdr:colOff>
      <xdr:row>87</xdr:row>
      <xdr:rowOff>99805</xdr:rowOff>
    </xdr:from>
    <xdr:to>
      <xdr:col>2</xdr:col>
      <xdr:colOff>159244</xdr:colOff>
      <xdr:row>89</xdr:row>
      <xdr:rowOff>80755</xdr:rowOff>
    </xdr:to>
    <xdr:sp macro="" textlink="">
      <xdr:nvSpPr>
        <xdr:cNvPr id="6153" name="Oval 9">
          <a:extLst>
            <a:ext uri="{FF2B5EF4-FFF2-40B4-BE49-F238E27FC236}">
              <a16:creationId xmlns:a16="http://schemas.microsoft.com/office/drawing/2014/main" id="{A2379C25-7AA9-4018-8261-B05823142EAD}"/>
            </a:ext>
          </a:extLst>
        </xdr:cNvPr>
        <xdr:cNvSpPr>
          <a:spLocks noChangeArrowheads="1"/>
        </xdr:cNvSpPr>
      </xdr:nvSpPr>
      <xdr:spPr bwMode="auto">
        <a:xfrm>
          <a:off x="3501474" y="16805827"/>
          <a:ext cx="361950" cy="312254"/>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7</a:t>
          </a:r>
        </a:p>
      </xdr:txBody>
    </xdr:sp>
    <xdr:clientData/>
  </xdr:twoCellAnchor>
  <xdr:twoCellAnchor>
    <xdr:from>
      <xdr:col>2</xdr:col>
      <xdr:colOff>549275</xdr:colOff>
      <xdr:row>107</xdr:row>
      <xdr:rowOff>0</xdr:rowOff>
    </xdr:from>
    <xdr:to>
      <xdr:col>2</xdr:col>
      <xdr:colOff>930275</xdr:colOff>
      <xdr:row>107</xdr:row>
      <xdr:rowOff>0</xdr:rowOff>
    </xdr:to>
    <xdr:sp macro="" textlink="">
      <xdr:nvSpPr>
        <xdr:cNvPr id="6154" name="Oval 10">
          <a:extLst>
            <a:ext uri="{FF2B5EF4-FFF2-40B4-BE49-F238E27FC236}">
              <a16:creationId xmlns:a16="http://schemas.microsoft.com/office/drawing/2014/main" id="{9A7F0B0A-B022-48A4-BD0D-FC573332F42D}"/>
            </a:ext>
          </a:extLst>
        </xdr:cNvPr>
        <xdr:cNvSpPr>
          <a:spLocks noChangeArrowheads="1"/>
        </xdr:cNvSpPr>
      </xdr:nvSpPr>
      <xdr:spPr bwMode="auto">
        <a:xfrm>
          <a:off x="5267325" y="19992975"/>
          <a:ext cx="361950" cy="0"/>
        </a:xfrm>
        <a:prstGeom prst="ellipse">
          <a:avLst/>
        </a:prstGeom>
        <a:solidFill>
          <a:srgbClr val="FFFF00"/>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8</a:t>
          </a:r>
        </a:p>
      </xdr:txBody>
    </xdr:sp>
    <xdr:clientData/>
  </xdr:twoCellAnchor>
  <xdr:twoCellAnchor>
    <xdr:from>
      <xdr:col>1</xdr:col>
      <xdr:colOff>3090793</xdr:colOff>
      <xdr:row>109</xdr:row>
      <xdr:rowOff>99392</xdr:rowOff>
    </xdr:from>
    <xdr:to>
      <xdr:col>1</xdr:col>
      <xdr:colOff>3554343</xdr:colOff>
      <xdr:row>110</xdr:row>
      <xdr:rowOff>316355</xdr:rowOff>
    </xdr:to>
    <xdr:sp macro="" textlink="">
      <xdr:nvSpPr>
        <xdr:cNvPr id="6157" name="Oval 13">
          <a:extLst>
            <a:ext uri="{FF2B5EF4-FFF2-40B4-BE49-F238E27FC236}">
              <a16:creationId xmlns:a16="http://schemas.microsoft.com/office/drawing/2014/main" id="{7497C659-701E-49DD-9B5F-B2F498D80775}"/>
            </a:ext>
          </a:extLst>
        </xdr:cNvPr>
        <xdr:cNvSpPr>
          <a:spLocks noChangeArrowheads="1"/>
        </xdr:cNvSpPr>
      </xdr:nvSpPr>
      <xdr:spPr bwMode="auto">
        <a:xfrm>
          <a:off x="3149876" y="20416631"/>
          <a:ext cx="438150" cy="376444"/>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8</a:t>
          </a:r>
        </a:p>
      </xdr:txBody>
    </xdr:sp>
    <xdr:clientData/>
  </xdr:twoCellAnchor>
  <xdr:twoCellAnchor>
    <xdr:from>
      <xdr:col>1</xdr:col>
      <xdr:colOff>3270250</xdr:colOff>
      <xdr:row>30</xdr:row>
      <xdr:rowOff>9525</xdr:rowOff>
    </xdr:from>
    <xdr:to>
      <xdr:col>1</xdr:col>
      <xdr:colOff>3622858</xdr:colOff>
      <xdr:row>31</xdr:row>
      <xdr:rowOff>0</xdr:rowOff>
    </xdr:to>
    <xdr:sp macro="" textlink="">
      <xdr:nvSpPr>
        <xdr:cNvPr id="6158" name="Oval 14">
          <a:extLst>
            <a:ext uri="{FF2B5EF4-FFF2-40B4-BE49-F238E27FC236}">
              <a16:creationId xmlns:a16="http://schemas.microsoft.com/office/drawing/2014/main" id="{FFBF19AC-71EA-4619-9DD7-3A4A4C4E8789}"/>
            </a:ext>
          </a:extLst>
        </xdr:cNvPr>
        <xdr:cNvSpPr>
          <a:spLocks noChangeArrowheads="1"/>
        </xdr:cNvSpPr>
      </xdr:nvSpPr>
      <xdr:spPr bwMode="auto">
        <a:xfrm>
          <a:off x="4743450" y="6924675"/>
          <a:ext cx="333375" cy="314325"/>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3</a:t>
          </a:r>
        </a:p>
      </xdr:txBody>
    </xdr:sp>
    <xdr:clientData/>
  </xdr:twoCellAnchor>
  <xdr:twoCellAnchor>
    <xdr:from>
      <xdr:col>1</xdr:col>
      <xdr:colOff>3527287</xdr:colOff>
      <xdr:row>68</xdr:row>
      <xdr:rowOff>18083</xdr:rowOff>
    </xdr:from>
    <xdr:to>
      <xdr:col>2</xdr:col>
      <xdr:colOff>229678</xdr:colOff>
      <xdr:row>70</xdr:row>
      <xdr:rowOff>66277</xdr:rowOff>
    </xdr:to>
    <xdr:sp macro="" textlink="">
      <xdr:nvSpPr>
        <xdr:cNvPr id="6159" name="Oval 15">
          <a:extLst>
            <a:ext uri="{FF2B5EF4-FFF2-40B4-BE49-F238E27FC236}">
              <a16:creationId xmlns:a16="http://schemas.microsoft.com/office/drawing/2014/main" id="{37AB3A68-BF5E-457B-BA23-94DE7D9F3B9F}"/>
            </a:ext>
          </a:extLst>
        </xdr:cNvPr>
        <xdr:cNvSpPr>
          <a:spLocks noChangeArrowheads="1"/>
        </xdr:cNvSpPr>
      </xdr:nvSpPr>
      <xdr:spPr bwMode="auto">
        <a:xfrm>
          <a:off x="3567320" y="13649324"/>
          <a:ext cx="361950" cy="356566"/>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6</a:t>
          </a:r>
        </a:p>
      </xdr:txBody>
    </xdr:sp>
    <xdr:clientData/>
  </xdr:twoCellAnchor>
  <xdr:twoCellAnchor>
    <xdr:from>
      <xdr:col>1</xdr:col>
      <xdr:colOff>3213100</xdr:colOff>
      <xdr:row>3</xdr:row>
      <xdr:rowOff>269875</xdr:rowOff>
    </xdr:from>
    <xdr:to>
      <xdr:col>1</xdr:col>
      <xdr:colOff>3565708</xdr:colOff>
      <xdr:row>4</xdr:row>
      <xdr:rowOff>208506</xdr:rowOff>
    </xdr:to>
    <xdr:sp macro="" textlink="">
      <xdr:nvSpPr>
        <xdr:cNvPr id="6161" name="Oval 17">
          <a:extLst>
            <a:ext uri="{FF2B5EF4-FFF2-40B4-BE49-F238E27FC236}">
              <a16:creationId xmlns:a16="http://schemas.microsoft.com/office/drawing/2014/main" id="{0C9F976A-D1C1-4664-BB23-9A5ECAD34DD6}"/>
            </a:ext>
          </a:extLst>
        </xdr:cNvPr>
        <xdr:cNvSpPr>
          <a:spLocks noChangeArrowheads="1"/>
        </xdr:cNvSpPr>
      </xdr:nvSpPr>
      <xdr:spPr bwMode="auto">
        <a:xfrm>
          <a:off x="4686300" y="1847850"/>
          <a:ext cx="333375" cy="323850"/>
        </a:xfrm>
        <a:prstGeom prst="ellipse">
          <a:avLst/>
        </a:prstGeom>
        <a:solidFill>
          <a:srgbClr val="999999"/>
        </a:solidFill>
        <a:ln w="9525">
          <a:solidFill>
            <a:srgbClr val="000000"/>
          </a:solidFill>
          <a:round/>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Documents%20and%20Settings/cog20113/Local%20Settings/Temp/wzb4d2/kurinji/Offshore%20Deliverables/Performance%20Estimation%20Template%20-V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nosiu\mig\doc\Serverl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1.prod\HIG\Madhavi\AllAm\New\d4.%20Review%20QA%20Templates%200819\BABP_QA_MetricsTemplate_V1.0(Draf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ss/Documents%20and%20Settings/cog20113/Local%20Settings/Temp/wzb4d2/Madhavi/AllAm/New/d4.%20Review%20QA%20Templates%200819/BABP_QA_MetricsTemplate_V1.0(Draf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1.prod\HIG\Madhavi\AllAm\New\d4.%20Review%20QA%20Templates%200819\Documents%20and%20Settings\vv7670\Local%20Settings\Temporary%20Internet%20Files\Content.IE5\OZM9I5W5\QTDM-MBAD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ss/Documents%20and%20Settings/cog20113/Local%20Settings/Temp/wzb4d2/Madhavi/AllAm/New/d4.%20Review%20QA%20Templates%200819/Documents%20and%20Settings/vv7670/Local%20Settings/Temporary%20Internet%20Files/Content.IE5/OZM9I5W5/QTDM-MBAD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Guideline"/>
      <sheetName val="Pre-requisite Checklist"/>
      <sheetName val="Test Spec"/>
      <sheetName val="Effort Estimate"/>
      <sheetName val="Estimate Summary"/>
      <sheetName val="Change History"/>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erlist"/>
      <sheetName val="Server HW Detail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Metrics Plan"/>
      <sheetName val="AM-Test-Large-Datasheet"/>
      <sheetName val="Metrics Collection Sheet"/>
      <sheetName val="Defect Pivot"/>
      <sheetName val="Metrics Analysis Sheet"/>
      <sheetName val="Change Log"/>
    </sheetNames>
    <sheetDataSet>
      <sheetData sheetId="0" refreshError="1"/>
      <sheetData sheetId="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Metrics Plan"/>
      <sheetName val="AM-Test-Large-Datasheet"/>
      <sheetName val="Metrics Collection Sheet"/>
      <sheetName val="Defect Pivot"/>
      <sheetName val="Metrics Analysis Sheet"/>
      <sheetName val="Change Log"/>
    </sheetNames>
    <sheetDataSet>
      <sheetData sheetId="0" refreshError="1"/>
      <sheetData sheetId="1"/>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ReadMe"/>
      <sheetName val="Plan - Mandatory"/>
      <sheetName val="Plan - Recommended"/>
      <sheetName val="Quality Goals"/>
      <sheetName val="Org.Capability"/>
      <sheetName val="DP Plan"/>
      <sheetName val="AD-WF-Lar-DataSheet"/>
      <sheetName val="Collection"/>
      <sheetName val="Defect Pivot"/>
      <sheetName val="Metrics Analysis"/>
      <sheetName val="Metrics Report"/>
      <sheetName val="ProjectPredictiveCapability"/>
      <sheetName val="Org.goals"/>
      <sheetName val="ProjectPredictedPerformance"/>
      <sheetName val="Change Log"/>
    </sheetNames>
    <sheetDataSet>
      <sheetData sheetId="0"/>
      <sheetData sheetId="1"/>
      <sheetData sheetId="2"/>
      <sheetData sheetId="3"/>
      <sheetData sheetId="4"/>
      <sheetData sheetId="5"/>
      <sheetData sheetId="6"/>
      <sheetData sheetId="7">
        <row r="2">
          <cell r="A2" t="str">
            <v>Requirements</v>
          </cell>
        </row>
        <row r="3">
          <cell r="A3" t="str">
            <v>Analysis</v>
          </cell>
        </row>
        <row r="4">
          <cell r="A4" t="str">
            <v>Design</v>
          </cell>
        </row>
        <row r="5">
          <cell r="A5" t="str">
            <v xml:space="preserve">Coding </v>
          </cell>
        </row>
        <row r="6">
          <cell r="A6" t="str">
            <v>Unit Testing</v>
          </cell>
        </row>
        <row r="7">
          <cell r="A7" t="str">
            <v>Integration Testing</v>
          </cell>
        </row>
        <row r="8">
          <cell r="A8" t="str">
            <v>System Testing</v>
          </cell>
        </row>
        <row r="9">
          <cell r="A9" t="str">
            <v>Delivery</v>
          </cell>
        </row>
        <row r="10">
          <cell r="A10" t="str">
            <v>Acceptance Testing</v>
          </cell>
        </row>
        <row r="11">
          <cell r="A11" t="str">
            <v>Implementation</v>
          </cell>
        </row>
      </sheetData>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
      <sheetName val="ReadMe"/>
      <sheetName val="Plan - Mandatory"/>
      <sheetName val="Plan - Recommended"/>
      <sheetName val="Quality Goals"/>
      <sheetName val="Org.Capability"/>
      <sheetName val="DP Plan"/>
      <sheetName val="AD-WF-Lar-DataSheet"/>
      <sheetName val="Collection"/>
      <sheetName val="Defect Pivot"/>
      <sheetName val="Metrics Analysis"/>
      <sheetName val="Metrics Report"/>
      <sheetName val="ProjectPredictiveCapability"/>
      <sheetName val="Org.goals"/>
      <sheetName val="ProjectPredictedPerformance"/>
      <sheetName val="Change Log"/>
    </sheetNames>
    <sheetDataSet>
      <sheetData sheetId="0"/>
      <sheetData sheetId="1"/>
      <sheetData sheetId="2"/>
      <sheetData sheetId="3"/>
      <sheetData sheetId="4"/>
      <sheetData sheetId="5"/>
      <sheetData sheetId="6"/>
      <sheetData sheetId="7">
        <row r="2">
          <cell r="A2" t="str">
            <v>Requirements</v>
          </cell>
        </row>
        <row r="3">
          <cell r="A3" t="str">
            <v>Analysis</v>
          </cell>
        </row>
        <row r="4">
          <cell r="A4" t="str">
            <v>Design</v>
          </cell>
        </row>
        <row r="5">
          <cell r="A5" t="str">
            <v xml:space="preserve">Coding </v>
          </cell>
        </row>
        <row r="6">
          <cell r="A6" t="str">
            <v>Unit Testing</v>
          </cell>
        </row>
        <row r="7">
          <cell r="A7" t="str">
            <v>Integration Testing</v>
          </cell>
        </row>
        <row r="8">
          <cell r="A8" t="str">
            <v>System Testing</v>
          </cell>
        </row>
        <row r="9">
          <cell r="A9" t="str">
            <v>Delivery</v>
          </cell>
        </row>
        <row r="10">
          <cell r="A10" t="str">
            <v>Acceptance Testing</v>
          </cell>
        </row>
        <row r="11">
          <cell r="A11" t="str">
            <v>Implementation</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H45"/>
  <sheetViews>
    <sheetView showGridLines="0" view="pageBreakPreview" zoomScale="60" zoomScaleNormal="100" workbookViewId="0">
      <selection activeCell="E24" sqref="E24"/>
    </sheetView>
  </sheetViews>
  <sheetFormatPr defaultColWidth="9.1796875" defaultRowHeight="12.5" x14ac:dyDescent="0.25"/>
  <cols>
    <col min="1" max="1" width="16" style="103" customWidth="1"/>
    <col min="2" max="2" width="15" style="103" customWidth="1"/>
    <col min="3" max="3" width="13.26953125" style="103" customWidth="1"/>
    <col min="4" max="4" width="14" style="103" customWidth="1"/>
    <col min="5" max="5" width="12.26953125" style="103" customWidth="1"/>
    <col min="6" max="6" width="9.453125" style="103" customWidth="1"/>
    <col min="7" max="7" width="7" style="103" customWidth="1"/>
    <col min="8" max="8" width="13.81640625" style="103" customWidth="1"/>
    <col min="9" max="16384" width="9.1796875" style="103"/>
  </cols>
  <sheetData>
    <row r="1" spans="1:8" ht="58.5" customHeight="1" x14ac:dyDescent="0.25">
      <c r="A1" s="100"/>
      <c r="B1" s="101"/>
      <c r="C1" s="101"/>
      <c r="D1" s="101"/>
      <c r="E1" s="101"/>
      <c r="F1" s="101"/>
      <c r="G1" s="101"/>
      <c r="H1" s="102"/>
    </row>
    <row r="2" spans="1:8" ht="21.75" customHeight="1" x14ac:dyDescent="0.5">
      <c r="A2" s="18"/>
      <c r="B2" s="19"/>
      <c r="C2" s="19"/>
      <c r="D2" s="19"/>
      <c r="E2" s="19"/>
      <c r="F2" s="19"/>
      <c r="G2" s="19"/>
      <c r="H2" s="20"/>
    </row>
    <row r="3" spans="1:8" ht="23" x14ac:dyDescent="0.5">
      <c r="A3" s="18"/>
      <c r="B3" s="19"/>
      <c r="D3" s="19"/>
      <c r="E3" s="19"/>
      <c r="F3" s="19"/>
      <c r="G3" s="19"/>
      <c r="H3" s="20"/>
    </row>
    <row r="4" spans="1:8" s="104" customFormat="1" ht="23" x14ac:dyDescent="0.5">
      <c r="A4" s="199" t="s">
        <v>121</v>
      </c>
      <c r="B4" s="200"/>
      <c r="C4" s="200"/>
      <c r="D4" s="200"/>
      <c r="E4" s="200"/>
      <c r="F4" s="200"/>
      <c r="G4" s="200"/>
      <c r="H4" s="201"/>
    </row>
    <row r="5" spans="1:8" ht="23" x14ac:dyDescent="0.5">
      <c r="A5" s="199" t="s">
        <v>122</v>
      </c>
      <c r="B5" s="200"/>
      <c r="C5" s="200"/>
      <c r="D5" s="200"/>
      <c r="E5" s="200"/>
      <c r="F5" s="200"/>
      <c r="G5" s="200"/>
      <c r="H5" s="201"/>
    </row>
    <row r="6" spans="1:8" ht="15.5" x14ac:dyDescent="0.35">
      <c r="A6" s="202"/>
      <c r="B6" s="203"/>
      <c r="C6" s="203"/>
      <c r="D6" s="203"/>
      <c r="E6" s="203"/>
      <c r="F6" s="203"/>
      <c r="G6" s="203"/>
      <c r="H6" s="204"/>
    </row>
    <row r="7" spans="1:8" ht="15.5" x14ac:dyDescent="0.35">
      <c r="A7" s="205"/>
      <c r="B7" s="206"/>
      <c r="C7" s="206"/>
      <c r="D7" s="206"/>
      <c r="E7" s="206"/>
      <c r="F7" s="206"/>
      <c r="G7" s="206"/>
      <c r="H7" s="207"/>
    </row>
    <row r="8" spans="1:8" ht="15.5" x14ac:dyDescent="0.35">
      <c r="A8" s="105"/>
      <c r="B8" s="106"/>
      <c r="C8" s="106"/>
      <c r="D8" s="106"/>
      <c r="E8" s="106"/>
      <c r="F8" s="106"/>
      <c r="G8" s="106"/>
      <c r="H8" s="107"/>
    </row>
    <row r="9" spans="1:8" ht="15.5" x14ac:dyDescent="0.35">
      <c r="A9" s="108"/>
      <c r="B9" s="109"/>
      <c r="C9" s="109"/>
      <c r="D9" s="109"/>
      <c r="E9" s="109"/>
      <c r="F9" s="109"/>
      <c r="G9" s="109"/>
      <c r="H9" s="110"/>
    </row>
    <row r="10" spans="1:8" ht="20" x14ac:dyDescent="0.4">
      <c r="A10" s="111"/>
      <c r="B10" s="112"/>
      <c r="C10" s="112"/>
      <c r="D10" s="112"/>
      <c r="E10" s="112"/>
      <c r="F10" s="112"/>
      <c r="G10" s="112"/>
      <c r="H10" s="113"/>
    </row>
    <row r="11" spans="1:8" ht="18.5" thickBot="1" x14ac:dyDescent="0.45">
      <c r="A11" s="114"/>
      <c r="B11" s="115"/>
      <c r="C11" s="115"/>
      <c r="D11" s="115"/>
      <c r="E11" s="115"/>
      <c r="F11" s="115"/>
      <c r="G11" s="115"/>
      <c r="H11" s="116"/>
    </row>
    <row r="12" spans="1:8" s="120" customFormat="1" ht="26" x14ac:dyDescent="0.25">
      <c r="A12" s="117"/>
      <c r="B12" s="118" t="s">
        <v>123</v>
      </c>
      <c r="C12" s="208" t="s">
        <v>124</v>
      </c>
      <c r="D12" s="209"/>
      <c r="E12" s="209"/>
      <c r="F12" s="209"/>
      <c r="G12" s="210"/>
      <c r="H12" s="119"/>
    </row>
    <row r="13" spans="1:8" s="120" customFormat="1" ht="13" x14ac:dyDescent="0.25">
      <c r="A13" s="117"/>
      <c r="B13" s="121" t="s">
        <v>125</v>
      </c>
      <c r="C13" s="216" t="s">
        <v>126</v>
      </c>
      <c r="D13" s="217"/>
      <c r="E13" s="217"/>
      <c r="F13" s="217"/>
      <c r="G13" s="218"/>
      <c r="H13" s="119"/>
    </row>
    <row r="14" spans="1:8" s="120" customFormat="1" ht="42.75" customHeight="1" x14ac:dyDescent="0.25">
      <c r="A14" s="122"/>
      <c r="B14" s="123" t="s">
        <v>127</v>
      </c>
      <c r="C14" s="196" t="s">
        <v>128</v>
      </c>
      <c r="D14" s="197"/>
      <c r="E14" s="197"/>
      <c r="F14" s="197"/>
      <c r="G14" s="198"/>
      <c r="H14" s="124"/>
    </row>
    <row r="15" spans="1:8" s="120" customFormat="1" ht="13.5" thickBot="1" x14ac:dyDescent="0.3">
      <c r="A15" s="125"/>
      <c r="B15" s="126" t="s">
        <v>129</v>
      </c>
      <c r="C15" s="212" t="s">
        <v>130</v>
      </c>
      <c r="D15" s="213"/>
      <c r="E15" s="213"/>
      <c r="F15" s="213"/>
      <c r="G15" s="214"/>
      <c r="H15" s="127"/>
    </row>
    <row r="16" spans="1:8" s="120" customFormat="1" ht="17.25" customHeight="1" x14ac:dyDescent="0.25">
      <c r="A16" s="128"/>
      <c r="B16" s="11"/>
      <c r="C16" s="11"/>
      <c r="D16" s="11"/>
      <c r="E16" s="11"/>
      <c r="F16" s="11"/>
      <c r="G16" s="11"/>
      <c r="H16" s="129"/>
    </row>
    <row r="17" spans="1:8" ht="18" x14ac:dyDescent="0.4">
      <c r="A17" s="130"/>
      <c r="B17" s="131"/>
      <c r="C17" s="215"/>
      <c r="D17" s="215"/>
      <c r="E17" s="215"/>
      <c r="F17" s="215"/>
      <c r="G17" s="215"/>
      <c r="H17" s="132"/>
    </row>
    <row r="18" spans="1:8" ht="49.5" customHeight="1" x14ac:dyDescent="0.25">
      <c r="A18" s="7"/>
      <c r="B18" s="131"/>
      <c r="C18" s="219"/>
      <c r="D18" s="220"/>
      <c r="E18" s="220"/>
      <c r="F18" s="220"/>
      <c r="G18" s="220"/>
      <c r="H18" s="133"/>
    </row>
    <row r="19" spans="1:8" x14ac:dyDescent="0.25">
      <c r="A19" s="7"/>
      <c r="B19" s="5"/>
      <c r="C19" s="194"/>
      <c r="D19" s="194"/>
      <c r="E19" s="194"/>
      <c r="F19" s="194"/>
      <c r="G19" s="194"/>
      <c r="H19" s="134"/>
    </row>
    <row r="20" spans="1:8" x14ac:dyDescent="0.25">
      <c r="A20" s="7"/>
      <c r="B20" s="4"/>
      <c r="C20" s="4"/>
      <c r="D20" s="4"/>
      <c r="E20" s="135"/>
      <c r="F20" s="135"/>
      <c r="G20" s="135"/>
      <c r="H20" s="134"/>
    </row>
    <row r="21" spans="1:8" x14ac:dyDescent="0.25">
      <c r="A21" s="7"/>
      <c r="B21" s="4"/>
      <c r="C21" s="4"/>
      <c r="D21" s="4"/>
      <c r="E21" s="135"/>
      <c r="F21" s="135"/>
      <c r="G21" s="135"/>
      <c r="H21" s="134"/>
    </row>
    <row r="22" spans="1:8" x14ac:dyDescent="0.25">
      <c r="A22" s="7"/>
      <c r="B22" s="4"/>
      <c r="C22" s="4"/>
      <c r="D22" s="4"/>
      <c r="E22" s="135"/>
      <c r="F22" s="135"/>
      <c r="G22" s="135"/>
      <c r="H22" s="134"/>
    </row>
    <row r="23" spans="1:8" x14ac:dyDescent="0.25">
      <c r="A23" s="7"/>
      <c r="B23" s="4"/>
      <c r="C23" s="4"/>
      <c r="D23" s="4"/>
      <c r="E23" s="135"/>
      <c r="F23" s="135"/>
      <c r="G23" s="135"/>
      <c r="H23" s="134"/>
    </row>
    <row r="24" spans="1:8" x14ac:dyDescent="0.25">
      <c r="A24" s="7"/>
      <c r="B24" s="4"/>
      <c r="C24" s="4"/>
      <c r="D24" s="4"/>
      <c r="E24" s="4"/>
      <c r="F24" s="4"/>
      <c r="G24" s="4"/>
      <c r="H24" s="6"/>
    </row>
    <row r="25" spans="1:8" x14ac:dyDescent="0.25">
      <c r="A25" s="7"/>
      <c r="B25" s="4"/>
      <c r="C25" s="4"/>
      <c r="D25" s="4"/>
      <c r="E25" s="4"/>
      <c r="F25" s="4"/>
      <c r="G25" s="4"/>
      <c r="H25" s="6"/>
    </row>
    <row r="26" spans="1:8" x14ac:dyDescent="0.25">
      <c r="A26" s="7"/>
      <c r="B26" s="4"/>
      <c r="C26" s="4"/>
      <c r="D26" s="4"/>
      <c r="E26" s="4"/>
      <c r="F26" s="4"/>
      <c r="G26" s="4"/>
      <c r="H26" s="6"/>
    </row>
    <row r="27" spans="1:8" x14ac:dyDescent="0.25">
      <c r="A27" s="7"/>
      <c r="B27" s="4"/>
      <c r="C27" s="4"/>
      <c r="D27" s="4"/>
      <c r="E27" s="4"/>
      <c r="F27" s="4"/>
      <c r="G27" s="4"/>
      <c r="H27" s="6"/>
    </row>
    <row r="28" spans="1:8" x14ac:dyDescent="0.25">
      <c r="A28" s="7"/>
      <c r="B28" s="4"/>
      <c r="C28" s="4"/>
      <c r="D28" s="4"/>
      <c r="E28" s="4"/>
      <c r="F28" s="4"/>
      <c r="G28" s="4"/>
      <c r="H28" s="6"/>
    </row>
    <row r="29" spans="1:8" x14ac:dyDescent="0.25">
      <c r="A29" s="7"/>
      <c r="B29" s="4"/>
      <c r="C29" s="4"/>
      <c r="D29" s="4"/>
      <c r="E29" s="4"/>
      <c r="F29" s="4"/>
      <c r="G29" s="4"/>
      <c r="H29" s="6"/>
    </row>
    <row r="30" spans="1:8" x14ac:dyDescent="0.25">
      <c r="A30" s="7"/>
      <c r="B30" s="4"/>
      <c r="C30" s="4"/>
      <c r="D30" s="4"/>
      <c r="E30" s="4"/>
      <c r="F30" s="4"/>
      <c r="G30" s="4"/>
      <c r="H30" s="6"/>
    </row>
    <row r="31" spans="1:8" x14ac:dyDescent="0.25">
      <c r="A31" s="7"/>
      <c r="B31" s="4"/>
      <c r="C31" s="4"/>
      <c r="D31" s="4"/>
      <c r="E31" s="4"/>
      <c r="F31" s="4"/>
      <c r="G31" s="4"/>
      <c r="H31" s="6"/>
    </row>
    <row r="32" spans="1:8" x14ac:dyDescent="0.25">
      <c r="A32" s="7"/>
      <c r="B32" s="4"/>
      <c r="C32" s="4"/>
      <c r="D32" s="4"/>
      <c r="E32" s="4"/>
      <c r="F32" s="4"/>
      <c r="G32" s="4"/>
      <c r="H32" s="6"/>
    </row>
    <row r="33" spans="1:8" x14ac:dyDescent="0.25">
      <c r="A33" s="7"/>
      <c r="B33" s="4"/>
      <c r="C33" s="4"/>
      <c r="D33" s="4"/>
      <c r="E33" s="4"/>
      <c r="F33" s="4"/>
      <c r="G33" s="4"/>
      <c r="H33" s="6"/>
    </row>
    <row r="34" spans="1:8" x14ac:dyDescent="0.25">
      <c r="A34" s="7"/>
      <c r="B34" s="4"/>
      <c r="C34" s="4"/>
      <c r="D34" s="4"/>
      <c r="E34" s="4"/>
      <c r="F34" s="4"/>
      <c r="G34" s="4"/>
      <c r="H34" s="6"/>
    </row>
    <row r="35" spans="1:8" x14ac:dyDescent="0.25">
      <c r="A35" s="7"/>
      <c r="B35" s="4"/>
      <c r="C35" s="4"/>
      <c r="D35" s="4"/>
      <c r="E35" s="4"/>
      <c r="F35" s="4"/>
      <c r="G35" s="4"/>
      <c r="H35" s="6"/>
    </row>
    <row r="36" spans="1:8" ht="13" thickBot="1" x14ac:dyDescent="0.3">
      <c r="A36" s="136"/>
      <c r="B36" s="137"/>
      <c r="C36" s="137"/>
      <c r="D36" s="137"/>
      <c r="E36" s="137"/>
      <c r="F36" s="137"/>
      <c r="G36" s="137"/>
      <c r="H36" s="138"/>
    </row>
    <row r="37" spans="1:8" x14ac:dyDescent="0.25">
      <c r="A37" s="4"/>
      <c r="B37" s="4"/>
      <c r="C37" s="4"/>
      <c r="D37" s="4"/>
      <c r="E37" s="4"/>
      <c r="F37" s="4"/>
      <c r="G37" s="4"/>
      <c r="H37" s="4"/>
    </row>
    <row r="38" spans="1:8" x14ac:dyDescent="0.25">
      <c r="A38" s="4"/>
      <c r="B38" s="4"/>
      <c r="C38" s="4"/>
      <c r="D38" s="4"/>
      <c r="E38" s="4"/>
      <c r="F38" s="4"/>
      <c r="G38" s="4"/>
      <c r="H38" s="4"/>
    </row>
    <row r="39" spans="1:8" ht="13" x14ac:dyDescent="0.3">
      <c r="A39" s="4"/>
      <c r="B39" s="139"/>
      <c r="C39" s="4"/>
      <c r="D39" s="4"/>
      <c r="E39" s="9"/>
      <c r="F39" s="10"/>
      <c r="G39" s="10"/>
      <c r="H39" s="4"/>
    </row>
    <row r="40" spans="1:8" ht="13" x14ac:dyDescent="0.3">
      <c r="A40" s="61"/>
      <c r="B40" s="61"/>
      <c r="C40" s="4"/>
      <c r="D40" s="4"/>
      <c r="E40" s="9"/>
      <c r="F40" s="10"/>
      <c r="G40" s="10"/>
      <c r="H40" s="9"/>
    </row>
    <row r="41" spans="1:8" ht="13" x14ac:dyDescent="0.3">
      <c r="A41" s="61"/>
      <c r="B41" s="61"/>
      <c r="C41" s="4"/>
      <c r="D41" s="4"/>
      <c r="E41" s="9"/>
      <c r="F41" s="10"/>
      <c r="G41" s="10"/>
      <c r="H41" s="9"/>
    </row>
    <row r="42" spans="1:8" ht="13" x14ac:dyDescent="0.3">
      <c r="A42" s="61"/>
      <c r="B42" s="11"/>
      <c r="C42" s="195"/>
      <c r="D42" s="195"/>
      <c r="E42" s="12"/>
      <c r="F42" s="12"/>
      <c r="G42" s="12"/>
      <c r="H42" s="9"/>
    </row>
    <row r="43" spans="1:8" x14ac:dyDescent="0.25">
      <c r="A43" s="4"/>
      <c r="B43" s="11"/>
      <c r="C43" s="211"/>
      <c r="D43" s="211"/>
      <c r="F43" s="13"/>
      <c r="G43" s="13"/>
      <c r="H43" s="4"/>
    </row>
    <row r="44" spans="1:8" ht="13" x14ac:dyDescent="0.3">
      <c r="A44" s="4"/>
      <c r="B44" s="14"/>
      <c r="C44" s="11"/>
      <c r="D44" s="11"/>
      <c r="E44" s="37"/>
      <c r="F44" s="11"/>
      <c r="G44" s="11"/>
      <c r="H44" s="4"/>
    </row>
    <row r="45" spans="1:8" ht="13" x14ac:dyDescent="0.3">
      <c r="A45" s="21"/>
      <c r="B45" s="61"/>
      <c r="C45" s="4"/>
      <c r="D45" s="4"/>
      <c r="E45" s="8"/>
      <c r="F45" s="5"/>
      <c r="G45" s="5"/>
      <c r="H45" s="4"/>
    </row>
  </sheetData>
  <mergeCells count="13">
    <mergeCell ref="C43:D43"/>
    <mergeCell ref="C15:G15"/>
    <mergeCell ref="C17:G17"/>
    <mergeCell ref="C13:G13"/>
    <mergeCell ref="C18:G18"/>
    <mergeCell ref="C19:G19"/>
    <mergeCell ref="C42:D42"/>
    <mergeCell ref="C14:G14"/>
    <mergeCell ref="A4:H4"/>
    <mergeCell ref="A5:H5"/>
    <mergeCell ref="A6:H6"/>
    <mergeCell ref="A7:H7"/>
    <mergeCell ref="C12:G12"/>
  </mergeCells>
  <phoneticPr fontId="14" type="noConversion"/>
  <pageMargins left="0.75" right="0.75" top="0.45" bottom="0.52" header="0.28999999999999998" footer="0.27"/>
  <pageSetup scale="8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K99"/>
  <sheetViews>
    <sheetView showGridLines="0" tabSelected="1" topLeftCell="A7" zoomScaleNormal="100" workbookViewId="0">
      <selection activeCell="A7" sqref="A7:I7"/>
    </sheetView>
  </sheetViews>
  <sheetFormatPr defaultRowHeight="12.5" x14ac:dyDescent="0.25"/>
  <cols>
    <col min="1" max="1" width="22.54296875" customWidth="1"/>
    <col min="2" max="2" width="16.26953125" customWidth="1"/>
    <col min="3" max="3" width="17.1796875" customWidth="1"/>
    <col min="4" max="4" width="18.1796875" customWidth="1"/>
    <col min="5" max="5" width="20" customWidth="1"/>
    <col min="6" max="6" width="14.1796875" customWidth="1"/>
    <col min="7" max="7" width="14" customWidth="1"/>
    <col min="8" max="8" width="3.453125" customWidth="1"/>
    <col min="9" max="9" width="6.453125" customWidth="1"/>
  </cols>
  <sheetData>
    <row r="1" spans="1:11" ht="50.25" customHeight="1" x14ac:dyDescent="0.25">
      <c r="A1" s="156"/>
      <c r="B1" s="154" t="s">
        <v>149</v>
      </c>
      <c r="C1" s="154"/>
      <c r="D1" s="154"/>
      <c r="E1" s="154"/>
      <c r="F1" s="154"/>
      <c r="G1" s="154"/>
      <c r="H1" s="154"/>
      <c r="I1" s="155"/>
      <c r="J1" s="153"/>
      <c r="K1" s="153"/>
    </row>
    <row r="2" spans="1:11" ht="21" customHeight="1" x14ac:dyDescent="0.35">
      <c r="A2" s="29" t="s">
        <v>146</v>
      </c>
      <c r="B2" s="17"/>
      <c r="C2" s="17"/>
      <c r="D2" s="17"/>
      <c r="E2" s="17"/>
      <c r="F2" s="17"/>
      <c r="G2" s="17"/>
      <c r="H2" s="17"/>
      <c r="I2" s="30"/>
    </row>
    <row r="3" spans="1:11" ht="15" customHeight="1" x14ac:dyDescent="0.35">
      <c r="B3" s="29"/>
      <c r="C3" s="17"/>
      <c r="D3" s="17"/>
      <c r="E3" s="17"/>
      <c r="F3" s="17"/>
      <c r="G3" s="17"/>
      <c r="H3" s="17"/>
      <c r="I3" s="30"/>
    </row>
    <row r="4" spans="1:11" ht="68.25" customHeight="1" x14ac:dyDescent="0.25">
      <c r="A4" s="266" t="s">
        <v>151</v>
      </c>
      <c r="B4" s="267"/>
      <c r="C4" s="267"/>
      <c r="D4" s="267"/>
      <c r="E4" s="267"/>
      <c r="F4" s="267"/>
      <c r="G4" s="267"/>
      <c r="H4" s="267"/>
      <c r="I4" s="268"/>
    </row>
    <row r="5" spans="1:11" x14ac:dyDescent="0.25">
      <c r="A5" s="27"/>
      <c r="B5" s="27"/>
      <c r="C5" s="27"/>
      <c r="D5" s="27"/>
      <c r="E5" s="27"/>
      <c r="F5" s="27"/>
      <c r="G5" s="27"/>
      <c r="H5" s="27"/>
      <c r="I5" s="28"/>
    </row>
    <row r="6" spans="1:11" ht="21" customHeight="1" x14ac:dyDescent="0.35">
      <c r="A6" s="24" t="s">
        <v>147</v>
      </c>
      <c r="B6" s="25"/>
      <c r="C6" s="25"/>
      <c r="D6" s="25"/>
      <c r="E6" s="25"/>
      <c r="F6" s="25"/>
      <c r="G6" s="25"/>
      <c r="H6" s="25"/>
      <c r="I6" s="26"/>
    </row>
    <row r="7" spans="1:11" ht="60.75" customHeight="1" x14ac:dyDescent="0.25">
      <c r="A7" s="226" t="s">
        <v>87</v>
      </c>
      <c r="B7" s="226"/>
      <c r="C7" s="226"/>
      <c r="D7" s="226"/>
      <c r="E7" s="226"/>
      <c r="F7" s="226"/>
      <c r="G7" s="226"/>
      <c r="H7" s="226"/>
      <c r="I7" s="227"/>
    </row>
    <row r="8" spans="1:11" ht="6.75" customHeight="1" x14ac:dyDescent="0.25">
      <c r="A8" s="17"/>
      <c r="B8" s="17"/>
      <c r="C8" s="17"/>
      <c r="D8" s="17"/>
      <c r="E8" s="17"/>
      <c r="F8" s="17"/>
      <c r="G8" s="17"/>
      <c r="H8" s="17"/>
      <c r="I8" s="30"/>
    </row>
    <row r="9" spans="1:11" ht="18.75" customHeight="1" x14ac:dyDescent="0.35">
      <c r="A9" s="29" t="s">
        <v>116</v>
      </c>
      <c r="B9" s="17"/>
      <c r="C9" s="17"/>
      <c r="D9" s="17"/>
      <c r="E9" s="17"/>
      <c r="F9" s="17"/>
      <c r="G9" s="17"/>
      <c r="H9" s="17"/>
      <c r="I9" s="30"/>
    </row>
    <row r="10" spans="1:11" ht="40.5" customHeight="1" x14ac:dyDescent="0.3">
      <c r="A10" s="231" t="s">
        <v>108</v>
      </c>
      <c r="B10" s="231"/>
      <c r="C10" s="231"/>
      <c r="D10" s="231"/>
      <c r="E10" s="231"/>
      <c r="F10" s="231"/>
      <c r="G10" s="231"/>
      <c r="H10" s="231"/>
      <c r="I10" s="232"/>
    </row>
    <row r="11" spans="1:11" ht="27" customHeight="1" x14ac:dyDescent="0.3">
      <c r="A11" s="228" t="s">
        <v>107</v>
      </c>
      <c r="B11" s="229"/>
      <c r="C11" s="230" t="s">
        <v>24</v>
      </c>
      <c r="D11" s="230"/>
      <c r="E11" s="230"/>
      <c r="F11" s="230"/>
      <c r="G11" s="230"/>
      <c r="H11" s="31"/>
      <c r="I11" s="32"/>
    </row>
    <row r="12" spans="1:11" ht="17.25" customHeight="1" x14ac:dyDescent="0.3">
      <c r="A12" s="233" t="s">
        <v>88</v>
      </c>
      <c r="B12" s="233"/>
      <c r="C12" s="223" t="s">
        <v>95</v>
      </c>
      <c r="D12" s="224"/>
      <c r="E12" s="224"/>
      <c r="F12" s="224"/>
      <c r="G12" s="225"/>
      <c r="H12" s="31"/>
      <c r="I12" s="32"/>
    </row>
    <row r="13" spans="1:11" ht="55.5" customHeight="1" x14ac:dyDescent="0.3">
      <c r="A13" s="221" t="s">
        <v>89</v>
      </c>
      <c r="B13" s="221"/>
      <c r="C13" s="223" t="s">
        <v>92</v>
      </c>
      <c r="D13" s="224"/>
      <c r="E13" s="224"/>
      <c r="F13" s="224"/>
      <c r="G13" s="225"/>
      <c r="H13" s="31"/>
      <c r="I13" s="32"/>
    </row>
    <row r="14" spans="1:11" ht="27" customHeight="1" x14ac:dyDescent="0.3">
      <c r="A14" s="222" t="s">
        <v>90</v>
      </c>
      <c r="B14" s="222"/>
      <c r="C14" s="223" t="s">
        <v>93</v>
      </c>
      <c r="D14" s="224"/>
      <c r="E14" s="224"/>
      <c r="F14" s="224"/>
      <c r="G14" s="225"/>
      <c r="H14" s="31"/>
      <c r="I14" s="32"/>
    </row>
    <row r="15" spans="1:11" ht="26.25" customHeight="1" x14ac:dyDescent="0.3">
      <c r="A15" s="222" t="s">
        <v>91</v>
      </c>
      <c r="B15" s="222"/>
      <c r="C15" s="223" t="s">
        <v>94</v>
      </c>
      <c r="D15" s="224"/>
      <c r="E15" s="224"/>
      <c r="F15" s="224"/>
      <c r="G15" s="225"/>
      <c r="H15" s="31"/>
      <c r="I15" s="32"/>
    </row>
    <row r="16" spans="1:11" ht="9.75" customHeight="1" x14ac:dyDescent="0.3">
      <c r="A16" s="74"/>
      <c r="B16" s="74"/>
      <c r="C16" s="54"/>
      <c r="D16" s="54"/>
      <c r="E16" s="54"/>
      <c r="F16" s="54"/>
      <c r="G16" s="54"/>
      <c r="H16" s="31"/>
      <c r="I16" s="32"/>
    </row>
    <row r="17" spans="1:9" ht="26.25" customHeight="1" x14ac:dyDescent="0.25">
      <c r="A17" s="255" t="s">
        <v>101</v>
      </c>
      <c r="B17" s="255"/>
      <c r="C17" s="255"/>
      <c r="D17" s="255"/>
      <c r="E17" s="255"/>
      <c r="F17" s="255"/>
      <c r="G17" s="255"/>
      <c r="H17" s="255"/>
      <c r="I17" s="256"/>
    </row>
    <row r="18" spans="1:9" ht="10.5" customHeight="1" x14ac:dyDescent="0.25">
      <c r="A18" s="35"/>
      <c r="B18" s="35"/>
      <c r="C18" s="35"/>
      <c r="D18" s="35"/>
      <c r="E18" s="35"/>
      <c r="F18" s="35"/>
      <c r="G18" s="35"/>
      <c r="H18" s="35"/>
      <c r="I18" s="60"/>
    </row>
    <row r="19" spans="1:9" ht="26.25" customHeight="1" x14ac:dyDescent="0.25">
      <c r="A19" s="159" t="s">
        <v>5</v>
      </c>
      <c r="B19" s="159" t="s">
        <v>6</v>
      </c>
      <c r="C19" s="159" t="s">
        <v>58</v>
      </c>
      <c r="D19" s="159" t="s">
        <v>59</v>
      </c>
      <c r="E19" s="54"/>
      <c r="F19" s="54"/>
      <c r="G19" s="54"/>
      <c r="H19" s="31"/>
      <c r="I19" s="32"/>
    </row>
    <row r="20" spans="1:9" ht="26.25" customHeight="1" x14ac:dyDescent="0.3">
      <c r="A20" s="79" t="s">
        <v>7</v>
      </c>
      <c r="B20" s="15" t="s">
        <v>60</v>
      </c>
      <c r="C20" s="15">
        <v>0</v>
      </c>
      <c r="D20" s="15" t="s">
        <v>61</v>
      </c>
      <c r="E20" s="93"/>
      <c r="F20" s="54"/>
      <c r="G20" s="54"/>
      <c r="H20" s="31"/>
      <c r="I20" s="32"/>
    </row>
    <row r="21" spans="1:9" ht="26.25" customHeight="1" x14ac:dyDescent="0.3">
      <c r="A21" s="79" t="s">
        <v>8</v>
      </c>
      <c r="B21" s="86" t="s">
        <v>9</v>
      </c>
      <c r="C21" s="15" t="s">
        <v>10</v>
      </c>
      <c r="D21" s="87" t="s">
        <v>11</v>
      </c>
      <c r="E21" s="93"/>
      <c r="F21" s="54"/>
      <c r="G21" s="54"/>
      <c r="H21" s="31"/>
      <c r="I21" s="32"/>
    </row>
    <row r="22" spans="1:9" ht="26.25" customHeight="1" x14ac:dyDescent="0.3">
      <c r="A22" s="79" t="s">
        <v>12</v>
      </c>
      <c r="B22" s="15" t="s">
        <v>13</v>
      </c>
      <c r="C22" s="15" t="s">
        <v>14</v>
      </c>
      <c r="D22" s="15" t="s">
        <v>15</v>
      </c>
      <c r="E22" s="93"/>
      <c r="F22" s="54"/>
      <c r="G22" s="54"/>
      <c r="H22" s="31"/>
      <c r="I22" s="32"/>
    </row>
    <row r="23" spans="1:9" ht="28.5" customHeight="1" x14ac:dyDescent="0.3">
      <c r="A23" s="255" t="s">
        <v>96</v>
      </c>
      <c r="B23" s="279"/>
      <c r="C23" s="279"/>
      <c r="D23" s="279"/>
      <c r="E23" s="279"/>
      <c r="F23" s="279"/>
      <c r="G23" s="279"/>
      <c r="H23" s="279"/>
      <c r="I23" s="280"/>
    </row>
    <row r="24" spans="1:9" ht="12" customHeight="1" x14ac:dyDescent="0.25">
      <c r="A24" s="195"/>
      <c r="B24" s="195"/>
      <c r="C24" s="195"/>
      <c r="D24" s="195"/>
      <c r="E24" s="195"/>
      <c r="F24" s="195"/>
      <c r="G24" s="195"/>
      <c r="H24" s="195"/>
      <c r="I24" s="277"/>
    </row>
    <row r="25" spans="1:9" s="70" customFormat="1" ht="23.25" customHeight="1" x14ac:dyDescent="0.25">
      <c r="A25" s="75" t="s">
        <v>120</v>
      </c>
      <c r="B25" s="67"/>
      <c r="C25" s="67"/>
      <c r="D25" s="67"/>
      <c r="E25" s="68"/>
      <c r="F25" s="69"/>
      <c r="G25" s="69"/>
      <c r="H25" s="69"/>
      <c r="I25" s="71"/>
    </row>
    <row r="26" spans="1:9" ht="26.25" customHeight="1" x14ac:dyDescent="0.3">
      <c r="A26" s="160" t="s">
        <v>106</v>
      </c>
      <c r="B26" s="161" t="s">
        <v>7</v>
      </c>
      <c r="C26" s="161" t="s">
        <v>8</v>
      </c>
      <c r="D26" s="161" t="s">
        <v>12</v>
      </c>
      <c r="E26" s="161" t="s">
        <v>4</v>
      </c>
      <c r="F26" s="21"/>
      <c r="G26" s="21"/>
      <c r="H26" s="21"/>
      <c r="I26" s="34"/>
    </row>
    <row r="27" spans="1:9" ht="13.5" customHeight="1" x14ac:dyDescent="0.3">
      <c r="A27" s="56" t="s">
        <v>97</v>
      </c>
      <c r="B27" s="57"/>
      <c r="C27" s="57"/>
      <c r="D27" s="58"/>
      <c r="E27" s="59"/>
      <c r="F27" s="21"/>
      <c r="G27" s="21"/>
      <c r="H27" s="21"/>
      <c r="I27" s="34"/>
    </row>
    <row r="28" spans="1:9" ht="13.5" customHeight="1" x14ac:dyDescent="0.3">
      <c r="A28" s="56" t="s">
        <v>98</v>
      </c>
      <c r="B28" s="57"/>
      <c r="C28" s="57"/>
      <c r="D28" s="58"/>
      <c r="E28" s="59"/>
      <c r="F28" s="73"/>
      <c r="G28" s="73"/>
      <c r="H28" s="73"/>
      <c r="I28" s="55"/>
    </row>
    <row r="29" spans="1:9" ht="13.5" customHeight="1" x14ac:dyDescent="0.3">
      <c r="A29" s="56" t="s">
        <v>99</v>
      </c>
      <c r="B29" s="59"/>
      <c r="C29" s="59"/>
      <c r="D29" s="59"/>
      <c r="E29" s="59"/>
      <c r="F29" s="40"/>
      <c r="G29" s="40"/>
      <c r="H29" s="40"/>
      <c r="I29" s="41"/>
    </row>
    <row r="30" spans="1:9" ht="15" customHeight="1" x14ac:dyDescent="0.25">
      <c r="A30" s="59" t="s">
        <v>100</v>
      </c>
      <c r="B30" s="59"/>
      <c r="C30" s="59"/>
      <c r="D30" s="59"/>
      <c r="E30" s="59"/>
      <c r="F30" s="21"/>
      <c r="G30" s="21"/>
      <c r="H30" s="21"/>
      <c r="I30" s="34"/>
    </row>
    <row r="31" spans="1:9" ht="28.5" customHeight="1" x14ac:dyDescent="0.25">
      <c r="A31" s="88" t="s">
        <v>4</v>
      </c>
      <c r="B31" s="89" t="s">
        <v>102</v>
      </c>
      <c r="C31" s="89" t="s">
        <v>103</v>
      </c>
      <c r="D31" s="89" t="s">
        <v>104</v>
      </c>
      <c r="E31" s="90"/>
      <c r="F31" s="21"/>
      <c r="G31" s="21"/>
      <c r="H31" s="21"/>
      <c r="I31" s="34"/>
    </row>
    <row r="32" spans="1:9" ht="11.25" customHeight="1" x14ac:dyDescent="0.3">
      <c r="A32" s="76"/>
      <c r="B32" s="77"/>
      <c r="C32" s="77"/>
      <c r="D32" s="77"/>
      <c r="E32" s="78"/>
      <c r="F32" s="21"/>
      <c r="G32" s="21"/>
      <c r="H32" s="21"/>
      <c r="I32" s="34"/>
    </row>
    <row r="33" spans="1:9" s="70" customFormat="1" ht="28.5" customHeight="1" x14ac:dyDescent="0.25">
      <c r="A33" s="75" t="s">
        <v>105</v>
      </c>
      <c r="B33" s="72"/>
      <c r="C33" s="69"/>
      <c r="D33" s="69"/>
      <c r="E33" s="69"/>
      <c r="F33" s="69"/>
      <c r="G33" s="69"/>
      <c r="H33" s="69"/>
      <c r="I33" s="71"/>
    </row>
    <row r="34" spans="1:9" ht="24.75" customHeight="1" x14ac:dyDescent="0.3">
      <c r="A34" s="162" t="s">
        <v>16</v>
      </c>
      <c r="B34" s="163" t="s">
        <v>62</v>
      </c>
      <c r="C34" s="21"/>
      <c r="D34" s="21"/>
      <c r="E34" s="21"/>
      <c r="F34" s="21"/>
      <c r="G34" s="21"/>
      <c r="H34" s="21"/>
      <c r="I34" s="34"/>
    </row>
    <row r="35" spans="1:9" ht="18" customHeight="1" x14ac:dyDescent="0.25">
      <c r="A35" s="22" t="s">
        <v>21</v>
      </c>
      <c r="B35" s="165">
        <v>2</v>
      </c>
      <c r="C35" s="21"/>
      <c r="D35" s="21"/>
      <c r="E35" s="21"/>
      <c r="F35" s="21"/>
      <c r="G35" s="21"/>
      <c r="H35" s="21"/>
      <c r="I35" s="34"/>
    </row>
    <row r="36" spans="1:9" ht="20.25" customHeight="1" x14ac:dyDescent="0.25">
      <c r="A36" s="22" t="s">
        <v>8</v>
      </c>
      <c r="B36" s="165">
        <v>4</v>
      </c>
      <c r="C36" s="21"/>
      <c r="D36" s="21"/>
      <c r="E36" s="21"/>
      <c r="F36" s="21"/>
      <c r="G36" s="21"/>
      <c r="H36" s="21"/>
      <c r="I36" s="34"/>
    </row>
    <row r="37" spans="1:9" ht="18.75" customHeight="1" x14ac:dyDescent="0.25">
      <c r="A37" s="22" t="s">
        <v>12</v>
      </c>
      <c r="B37" s="165">
        <v>8</v>
      </c>
      <c r="C37" s="21"/>
      <c r="D37" s="21"/>
      <c r="E37" s="21"/>
      <c r="F37" s="21"/>
      <c r="G37" s="21"/>
      <c r="H37" s="21"/>
      <c r="I37" s="34"/>
    </row>
    <row r="38" spans="1:9" ht="56.25" customHeight="1" x14ac:dyDescent="0.25">
      <c r="A38" s="269" t="s">
        <v>2</v>
      </c>
      <c r="B38" s="270"/>
      <c r="C38" s="270"/>
      <c r="D38" s="270"/>
      <c r="E38" s="270"/>
      <c r="F38" s="270"/>
      <c r="G38" s="270"/>
      <c r="H38" s="270"/>
      <c r="I38" s="271"/>
    </row>
    <row r="39" spans="1:9" ht="13.5" customHeight="1" x14ac:dyDescent="0.25">
      <c r="A39" s="36"/>
      <c r="B39" s="37"/>
      <c r="C39" s="37"/>
      <c r="D39" s="37"/>
      <c r="E39" s="37"/>
      <c r="F39" s="37"/>
      <c r="G39" s="37"/>
      <c r="H39" s="37"/>
      <c r="I39" s="38"/>
    </row>
    <row r="40" spans="1:9" ht="18" customHeight="1" x14ac:dyDescent="0.3">
      <c r="A40" s="274" t="s">
        <v>111</v>
      </c>
      <c r="B40" s="275"/>
      <c r="C40" s="275"/>
      <c r="D40" s="21"/>
      <c r="E40" s="21"/>
      <c r="F40" s="21"/>
      <c r="G40" s="21"/>
      <c r="H40" s="21"/>
      <c r="I40" s="34"/>
    </row>
    <row r="41" spans="1:9" ht="15" customHeight="1" x14ac:dyDescent="0.3">
      <c r="A41" s="276" t="s">
        <v>23</v>
      </c>
      <c r="B41" s="276"/>
      <c r="C41" s="276" t="s">
        <v>24</v>
      </c>
      <c r="D41" s="276"/>
      <c r="E41" s="163" t="s">
        <v>51</v>
      </c>
      <c r="F41" s="21"/>
      <c r="G41" s="21"/>
      <c r="H41" s="21"/>
      <c r="I41" s="34"/>
    </row>
    <row r="42" spans="1:9" ht="25.5" customHeight="1" x14ac:dyDescent="0.25">
      <c r="A42" s="234" t="s">
        <v>63</v>
      </c>
      <c r="B42" s="234"/>
      <c r="C42" s="234" t="s">
        <v>41</v>
      </c>
      <c r="D42" s="234"/>
      <c r="E42" s="167">
        <v>1</v>
      </c>
      <c r="F42" s="21"/>
      <c r="G42" s="21"/>
      <c r="H42" s="21"/>
      <c r="I42" s="34"/>
    </row>
    <row r="43" spans="1:9" ht="29.25" customHeight="1" x14ac:dyDescent="0.25">
      <c r="A43" s="234" t="s">
        <v>64</v>
      </c>
      <c r="B43" s="234"/>
      <c r="C43" s="234" t="s">
        <v>42</v>
      </c>
      <c r="D43" s="234"/>
      <c r="E43" s="167">
        <v>1</v>
      </c>
      <c r="F43" s="21"/>
      <c r="G43" s="21"/>
      <c r="H43" s="21"/>
      <c r="I43" s="34"/>
    </row>
    <row r="44" spans="1:9" ht="32.25" customHeight="1" x14ac:dyDescent="0.25">
      <c r="A44" s="272" t="s">
        <v>109</v>
      </c>
      <c r="B44" s="272"/>
      <c r="C44" s="272"/>
      <c r="D44" s="272"/>
      <c r="E44" s="272"/>
      <c r="F44" s="272"/>
      <c r="G44" s="272"/>
      <c r="H44" s="272"/>
      <c r="I44" s="273"/>
    </row>
    <row r="45" spans="1:9" ht="13.5" customHeight="1" x14ac:dyDescent="0.25">
      <c r="A45" s="80"/>
      <c r="B45" s="80"/>
      <c r="C45" s="80"/>
      <c r="D45" s="80"/>
      <c r="E45" s="80"/>
      <c r="F45" s="80"/>
      <c r="G45" s="80"/>
      <c r="H45" s="80"/>
      <c r="I45" s="81"/>
    </row>
    <row r="46" spans="1:9" ht="13" x14ac:dyDescent="0.3">
      <c r="A46" s="274" t="s">
        <v>112</v>
      </c>
      <c r="B46" s="275"/>
      <c r="C46" s="275"/>
      <c r="D46" s="275"/>
      <c r="E46" s="275"/>
      <c r="F46" s="275"/>
      <c r="G46" s="275"/>
      <c r="H46" s="275"/>
      <c r="I46" s="281"/>
    </row>
    <row r="47" spans="1:9" x14ac:dyDescent="0.25">
      <c r="A47" s="21"/>
      <c r="B47" s="21"/>
      <c r="C47" s="21"/>
      <c r="D47" s="21"/>
      <c r="E47" s="21"/>
      <c r="F47" s="21"/>
      <c r="G47" s="21"/>
      <c r="H47" s="21"/>
      <c r="I47" s="34"/>
    </row>
    <row r="48" spans="1:9" ht="26" x14ac:dyDescent="0.25">
      <c r="A48" s="159" t="s">
        <v>23</v>
      </c>
      <c r="B48" s="238" t="s">
        <v>24</v>
      </c>
      <c r="C48" s="238"/>
      <c r="D48" s="159" t="s">
        <v>73</v>
      </c>
      <c r="E48" s="159" t="s">
        <v>17</v>
      </c>
      <c r="F48" s="159" t="s">
        <v>20</v>
      </c>
      <c r="G48" s="159" t="s">
        <v>18</v>
      </c>
      <c r="H48" s="21"/>
      <c r="I48" s="34"/>
    </row>
    <row r="49" spans="1:9" ht="15" customHeight="1" x14ac:dyDescent="0.25">
      <c r="A49" s="22" t="s">
        <v>25</v>
      </c>
      <c r="B49" s="234" t="s">
        <v>26</v>
      </c>
      <c r="C49" s="234"/>
      <c r="D49" s="82"/>
      <c r="E49" s="45"/>
      <c r="F49" s="165">
        <f>E49*D49</f>
        <v>0</v>
      </c>
      <c r="G49" s="166">
        <f>+F49/30</f>
        <v>0</v>
      </c>
      <c r="H49" s="21"/>
      <c r="I49" s="34"/>
    </row>
    <row r="50" spans="1:9" ht="15.75" customHeight="1" x14ac:dyDescent="0.25">
      <c r="A50" s="22" t="s">
        <v>27</v>
      </c>
      <c r="B50" s="234" t="s">
        <v>31</v>
      </c>
      <c r="C50" s="234"/>
      <c r="D50" s="82"/>
      <c r="E50" s="45"/>
      <c r="F50" s="165">
        <f>E50*D50</f>
        <v>0</v>
      </c>
      <c r="G50" s="166">
        <f>+F50/30</f>
        <v>0</v>
      </c>
      <c r="H50" s="21"/>
      <c r="I50" s="34"/>
    </row>
    <row r="51" spans="1:9" ht="13.5" customHeight="1" x14ac:dyDescent="0.25">
      <c r="A51" s="22" t="s">
        <v>28</v>
      </c>
      <c r="B51" s="234" t="s">
        <v>33</v>
      </c>
      <c r="C51" s="234"/>
      <c r="D51" s="82"/>
      <c r="E51" s="45"/>
      <c r="F51" s="165">
        <f>E51*D51</f>
        <v>0</v>
      </c>
      <c r="G51" s="166">
        <f>+F51/30</f>
        <v>0</v>
      </c>
      <c r="H51" s="21"/>
      <c r="I51" s="34"/>
    </row>
    <row r="52" spans="1:9" ht="15.75" customHeight="1" x14ac:dyDescent="0.25">
      <c r="A52" s="22" t="s">
        <v>29</v>
      </c>
      <c r="B52" s="234" t="s">
        <v>35</v>
      </c>
      <c r="C52" s="234"/>
      <c r="D52" s="82"/>
      <c r="E52" s="45"/>
      <c r="F52" s="165">
        <f t="shared" ref="F52:F57" si="0">E52*D52</f>
        <v>0</v>
      </c>
      <c r="G52" s="166">
        <f t="shared" ref="G52:G57" si="1">+F52/30</f>
        <v>0</v>
      </c>
      <c r="H52" s="21"/>
      <c r="I52" s="34"/>
    </row>
    <row r="53" spans="1:9" ht="15.75" customHeight="1" x14ac:dyDescent="0.25">
      <c r="A53" s="22" t="s">
        <v>30</v>
      </c>
      <c r="B53" s="234" t="s">
        <v>37</v>
      </c>
      <c r="C53" s="234"/>
      <c r="D53" s="82"/>
      <c r="E53" s="45"/>
      <c r="F53" s="165">
        <f t="shared" si="0"/>
        <v>0</v>
      </c>
      <c r="G53" s="166">
        <f t="shared" si="1"/>
        <v>0</v>
      </c>
      <c r="H53" s="21"/>
      <c r="I53" s="34"/>
    </row>
    <row r="54" spans="1:9" ht="13.5" customHeight="1" x14ac:dyDescent="0.25">
      <c r="A54" s="22" t="s">
        <v>32</v>
      </c>
      <c r="B54" s="234" t="s">
        <v>39</v>
      </c>
      <c r="C54" s="234"/>
      <c r="D54" s="82"/>
      <c r="E54" s="45"/>
      <c r="F54" s="165">
        <f t="shared" si="0"/>
        <v>0</v>
      </c>
      <c r="G54" s="166">
        <f t="shared" si="1"/>
        <v>0</v>
      </c>
      <c r="H54" s="21"/>
      <c r="I54" s="34"/>
    </row>
    <row r="55" spans="1:9" ht="15" customHeight="1" x14ac:dyDescent="0.25">
      <c r="A55" s="22" t="s">
        <v>34</v>
      </c>
      <c r="B55" s="234" t="s">
        <v>40</v>
      </c>
      <c r="C55" s="234"/>
      <c r="D55" s="82"/>
      <c r="E55" s="45"/>
      <c r="F55" s="165">
        <f t="shared" si="0"/>
        <v>0</v>
      </c>
      <c r="G55" s="166">
        <f t="shared" si="1"/>
        <v>0</v>
      </c>
      <c r="H55" s="21"/>
      <c r="I55" s="34"/>
    </row>
    <row r="56" spans="1:9" ht="14.25" customHeight="1" x14ac:dyDescent="0.25">
      <c r="A56" s="22" t="s">
        <v>36</v>
      </c>
      <c r="B56" s="234" t="s">
        <v>43</v>
      </c>
      <c r="C56" s="234"/>
      <c r="D56" s="82"/>
      <c r="E56" s="45"/>
      <c r="F56" s="165">
        <f t="shared" si="0"/>
        <v>0</v>
      </c>
      <c r="G56" s="166">
        <f t="shared" si="1"/>
        <v>0</v>
      </c>
      <c r="H56" s="21"/>
      <c r="I56" s="34"/>
    </row>
    <row r="57" spans="1:9" ht="15.75" customHeight="1" x14ac:dyDescent="0.25">
      <c r="A57" s="22" t="s">
        <v>38</v>
      </c>
      <c r="B57" s="234" t="s">
        <v>44</v>
      </c>
      <c r="C57" s="234"/>
      <c r="D57" s="82"/>
      <c r="E57" s="45"/>
      <c r="F57" s="165">
        <f t="shared" si="0"/>
        <v>0</v>
      </c>
      <c r="G57" s="166">
        <f t="shared" si="1"/>
        <v>0</v>
      </c>
      <c r="H57" s="21"/>
      <c r="I57" s="34"/>
    </row>
    <row r="58" spans="1:9" x14ac:dyDescent="0.25">
      <c r="A58" s="73"/>
      <c r="B58" s="73"/>
      <c r="C58" s="73"/>
      <c r="D58" s="73"/>
      <c r="E58" s="73"/>
      <c r="F58" s="73"/>
      <c r="G58" s="73"/>
      <c r="H58" s="73"/>
      <c r="I58" s="55"/>
    </row>
    <row r="59" spans="1:9" ht="13" x14ac:dyDescent="0.3">
      <c r="A59" s="235" t="s">
        <v>132</v>
      </c>
      <c r="B59" s="236"/>
      <c r="C59" s="236"/>
      <c r="D59" s="236"/>
      <c r="E59" s="236"/>
      <c r="F59" s="236"/>
      <c r="G59" s="236"/>
      <c r="H59" s="236"/>
      <c r="I59" s="237"/>
    </row>
    <row r="60" spans="1:9" ht="13" x14ac:dyDescent="0.25">
      <c r="A60" s="159" t="s">
        <v>23</v>
      </c>
      <c r="B60" s="238" t="s">
        <v>24</v>
      </c>
      <c r="C60" s="238"/>
      <c r="D60" s="239" t="s">
        <v>82</v>
      </c>
      <c r="E60" s="240"/>
      <c r="F60" s="240"/>
      <c r="G60" s="241"/>
      <c r="H60" s="21"/>
      <c r="I60" s="34"/>
    </row>
    <row r="61" spans="1:9" ht="27" customHeight="1" x14ac:dyDescent="0.25">
      <c r="A61" s="22" t="s">
        <v>25</v>
      </c>
      <c r="B61" s="234" t="s">
        <v>26</v>
      </c>
      <c r="C61" s="234"/>
      <c r="D61" s="245" t="s">
        <v>137</v>
      </c>
      <c r="E61" s="246"/>
      <c r="F61" s="246"/>
      <c r="G61" s="247"/>
      <c r="H61" s="21"/>
      <c r="I61" s="34"/>
    </row>
    <row r="62" spans="1:9" ht="24.75" customHeight="1" x14ac:dyDescent="0.25">
      <c r="A62" s="22" t="s">
        <v>27</v>
      </c>
      <c r="B62" s="234" t="s">
        <v>31</v>
      </c>
      <c r="C62" s="234"/>
      <c r="D62" s="245" t="s">
        <v>138</v>
      </c>
      <c r="E62" s="246"/>
      <c r="F62" s="246"/>
      <c r="G62" s="247"/>
      <c r="H62" s="21"/>
      <c r="I62" s="34"/>
    </row>
    <row r="63" spans="1:9" ht="36" customHeight="1" x14ac:dyDescent="0.25">
      <c r="A63" s="22" t="s">
        <v>28</v>
      </c>
      <c r="B63" s="234" t="s">
        <v>33</v>
      </c>
      <c r="C63" s="234"/>
      <c r="D63" s="245" t="s">
        <v>139</v>
      </c>
      <c r="E63" s="246"/>
      <c r="F63" s="246"/>
      <c r="G63" s="247"/>
      <c r="H63" s="21"/>
      <c r="I63" s="34"/>
    </row>
    <row r="64" spans="1:9" ht="28.5" customHeight="1" x14ac:dyDescent="0.25">
      <c r="A64" s="22" t="s">
        <v>29</v>
      </c>
      <c r="B64" s="234" t="s">
        <v>35</v>
      </c>
      <c r="C64" s="234"/>
      <c r="D64" s="245" t="s">
        <v>143</v>
      </c>
      <c r="E64" s="246"/>
      <c r="F64" s="246"/>
      <c r="G64" s="247"/>
      <c r="H64" s="21"/>
      <c r="I64" s="34"/>
    </row>
    <row r="65" spans="1:9" ht="48" customHeight="1" x14ac:dyDescent="0.25">
      <c r="A65" s="22" t="s">
        <v>30</v>
      </c>
      <c r="B65" s="234" t="s">
        <v>37</v>
      </c>
      <c r="C65" s="234"/>
      <c r="D65" s="245" t="s">
        <v>142</v>
      </c>
      <c r="E65" s="246"/>
      <c r="F65" s="246"/>
      <c r="G65" s="247"/>
      <c r="H65" s="21"/>
      <c r="I65" s="34"/>
    </row>
    <row r="66" spans="1:9" ht="27" customHeight="1" x14ac:dyDescent="0.25">
      <c r="A66" s="22" t="s">
        <v>32</v>
      </c>
      <c r="B66" s="234" t="s">
        <v>39</v>
      </c>
      <c r="C66" s="234"/>
      <c r="D66" s="245" t="s">
        <v>133</v>
      </c>
      <c r="E66" s="246"/>
      <c r="F66" s="246"/>
      <c r="G66" s="247"/>
      <c r="H66" s="21"/>
      <c r="I66" s="34"/>
    </row>
    <row r="67" spans="1:9" x14ac:dyDescent="0.25">
      <c r="A67" s="22" t="s">
        <v>34</v>
      </c>
      <c r="B67" s="234" t="s">
        <v>40</v>
      </c>
      <c r="C67" s="234"/>
      <c r="D67" s="245" t="s">
        <v>134</v>
      </c>
      <c r="E67" s="246"/>
      <c r="F67" s="246"/>
      <c r="G67" s="247"/>
      <c r="H67" s="21"/>
      <c r="I67" s="34"/>
    </row>
    <row r="68" spans="1:9" x14ac:dyDescent="0.25">
      <c r="A68" s="22" t="s">
        <v>36</v>
      </c>
      <c r="B68" s="234" t="s">
        <v>43</v>
      </c>
      <c r="C68" s="234"/>
      <c r="D68" s="245" t="s">
        <v>140</v>
      </c>
      <c r="E68" s="246"/>
      <c r="F68" s="246"/>
      <c r="G68" s="247"/>
      <c r="H68" s="21"/>
      <c r="I68" s="34"/>
    </row>
    <row r="69" spans="1:9" ht="22.5" customHeight="1" x14ac:dyDescent="0.25">
      <c r="A69" s="22" t="s">
        <v>38</v>
      </c>
      <c r="B69" s="234" t="s">
        <v>44</v>
      </c>
      <c r="C69" s="234"/>
      <c r="D69" s="245" t="s">
        <v>141</v>
      </c>
      <c r="E69" s="246"/>
      <c r="F69" s="246"/>
      <c r="G69" s="247"/>
      <c r="H69" s="21"/>
      <c r="I69" s="34"/>
    </row>
    <row r="70" spans="1:9" s="146" customFormat="1" ht="25.5" customHeight="1" x14ac:dyDescent="0.25">
      <c r="A70" s="144"/>
      <c r="B70" s="144"/>
      <c r="C70" s="144"/>
      <c r="D70" s="144"/>
      <c r="E70" s="144"/>
      <c r="F70" s="144"/>
      <c r="G70" s="144"/>
      <c r="H70" s="93"/>
      <c r="I70" s="145"/>
    </row>
    <row r="71" spans="1:9" ht="222" customHeight="1" x14ac:dyDescent="0.25">
      <c r="A71" s="235" t="s">
        <v>145</v>
      </c>
      <c r="B71" s="236"/>
      <c r="C71" s="236"/>
      <c r="D71" s="236"/>
      <c r="E71" s="236"/>
      <c r="F71" s="236"/>
      <c r="G71" s="236"/>
      <c r="H71" s="236"/>
      <c r="I71" s="237"/>
    </row>
    <row r="72" spans="1:9" ht="31.5" customHeight="1" x14ac:dyDescent="0.3">
      <c r="A72" s="149"/>
      <c r="B72" s="36"/>
      <c r="C72" s="36"/>
      <c r="D72" s="36"/>
      <c r="E72" s="36"/>
      <c r="F72" s="36"/>
      <c r="G72" s="36"/>
      <c r="H72" s="36"/>
      <c r="I72" s="148"/>
    </row>
    <row r="73" spans="1:9" ht="50.25" customHeight="1" x14ac:dyDescent="0.25">
      <c r="A73" s="242" t="s">
        <v>113</v>
      </c>
      <c r="B73" s="243"/>
      <c r="C73" s="243"/>
      <c r="D73" s="243"/>
      <c r="E73" s="243"/>
      <c r="F73" s="243"/>
      <c r="G73" s="243"/>
      <c r="H73" s="243"/>
      <c r="I73" s="244"/>
    </row>
    <row r="74" spans="1:9" ht="15.75" customHeight="1" x14ac:dyDescent="0.25">
      <c r="A74" s="85" t="s">
        <v>71</v>
      </c>
      <c r="B74" s="278" t="s">
        <v>78</v>
      </c>
      <c r="C74" s="278"/>
      <c r="D74" s="37"/>
      <c r="E74" s="37"/>
      <c r="F74" s="37"/>
      <c r="G74" s="37"/>
      <c r="H74" s="37"/>
      <c r="I74" s="38"/>
    </row>
    <row r="75" spans="1:9" ht="13.5" customHeight="1" x14ac:dyDescent="0.25">
      <c r="A75" s="85" t="s">
        <v>83</v>
      </c>
      <c r="B75" s="278" t="s">
        <v>78</v>
      </c>
      <c r="C75" s="278"/>
      <c r="D75" s="37"/>
      <c r="E75" s="37"/>
      <c r="F75" s="37"/>
      <c r="G75" s="37"/>
      <c r="H75" s="37"/>
      <c r="I75" s="38"/>
    </row>
    <row r="76" spans="1:9" ht="12" customHeight="1" x14ac:dyDescent="0.25">
      <c r="A76" s="85" t="s">
        <v>84</v>
      </c>
      <c r="B76" s="278" t="s">
        <v>78</v>
      </c>
      <c r="C76" s="278"/>
      <c r="D76" s="37"/>
      <c r="E76" s="37"/>
      <c r="F76" s="37"/>
      <c r="G76" s="37"/>
      <c r="H76" s="37"/>
      <c r="I76" s="38"/>
    </row>
    <row r="77" spans="1:9" ht="12.75" customHeight="1" x14ac:dyDescent="0.25">
      <c r="A77" s="85" t="s">
        <v>69</v>
      </c>
      <c r="B77" s="278" t="s">
        <v>78</v>
      </c>
      <c r="C77" s="278"/>
      <c r="D77" s="21"/>
      <c r="E77" s="21"/>
      <c r="F77" s="21"/>
      <c r="G77" s="21"/>
      <c r="H77" s="21"/>
      <c r="I77" s="34"/>
    </row>
    <row r="78" spans="1:9" ht="27" customHeight="1" x14ac:dyDescent="0.3">
      <c r="A78" s="23" t="s">
        <v>45</v>
      </c>
      <c r="B78" s="289"/>
      <c r="C78" s="289"/>
      <c r="D78" s="21"/>
      <c r="E78" s="21"/>
      <c r="F78" s="21"/>
      <c r="G78" s="21"/>
      <c r="H78" s="21"/>
      <c r="I78" s="34"/>
    </row>
    <row r="79" spans="1:9" ht="123.75" customHeight="1" x14ac:dyDescent="0.25">
      <c r="A79" s="287" t="s">
        <v>0</v>
      </c>
      <c r="B79" s="269"/>
      <c r="C79" s="269"/>
      <c r="D79" s="269"/>
      <c r="E79" s="269"/>
      <c r="F79" s="269"/>
      <c r="G79" s="269"/>
      <c r="H79" s="269"/>
      <c r="I79" s="288"/>
    </row>
    <row r="80" spans="1:9" ht="57.75" customHeight="1" x14ac:dyDescent="0.25">
      <c r="A80" s="242" t="s">
        <v>114</v>
      </c>
      <c r="B80" s="282"/>
      <c r="C80" s="282"/>
      <c r="D80" s="282"/>
      <c r="E80" s="282"/>
      <c r="F80" s="282"/>
      <c r="G80" s="282"/>
      <c r="H80" s="282"/>
      <c r="I80" s="283"/>
    </row>
    <row r="81" spans="1:9" ht="15.75" customHeight="1" x14ac:dyDescent="0.25">
      <c r="A81" s="85" t="s">
        <v>65</v>
      </c>
      <c r="B81" s="285" t="s">
        <v>78</v>
      </c>
      <c r="C81" s="286"/>
      <c r="D81" s="37"/>
      <c r="E81" s="37"/>
      <c r="F81" s="37"/>
      <c r="G81" s="37"/>
      <c r="H81" s="37"/>
      <c r="I81" s="38"/>
    </row>
    <row r="82" spans="1:9" ht="18" customHeight="1" x14ac:dyDescent="0.25">
      <c r="A82" s="85" t="s">
        <v>70</v>
      </c>
      <c r="B82" s="285" t="s">
        <v>78</v>
      </c>
      <c r="C82" s="286"/>
      <c r="D82" s="37"/>
      <c r="E82" s="37"/>
      <c r="F82" s="37"/>
      <c r="G82" s="37"/>
      <c r="H82" s="37"/>
      <c r="I82" s="38"/>
    </row>
    <row r="83" spans="1:9" ht="15" customHeight="1" x14ac:dyDescent="0.25">
      <c r="A83" s="85" t="s">
        <v>85</v>
      </c>
      <c r="B83" s="285" t="s">
        <v>78</v>
      </c>
      <c r="C83" s="286"/>
      <c r="D83" s="37"/>
      <c r="E83" s="37"/>
      <c r="F83" s="37"/>
      <c r="G83" s="37"/>
      <c r="H83" s="37"/>
      <c r="I83" s="38"/>
    </row>
    <row r="84" spans="1:9" ht="16.5" customHeight="1" x14ac:dyDescent="0.25">
      <c r="A84" s="85" t="s">
        <v>86</v>
      </c>
      <c r="B84" s="285" t="s">
        <v>78</v>
      </c>
      <c r="C84" s="286"/>
      <c r="D84" s="37"/>
      <c r="E84" s="37"/>
      <c r="F84" s="37"/>
      <c r="G84" s="37"/>
      <c r="H84" s="37"/>
      <c r="I84" s="38"/>
    </row>
    <row r="85" spans="1:9" ht="16.5" customHeight="1" x14ac:dyDescent="0.25">
      <c r="A85" s="85" t="s">
        <v>66</v>
      </c>
      <c r="B85" s="285" t="s">
        <v>78</v>
      </c>
      <c r="C85" s="286"/>
      <c r="D85" s="37"/>
      <c r="E85" s="37"/>
      <c r="F85" s="37"/>
      <c r="G85" s="37"/>
      <c r="H85" s="37"/>
      <c r="I85" s="38"/>
    </row>
    <row r="86" spans="1:9" ht="16.5" customHeight="1" x14ac:dyDescent="0.25">
      <c r="A86" s="85" t="s">
        <v>67</v>
      </c>
      <c r="B86" s="278" t="s">
        <v>78</v>
      </c>
      <c r="C86" s="278"/>
      <c r="D86" s="37"/>
      <c r="E86" s="37"/>
      <c r="F86" s="37"/>
      <c r="G86" s="37"/>
      <c r="H86" s="37"/>
      <c r="I86" s="38"/>
    </row>
    <row r="87" spans="1:9" ht="15" customHeight="1" x14ac:dyDescent="0.25">
      <c r="A87" s="85" t="s">
        <v>68</v>
      </c>
      <c r="B87" s="278" t="s">
        <v>78</v>
      </c>
      <c r="C87" s="278"/>
      <c r="D87" s="37"/>
      <c r="E87" s="37"/>
      <c r="F87" s="37"/>
      <c r="G87" s="37"/>
      <c r="H87" s="37"/>
      <c r="I87" s="37"/>
    </row>
    <row r="88" spans="1:9" ht="18" customHeight="1" x14ac:dyDescent="0.25">
      <c r="A88" s="85" t="s">
        <v>69</v>
      </c>
      <c r="B88" s="278" t="s">
        <v>78</v>
      </c>
      <c r="C88" s="278"/>
      <c r="D88" s="21"/>
      <c r="E88" s="21"/>
      <c r="F88" s="21"/>
      <c r="G88" s="21"/>
      <c r="H88" s="21"/>
      <c r="I88" s="21"/>
    </row>
    <row r="89" spans="1:9" ht="25.5" customHeight="1" x14ac:dyDescent="0.3">
      <c r="A89" s="147" t="s">
        <v>45</v>
      </c>
      <c r="B89" s="284"/>
      <c r="C89" s="284"/>
      <c r="D89" s="21"/>
      <c r="E89" s="21"/>
      <c r="F89" s="21"/>
      <c r="G89" s="21"/>
      <c r="H89" s="21"/>
      <c r="I89" s="34"/>
    </row>
    <row r="90" spans="1:9" ht="133.5" customHeight="1" x14ac:dyDescent="0.25">
      <c r="A90" s="282" t="s">
        <v>110</v>
      </c>
      <c r="B90" s="282"/>
      <c r="C90" s="282"/>
      <c r="D90" s="282"/>
      <c r="E90" s="282"/>
      <c r="F90" s="282"/>
      <c r="G90" s="282"/>
      <c r="H90" s="282"/>
      <c r="I90" s="283"/>
    </row>
    <row r="91" spans="1:9" ht="65.25" customHeight="1" x14ac:dyDescent="0.25">
      <c r="A91" s="254" t="s">
        <v>115</v>
      </c>
      <c r="B91" s="255"/>
      <c r="C91" s="255"/>
      <c r="D91" s="255"/>
      <c r="E91" s="255"/>
      <c r="F91" s="255"/>
      <c r="G91" s="255"/>
      <c r="H91" s="255"/>
      <c r="I91" s="256"/>
    </row>
    <row r="92" spans="1:9" ht="21.75" customHeight="1" x14ac:dyDescent="0.35">
      <c r="A92" s="29" t="s">
        <v>74</v>
      </c>
      <c r="B92" s="33"/>
      <c r="C92" s="21"/>
      <c r="D92" s="21"/>
      <c r="E92" s="21"/>
      <c r="F92" s="21"/>
      <c r="G92" s="21"/>
      <c r="H92" s="21"/>
      <c r="I92" s="34"/>
    </row>
    <row r="93" spans="1:9" ht="12" customHeight="1" x14ac:dyDescent="0.25">
      <c r="A93" s="17" t="s">
        <v>55</v>
      </c>
      <c r="B93" s="152"/>
      <c r="C93" s="251" t="s">
        <v>117</v>
      </c>
      <c r="D93" s="252"/>
      <c r="E93" s="252"/>
      <c r="F93" s="253"/>
      <c r="G93" s="17"/>
      <c r="H93" s="17"/>
      <c r="I93" s="30"/>
    </row>
    <row r="94" spans="1:9" ht="13" x14ac:dyDescent="0.3">
      <c r="A94" s="17"/>
      <c r="B94" s="91">
        <v>0</v>
      </c>
      <c r="C94" s="251" t="s">
        <v>75</v>
      </c>
      <c r="D94" s="252"/>
      <c r="E94" s="252"/>
      <c r="F94" s="253"/>
      <c r="G94" s="17"/>
      <c r="H94" s="17"/>
      <c r="I94" s="30"/>
    </row>
    <row r="95" spans="1:9" x14ac:dyDescent="0.25">
      <c r="A95" s="17"/>
      <c r="B95" s="164"/>
      <c r="C95" s="251" t="s">
        <v>76</v>
      </c>
      <c r="D95" s="252"/>
      <c r="E95" s="252"/>
      <c r="F95" s="253"/>
      <c r="G95" s="17"/>
      <c r="H95" s="17"/>
      <c r="I95" s="30"/>
    </row>
    <row r="96" spans="1:9" ht="12.75" customHeight="1" x14ac:dyDescent="0.25">
      <c r="A96" s="17"/>
      <c r="B96" s="248"/>
      <c r="C96" s="257" t="s">
        <v>3</v>
      </c>
      <c r="D96" s="258"/>
      <c r="E96" s="258"/>
      <c r="F96" s="259"/>
      <c r="G96" s="17"/>
      <c r="H96" s="17"/>
      <c r="I96" s="30"/>
    </row>
    <row r="97" spans="1:9" x14ac:dyDescent="0.25">
      <c r="A97" s="17"/>
      <c r="B97" s="249"/>
      <c r="C97" s="260"/>
      <c r="D97" s="261"/>
      <c r="E97" s="261"/>
      <c r="F97" s="262"/>
      <c r="G97" s="17"/>
      <c r="H97" s="17"/>
      <c r="I97" s="30"/>
    </row>
    <row r="98" spans="1:9" x14ac:dyDescent="0.25">
      <c r="A98" s="17"/>
      <c r="B98" s="250"/>
      <c r="C98" s="263"/>
      <c r="D98" s="264"/>
      <c r="E98" s="264"/>
      <c r="F98" s="265"/>
      <c r="G98" s="17"/>
      <c r="H98" s="17"/>
      <c r="I98" s="30"/>
    </row>
    <row r="99" spans="1:9" x14ac:dyDescent="0.25">
      <c r="A99" s="27"/>
      <c r="B99" s="27"/>
      <c r="C99" s="27"/>
      <c r="D99" s="27"/>
      <c r="E99" s="27"/>
      <c r="F99" s="27"/>
      <c r="G99" s="27"/>
      <c r="H99" s="27"/>
      <c r="I99" s="28"/>
    </row>
  </sheetData>
  <mergeCells count="82">
    <mergeCell ref="D61:G61"/>
    <mergeCell ref="D62:G62"/>
    <mergeCell ref="B67:C67"/>
    <mergeCell ref="B65:C65"/>
    <mergeCell ref="B61:C61"/>
    <mergeCell ref="B62:C62"/>
    <mergeCell ref="B63:C63"/>
    <mergeCell ref="B64:C64"/>
    <mergeCell ref="D63:G63"/>
    <mergeCell ref="D64:G64"/>
    <mergeCell ref="B75:C75"/>
    <mergeCell ref="B76:C76"/>
    <mergeCell ref="B77:C77"/>
    <mergeCell ref="B78:C78"/>
    <mergeCell ref="B68:C68"/>
    <mergeCell ref="D69:G69"/>
    <mergeCell ref="D67:G67"/>
    <mergeCell ref="B66:C66"/>
    <mergeCell ref="A90:I90"/>
    <mergeCell ref="B89:C89"/>
    <mergeCell ref="B82:C82"/>
    <mergeCell ref="A79:I79"/>
    <mergeCell ref="A80:I80"/>
    <mergeCell ref="B81:C81"/>
    <mergeCell ref="B85:C85"/>
    <mergeCell ref="B83:C83"/>
    <mergeCell ref="B84:C84"/>
    <mergeCell ref="B87:C87"/>
    <mergeCell ref="B86:C86"/>
    <mergeCell ref="B88:C88"/>
    <mergeCell ref="A23:I23"/>
    <mergeCell ref="B48:C48"/>
    <mergeCell ref="B49:C49"/>
    <mergeCell ref="A46:I46"/>
    <mergeCell ref="A41:B41"/>
    <mergeCell ref="A42:B42"/>
    <mergeCell ref="B74:C74"/>
    <mergeCell ref="B50:C50"/>
    <mergeCell ref="A4:I4"/>
    <mergeCell ref="A38:I38"/>
    <mergeCell ref="A44:I44"/>
    <mergeCell ref="A40:C40"/>
    <mergeCell ref="C41:D41"/>
    <mergeCell ref="C42:D42"/>
    <mergeCell ref="C43:D43"/>
    <mergeCell ref="A17:I17"/>
    <mergeCell ref="A43:B43"/>
    <mergeCell ref="A24:I24"/>
    <mergeCell ref="B96:B98"/>
    <mergeCell ref="C95:F95"/>
    <mergeCell ref="A91:I91"/>
    <mergeCell ref="C93:F93"/>
    <mergeCell ref="C96:F98"/>
    <mergeCell ref="C94:F94"/>
    <mergeCell ref="B51:C51"/>
    <mergeCell ref="B52:C52"/>
    <mergeCell ref="B53:C53"/>
    <mergeCell ref="B54:C54"/>
    <mergeCell ref="B55:C55"/>
    <mergeCell ref="B56:C56"/>
    <mergeCell ref="B57:C57"/>
    <mergeCell ref="A71:I71"/>
    <mergeCell ref="B60:C60"/>
    <mergeCell ref="A59:I59"/>
    <mergeCell ref="D60:G60"/>
    <mergeCell ref="A73:I73"/>
    <mergeCell ref="D65:G65"/>
    <mergeCell ref="D66:G66"/>
    <mergeCell ref="D68:G68"/>
    <mergeCell ref="B69:C69"/>
    <mergeCell ref="A7:I7"/>
    <mergeCell ref="A11:B11"/>
    <mergeCell ref="C11:G11"/>
    <mergeCell ref="A10:I10"/>
    <mergeCell ref="A12:B12"/>
    <mergeCell ref="C12:G12"/>
    <mergeCell ref="A13:B13"/>
    <mergeCell ref="A14:B14"/>
    <mergeCell ref="C14:G14"/>
    <mergeCell ref="A15:B15"/>
    <mergeCell ref="C15:G15"/>
    <mergeCell ref="C13:G13"/>
  </mergeCells>
  <phoneticPr fontId="14" type="noConversion"/>
  <dataValidations count="2">
    <dataValidation type="whole" allowBlank="1" showInputMessage="1" showErrorMessage="1" error="Minimum value of 0 and Maximum value of 3 allowed" promptTitle="Complexity Weight" prompt="Should be considered based on the expertise required to manage the particular factor. This value will vary from 0 to 3 with 1 indicating a low complexity in managing the factor, while 3 indicating a requirement for high expertise to manage the factor." sqref="E49:E57">
      <formula1>0</formula1>
      <formula2>3</formula2>
    </dataValidation>
    <dataValidation type="whole" allowBlank="1" showInputMessage="1" showErrorMessage="1" error="Minimum value of 0 and Maximum value of 10 allowed" promptTitle="Factor Weight" prompt="Denotes the relevance of the factor in a particular testing project and is applicable only if it's in scope for testing in that project. This value will vary from 0 to 10 with 0 being no relevance to 10 being the highest relevance." sqref="D49:D57">
      <formula1>0</formula1>
      <formula2>10</formula2>
    </dataValidation>
  </dataValidations>
  <printOptions horizontalCentered="1"/>
  <pageMargins left="0.28000000000000003" right="0.23" top="0.63" bottom="0.67" header="0.5" footer="0.5"/>
  <pageSetup scale="85" orientation="landscape" r:id="rId1"/>
  <headerFooter alignWithMargins="0">
    <oddFooter>&amp;R&amp;6Page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I117"/>
  <sheetViews>
    <sheetView showGridLines="0" topLeftCell="A100" zoomScale="115" zoomScaleNormal="115" workbookViewId="0">
      <selection activeCell="C42" sqref="C42"/>
    </sheetView>
  </sheetViews>
  <sheetFormatPr defaultColWidth="9.1796875" defaultRowHeight="10" x14ac:dyDescent="0.2"/>
  <cols>
    <col min="1" max="1" width="1.26953125" style="2" customWidth="1"/>
    <col min="2" max="2" width="52.7265625" style="2" customWidth="1"/>
    <col min="3" max="3" width="28.7265625" style="2" customWidth="1"/>
    <col min="4" max="4" width="17.453125" style="2" customWidth="1"/>
    <col min="5" max="5" width="16.7265625" style="2" customWidth="1"/>
    <col min="6" max="6" width="10" style="2" customWidth="1"/>
    <col min="7" max="7" width="13.7265625" style="2" bestFit="1" customWidth="1"/>
    <col min="8" max="8" width="11.26953125" style="2" customWidth="1"/>
    <col min="9" max="9" width="10.1796875" style="2" customWidth="1"/>
    <col min="10" max="16384" width="9.1796875" style="2"/>
  </cols>
  <sheetData>
    <row r="1" spans="2:7" ht="8.25" customHeight="1" x14ac:dyDescent="0.2">
      <c r="B1" s="290" t="s">
        <v>148</v>
      </c>
      <c r="C1" s="290"/>
      <c r="D1" s="290"/>
      <c r="E1" s="290"/>
      <c r="F1" s="157"/>
      <c r="G1" s="157"/>
    </row>
    <row r="2" spans="2:7" ht="21.75" customHeight="1" x14ac:dyDescent="0.2">
      <c r="B2" s="290"/>
      <c r="C2" s="290"/>
      <c r="D2" s="290"/>
      <c r="E2" s="290"/>
      <c r="F2" s="157"/>
      <c r="G2" s="157"/>
    </row>
    <row r="3" spans="2:7" ht="23" x14ac:dyDescent="0.5">
      <c r="B3" s="158"/>
      <c r="C3" s="158"/>
      <c r="D3" s="158"/>
      <c r="E3" s="158"/>
      <c r="F3" s="158"/>
      <c r="G3" s="158"/>
    </row>
    <row r="4" spans="2:7" ht="23" x14ac:dyDescent="0.5">
      <c r="B4" s="46" t="s">
        <v>119</v>
      </c>
      <c r="C4" s="42"/>
      <c r="D4" s="42"/>
      <c r="E4" s="42"/>
      <c r="F4" s="42"/>
      <c r="G4" s="42"/>
    </row>
    <row r="5" spans="2:7" ht="26" x14ac:dyDescent="0.5">
      <c r="B5" s="159" t="s">
        <v>5</v>
      </c>
      <c r="C5" s="159" t="s">
        <v>6</v>
      </c>
      <c r="D5" s="159" t="s">
        <v>58</v>
      </c>
      <c r="E5" s="159" t="s">
        <v>59</v>
      </c>
      <c r="F5" s="42"/>
      <c r="G5" s="42"/>
    </row>
    <row r="6" spans="2:7" ht="23" x14ac:dyDescent="0.5">
      <c r="B6" s="79" t="s">
        <v>7</v>
      </c>
      <c r="C6" s="15" t="s">
        <v>60</v>
      </c>
      <c r="D6" s="15">
        <v>0</v>
      </c>
      <c r="E6" s="15" t="s">
        <v>61</v>
      </c>
      <c r="F6" s="42"/>
      <c r="G6" s="42"/>
    </row>
    <row r="7" spans="2:7" ht="23" x14ac:dyDescent="0.5">
      <c r="B7" s="79" t="s">
        <v>8</v>
      </c>
      <c r="C7" s="86" t="s">
        <v>9</v>
      </c>
      <c r="D7" s="15" t="s">
        <v>10</v>
      </c>
      <c r="E7" s="87" t="s">
        <v>11</v>
      </c>
      <c r="F7" s="42"/>
      <c r="G7" s="42"/>
    </row>
    <row r="8" spans="2:7" ht="13" x14ac:dyDescent="0.3">
      <c r="B8" s="79" t="s">
        <v>12</v>
      </c>
      <c r="C8" s="15" t="s">
        <v>13</v>
      </c>
      <c r="D8" s="15" t="s">
        <v>14</v>
      </c>
      <c r="E8" s="15" t="s">
        <v>15</v>
      </c>
      <c r="F8" s="44"/>
      <c r="G8" s="44"/>
    </row>
    <row r="9" spans="2:7" x14ac:dyDescent="0.2">
      <c r="B9" s="44"/>
      <c r="C9" s="44"/>
      <c r="D9" s="44"/>
      <c r="E9" s="44"/>
      <c r="F9" s="44"/>
      <c r="G9" s="44"/>
    </row>
    <row r="10" spans="2:7" ht="51" x14ac:dyDescent="0.3">
      <c r="B10" s="150" t="s">
        <v>144</v>
      </c>
      <c r="C10" s="150"/>
      <c r="D10" s="150"/>
      <c r="E10" s="150"/>
      <c r="F10" s="150"/>
      <c r="G10" s="52"/>
    </row>
    <row r="11" spans="2:7" ht="29.25" customHeight="1" x14ac:dyDescent="0.3">
      <c r="B11" s="39"/>
      <c r="C11" s="291" t="s">
        <v>150</v>
      </c>
      <c r="D11" s="292"/>
      <c r="E11" s="293"/>
      <c r="F11" s="161"/>
      <c r="G11" s="52"/>
    </row>
    <row r="12" spans="2:7" s="1" customFormat="1" ht="15" customHeight="1" x14ac:dyDescent="0.3">
      <c r="B12" s="168" t="s">
        <v>56</v>
      </c>
      <c r="C12" s="169" t="s">
        <v>7</v>
      </c>
      <c r="D12" s="169" t="s">
        <v>8</v>
      </c>
      <c r="E12" s="169" t="s">
        <v>12</v>
      </c>
      <c r="F12" s="169" t="s">
        <v>4</v>
      </c>
      <c r="G12" s="52"/>
    </row>
    <row r="13" spans="2:7" ht="22.5" customHeight="1" x14ac:dyDescent="0.3">
      <c r="B13" s="95" t="s">
        <v>118</v>
      </c>
      <c r="C13" s="96">
        <v>5</v>
      </c>
      <c r="D13" s="96">
        <v>5</v>
      </c>
      <c r="E13" s="96">
        <v>5</v>
      </c>
      <c r="F13" s="151">
        <f t="shared" ref="F13:F26" si="0">SUM(C13:E13)</f>
        <v>15</v>
      </c>
      <c r="G13" s="52"/>
    </row>
    <row r="14" spans="2:7" s="1" customFormat="1" ht="11.25" customHeight="1" x14ac:dyDescent="0.3">
      <c r="B14" s="95" t="s">
        <v>118</v>
      </c>
      <c r="C14" s="96">
        <v>4</v>
      </c>
      <c r="D14" s="96">
        <v>4</v>
      </c>
      <c r="E14" s="96">
        <v>4</v>
      </c>
      <c r="F14" s="151">
        <f t="shared" si="0"/>
        <v>12</v>
      </c>
      <c r="G14" s="52"/>
    </row>
    <row r="15" spans="2:7" s="1" customFormat="1" ht="11.25" customHeight="1" x14ac:dyDescent="0.3">
      <c r="B15" s="95" t="s">
        <v>118</v>
      </c>
      <c r="C15" s="96">
        <v>6</v>
      </c>
      <c r="D15" s="96">
        <v>6</v>
      </c>
      <c r="E15" s="96">
        <v>6</v>
      </c>
      <c r="F15" s="151">
        <f t="shared" si="0"/>
        <v>18</v>
      </c>
      <c r="G15" s="52"/>
    </row>
    <row r="16" spans="2:7" s="1" customFormat="1" ht="11.25" customHeight="1" x14ac:dyDescent="0.3">
      <c r="B16" s="95" t="s">
        <v>118</v>
      </c>
      <c r="C16" s="96">
        <v>7</v>
      </c>
      <c r="D16" s="96">
        <v>7</v>
      </c>
      <c r="E16" s="96">
        <v>7</v>
      </c>
      <c r="F16" s="151">
        <f t="shared" si="0"/>
        <v>21</v>
      </c>
      <c r="G16" s="52"/>
    </row>
    <row r="17" spans="2:7" s="1" customFormat="1" ht="11.25" customHeight="1" x14ac:dyDescent="0.3">
      <c r="B17" s="95" t="s">
        <v>118</v>
      </c>
      <c r="C17" s="96">
        <v>8</v>
      </c>
      <c r="D17" s="96">
        <v>8</v>
      </c>
      <c r="E17" s="96">
        <v>8</v>
      </c>
      <c r="F17" s="151">
        <f t="shared" si="0"/>
        <v>24</v>
      </c>
      <c r="G17" s="52"/>
    </row>
    <row r="18" spans="2:7" s="1" customFormat="1" ht="11.25" customHeight="1" x14ac:dyDescent="0.3">
      <c r="B18" s="95" t="s">
        <v>118</v>
      </c>
      <c r="C18" s="96">
        <v>2</v>
      </c>
      <c r="D18" s="96">
        <v>2</v>
      </c>
      <c r="E18" s="96">
        <v>2</v>
      </c>
      <c r="F18" s="151">
        <f t="shared" si="0"/>
        <v>6</v>
      </c>
      <c r="G18" s="52"/>
    </row>
    <row r="19" spans="2:7" s="1" customFormat="1" ht="11.25" customHeight="1" x14ac:dyDescent="0.3">
      <c r="B19" s="95" t="s">
        <v>118</v>
      </c>
      <c r="C19" s="96">
        <v>4</v>
      </c>
      <c r="D19" s="96">
        <v>4</v>
      </c>
      <c r="E19" s="96">
        <v>4</v>
      </c>
      <c r="F19" s="151">
        <f t="shared" si="0"/>
        <v>12</v>
      </c>
      <c r="G19" s="52"/>
    </row>
    <row r="20" spans="2:7" s="1" customFormat="1" ht="11.25" customHeight="1" x14ac:dyDescent="0.3">
      <c r="B20" s="97"/>
      <c r="C20" s="45"/>
      <c r="D20" s="45"/>
      <c r="E20" s="45"/>
      <c r="F20" s="151">
        <f t="shared" si="0"/>
        <v>0</v>
      </c>
      <c r="G20" s="52"/>
    </row>
    <row r="21" spans="2:7" s="1" customFormat="1" ht="11.25" customHeight="1" x14ac:dyDescent="0.3">
      <c r="B21" s="97"/>
      <c r="C21" s="45"/>
      <c r="D21" s="45"/>
      <c r="E21" s="45"/>
      <c r="F21" s="151">
        <f t="shared" si="0"/>
        <v>0</v>
      </c>
      <c r="G21" s="52"/>
    </row>
    <row r="22" spans="2:7" s="1" customFormat="1" ht="11.25" customHeight="1" x14ac:dyDescent="0.3">
      <c r="B22" s="97"/>
      <c r="C22" s="45"/>
      <c r="D22" s="45"/>
      <c r="E22" s="45"/>
      <c r="F22" s="151">
        <f t="shared" si="0"/>
        <v>0</v>
      </c>
      <c r="G22" s="52"/>
    </row>
    <row r="23" spans="2:7" s="1" customFormat="1" ht="11.25" customHeight="1" x14ac:dyDescent="0.3">
      <c r="B23" s="97"/>
      <c r="C23" s="45"/>
      <c r="D23" s="45"/>
      <c r="E23" s="45"/>
      <c r="F23" s="151">
        <f t="shared" si="0"/>
        <v>0</v>
      </c>
      <c r="G23" s="52"/>
    </row>
    <row r="24" spans="2:7" s="1" customFormat="1" ht="11.25" customHeight="1" x14ac:dyDescent="0.3">
      <c r="B24" s="97"/>
      <c r="C24" s="45"/>
      <c r="D24" s="45"/>
      <c r="E24" s="45"/>
      <c r="F24" s="151">
        <f t="shared" si="0"/>
        <v>0</v>
      </c>
      <c r="G24" s="52"/>
    </row>
    <row r="25" spans="2:7" s="1" customFormat="1" ht="11.25" customHeight="1" x14ac:dyDescent="0.3">
      <c r="B25" s="97"/>
      <c r="C25" s="45"/>
      <c r="D25" s="45"/>
      <c r="E25" s="45"/>
      <c r="F25" s="151">
        <f t="shared" si="0"/>
        <v>0</v>
      </c>
      <c r="G25" s="52"/>
    </row>
    <row r="26" spans="2:7" s="1" customFormat="1" ht="11.25" customHeight="1" x14ac:dyDescent="0.3">
      <c r="B26" s="97"/>
      <c r="C26" s="45"/>
      <c r="D26" s="45"/>
      <c r="E26" s="45"/>
      <c r="F26" s="151">
        <f t="shared" si="0"/>
        <v>0</v>
      </c>
      <c r="G26" s="52"/>
    </row>
    <row r="27" spans="2:7" s="1" customFormat="1" ht="11.25" customHeight="1" x14ac:dyDescent="0.3">
      <c r="B27" s="170" t="s">
        <v>4</v>
      </c>
      <c r="C27" s="151">
        <f>SUM(C13:C26)</f>
        <v>36</v>
      </c>
      <c r="D27" s="151">
        <f>SUM(D13:D26)</f>
        <v>36</v>
      </c>
      <c r="E27" s="151">
        <f>SUM(E13:E26)</f>
        <v>36</v>
      </c>
      <c r="F27" s="151">
        <f>SUM(F13:F26)</f>
        <v>108</v>
      </c>
      <c r="G27" s="52"/>
    </row>
    <row r="28" spans="2:7" ht="13" x14ac:dyDescent="0.3">
      <c r="B28" s="62"/>
      <c r="C28" s="39"/>
      <c r="D28" s="39"/>
      <c r="E28" s="39"/>
      <c r="F28" s="61"/>
      <c r="G28" s="52"/>
    </row>
    <row r="29" spans="2:7" s="1" customFormat="1" ht="13" x14ac:dyDescent="0.3">
      <c r="B29" s="62"/>
      <c r="C29" s="39"/>
      <c r="D29" s="39"/>
      <c r="E29" s="39"/>
      <c r="F29" s="61"/>
      <c r="G29" s="52"/>
    </row>
    <row r="30" spans="2:7" s="193" customFormat="1" ht="30.75" customHeight="1" x14ac:dyDescent="0.3">
      <c r="B30" s="294" t="s">
        <v>81</v>
      </c>
      <c r="C30" s="294"/>
      <c r="D30" s="295"/>
      <c r="E30" s="150"/>
      <c r="F30" s="150"/>
      <c r="G30" s="150"/>
    </row>
    <row r="31" spans="2:7" ht="26.25" customHeight="1" x14ac:dyDescent="0.3">
      <c r="B31" s="171" t="s">
        <v>16</v>
      </c>
      <c r="C31" s="172" t="s">
        <v>17</v>
      </c>
      <c r="D31" s="173" t="s">
        <v>62</v>
      </c>
      <c r="E31" s="174" t="s">
        <v>19</v>
      </c>
      <c r="F31" s="174" t="s">
        <v>20</v>
      </c>
      <c r="G31" s="52"/>
    </row>
    <row r="32" spans="2:7" ht="12.5" x14ac:dyDescent="0.25">
      <c r="B32" s="22" t="s">
        <v>21</v>
      </c>
      <c r="C32" s="165">
        <v>1</v>
      </c>
      <c r="D32" s="165">
        <v>2</v>
      </c>
      <c r="E32" s="165">
        <f>C27</f>
        <v>36</v>
      </c>
      <c r="F32" s="165">
        <f>(D32*E32)</f>
        <v>72</v>
      </c>
      <c r="G32" s="52"/>
    </row>
    <row r="33" spans="2:9" s="1" customFormat="1" ht="12.5" x14ac:dyDescent="0.25">
      <c r="B33" s="22" t="s">
        <v>8</v>
      </c>
      <c r="C33" s="165">
        <v>2</v>
      </c>
      <c r="D33" s="165">
        <v>4</v>
      </c>
      <c r="E33" s="165">
        <f>D27</f>
        <v>36</v>
      </c>
      <c r="F33" s="165">
        <f>(D33*E33)</f>
        <v>144</v>
      </c>
      <c r="G33" s="52"/>
    </row>
    <row r="34" spans="2:9" s="1" customFormat="1" ht="12.5" x14ac:dyDescent="0.25">
      <c r="B34" s="22" t="s">
        <v>12</v>
      </c>
      <c r="C34" s="165">
        <v>3</v>
      </c>
      <c r="D34" s="165">
        <v>8</v>
      </c>
      <c r="E34" s="165">
        <f>E27</f>
        <v>36</v>
      </c>
      <c r="F34" s="165">
        <f>(D34*E34)</f>
        <v>288</v>
      </c>
      <c r="G34" s="52"/>
    </row>
    <row r="35" spans="2:9" s="1" customFormat="1" ht="13" x14ac:dyDescent="0.3">
      <c r="B35" s="98" t="s">
        <v>22</v>
      </c>
      <c r="C35" s="175"/>
      <c r="D35" s="175"/>
      <c r="E35" s="165"/>
      <c r="F35" s="151">
        <f>SUM(F32:F34)</f>
        <v>504</v>
      </c>
      <c r="G35" s="52"/>
    </row>
    <row r="36" spans="2:9" s="1" customFormat="1" ht="12.5" x14ac:dyDescent="0.25">
      <c r="B36" s="52"/>
      <c r="C36" s="52"/>
      <c r="D36" s="52"/>
      <c r="E36" s="52"/>
      <c r="F36" s="52"/>
      <c r="G36" s="52"/>
    </row>
    <row r="37" spans="2:9" ht="13" x14ac:dyDescent="0.3">
      <c r="B37" s="33" t="s">
        <v>52</v>
      </c>
      <c r="C37" s="33"/>
      <c r="D37" s="33"/>
      <c r="E37" s="52"/>
      <c r="F37" s="52"/>
      <c r="G37" s="52"/>
    </row>
    <row r="38" spans="2:9" ht="13" x14ac:dyDescent="0.3">
      <c r="B38" s="159" t="s">
        <v>23</v>
      </c>
      <c r="C38" s="159" t="s">
        <v>24</v>
      </c>
      <c r="D38" s="159" t="s">
        <v>77</v>
      </c>
      <c r="E38" s="63"/>
      <c r="F38" s="63"/>
      <c r="G38" s="63"/>
    </row>
    <row r="39" spans="2:9" ht="27.75" customHeight="1" x14ac:dyDescent="0.25">
      <c r="B39" s="152" t="s">
        <v>63</v>
      </c>
      <c r="C39" s="152" t="s">
        <v>41</v>
      </c>
      <c r="D39" s="94">
        <v>1</v>
      </c>
      <c r="E39" s="43"/>
      <c r="F39" s="52"/>
      <c r="G39" s="52"/>
    </row>
    <row r="40" spans="2:9" ht="12.5" x14ac:dyDescent="0.25">
      <c r="B40" s="152" t="s">
        <v>64</v>
      </c>
      <c r="C40" s="152" t="s">
        <v>42</v>
      </c>
      <c r="D40" s="94">
        <v>2</v>
      </c>
      <c r="E40" s="43"/>
      <c r="F40" s="52"/>
      <c r="G40" s="52"/>
    </row>
    <row r="41" spans="2:9" ht="13" x14ac:dyDescent="0.3">
      <c r="B41" s="47"/>
      <c r="C41" s="52"/>
      <c r="D41" s="52"/>
      <c r="E41" s="52"/>
      <c r="F41" s="52"/>
      <c r="G41" s="52"/>
    </row>
    <row r="42" spans="2:9" ht="13" x14ac:dyDescent="0.3">
      <c r="B42" s="47"/>
      <c r="C42" s="52"/>
      <c r="D42" s="52"/>
      <c r="E42" s="52"/>
      <c r="F42" s="52"/>
      <c r="G42" s="52"/>
    </row>
    <row r="43" spans="2:9" ht="13" x14ac:dyDescent="0.3">
      <c r="B43" s="176" t="s">
        <v>53</v>
      </c>
      <c r="C43" s="176"/>
      <c r="D43" s="177">
        <f>D39*D40</f>
        <v>2</v>
      </c>
      <c r="E43" s="52"/>
      <c r="F43" s="52"/>
      <c r="G43" s="52"/>
    </row>
    <row r="44" spans="2:9" ht="12.75" customHeight="1" x14ac:dyDescent="0.3">
      <c r="B44" s="53"/>
      <c r="C44" s="53"/>
      <c r="D44" s="64"/>
      <c r="E44" s="52"/>
      <c r="F44" s="52"/>
      <c r="G44" s="52"/>
    </row>
    <row r="45" spans="2:9" ht="12.75" customHeight="1" x14ac:dyDescent="0.3">
      <c r="B45" s="33" t="s">
        <v>135</v>
      </c>
      <c r="C45" s="33"/>
      <c r="D45" s="33"/>
      <c r="E45" s="52"/>
      <c r="F45" s="52"/>
      <c r="G45" s="52"/>
    </row>
    <row r="46" spans="2:9" ht="26" x14ac:dyDescent="0.2">
      <c r="B46" s="159" t="s">
        <v>23</v>
      </c>
      <c r="C46" s="159" t="s">
        <v>24</v>
      </c>
      <c r="D46" s="159" t="s">
        <v>73</v>
      </c>
      <c r="E46" s="159" t="s">
        <v>17</v>
      </c>
      <c r="F46" s="159" t="s">
        <v>20</v>
      </c>
      <c r="G46" s="159" t="s">
        <v>18</v>
      </c>
    </row>
    <row r="47" spans="2:9" ht="13" x14ac:dyDescent="0.25">
      <c r="B47" s="22" t="s">
        <v>25</v>
      </c>
      <c r="C47" s="22" t="s">
        <v>26</v>
      </c>
      <c r="D47" s="82">
        <v>1</v>
      </c>
      <c r="E47" s="45">
        <v>1</v>
      </c>
      <c r="F47" s="165">
        <f t="shared" ref="F47:F55" si="1">E47*D47</f>
        <v>1</v>
      </c>
      <c r="G47" s="166">
        <f>+F47/30</f>
        <v>3.3333333333333333E-2</v>
      </c>
      <c r="H47" s="141"/>
      <c r="I47" s="141"/>
    </row>
    <row r="48" spans="2:9" ht="12.5" x14ac:dyDescent="0.25">
      <c r="B48" s="22" t="s">
        <v>27</v>
      </c>
      <c r="C48" s="99" t="s">
        <v>31</v>
      </c>
      <c r="D48" s="82">
        <v>0</v>
      </c>
      <c r="E48" s="45">
        <v>0</v>
      </c>
      <c r="F48" s="165">
        <f t="shared" si="1"/>
        <v>0</v>
      </c>
      <c r="G48" s="166">
        <f t="shared" ref="G48:G55" si="2">+F48/30</f>
        <v>0</v>
      </c>
      <c r="H48" s="143"/>
      <c r="I48" s="142"/>
    </row>
    <row r="49" spans="2:9" ht="12.5" x14ac:dyDescent="0.25">
      <c r="B49" s="22" t="s">
        <v>28</v>
      </c>
      <c r="C49" s="99" t="s">
        <v>33</v>
      </c>
      <c r="D49" s="82">
        <v>0</v>
      </c>
      <c r="E49" s="45">
        <v>0</v>
      </c>
      <c r="F49" s="165">
        <f t="shared" si="1"/>
        <v>0</v>
      </c>
      <c r="G49" s="166">
        <f t="shared" si="2"/>
        <v>0</v>
      </c>
      <c r="H49" s="143"/>
      <c r="I49" s="142"/>
    </row>
    <row r="50" spans="2:9" ht="12.5" x14ac:dyDescent="0.25">
      <c r="B50" s="22" t="s">
        <v>29</v>
      </c>
      <c r="C50" s="99" t="s">
        <v>35</v>
      </c>
      <c r="D50" s="82">
        <v>0</v>
      </c>
      <c r="E50" s="45">
        <v>0</v>
      </c>
      <c r="F50" s="165">
        <f t="shared" si="1"/>
        <v>0</v>
      </c>
      <c r="G50" s="166">
        <f t="shared" si="2"/>
        <v>0</v>
      </c>
      <c r="H50" s="143"/>
      <c r="I50" s="142"/>
    </row>
    <row r="51" spans="2:9" ht="12.5" x14ac:dyDescent="0.25">
      <c r="B51" s="22" t="s">
        <v>30</v>
      </c>
      <c r="C51" s="99" t="s">
        <v>37</v>
      </c>
      <c r="D51" s="82">
        <v>0</v>
      </c>
      <c r="E51" s="45">
        <v>0</v>
      </c>
      <c r="F51" s="165">
        <f t="shared" si="1"/>
        <v>0</v>
      </c>
      <c r="G51" s="166">
        <f t="shared" si="2"/>
        <v>0</v>
      </c>
      <c r="H51" s="143"/>
      <c r="I51" s="142"/>
    </row>
    <row r="52" spans="2:9" ht="12.5" x14ac:dyDescent="0.25">
      <c r="B52" s="22" t="s">
        <v>32</v>
      </c>
      <c r="C52" s="99" t="s">
        <v>39</v>
      </c>
      <c r="D52" s="82">
        <v>0</v>
      </c>
      <c r="E52" s="45">
        <v>0</v>
      </c>
      <c r="F52" s="165">
        <f t="shared" si="1"/>
        <v>0</v>
      </c>
      <c r="G52" s="166">
        <f t="shared" si="2"/>
        <v>0</v>
      </c>
      <c r="H52" s="143"/>
      <c r="I52" s="142"/>
    </row>
    <row r="53" spans="2:9" ht="12.5" x14ac:dyDescent="0.25">
      <c r="B53" s="22" t="s">
        <v>34</v>
      </c>
      <c r="C53" s="99" t="s">
        <v>40</v>
      </c>
      <c r="D53" s="82">
        <v>3</v>
      </c>
      <c r="E53" s="45">
        <v>3</v>
      </c>
      <c r="F53" s="165">
        <f t="shared" si="1"/>
        <v>9</v>
      </c>
      <c r="G53" s="166">
        <f t="shared" si="2"/>
        <v>0.3</v>
      </c>
      <c r="H53" s="143"/>
      <c r="I53" s="142"/>
    </row>
    <row r="54" spans="2:9" ht="12.5" x14ac:dyDescent="0.25">
      <c r="B54" s="22" t="s">
        <v>36</v>
      </c>
      <c r="C54" s="22" t="s">
        <v>43</v>
      </c>
      <c r="D54" s="82">
        <v>2</v>
      </c>
      <c r="E54" s="45">
        <v>2</v>
      </c>
      <c r="F54" s="165">
        <f t="shared" si="1"/>
        <v>4</v>
      </c>
      <c r="G54" s="166">
        <f t="shared" si="2"/>
        <v>0.13333333333333333</v>
      </c>
      <c r="H54" s="143"/>
      <c r="I54" s="142"/>
    </row>
    <row r="55" spans="2:9" ht="12.5" x14ac:dyDescent="0.25">
      <c r="B55" s="22" t="s">
        <v>38</v>
      </c>
      <c r="C55" s="22" t="s">
        <v>44</v>
      </c>
      <c r="D55" s="82">
        <v>2</v>
      </c>
      <c r="E55" s="45">
        <v>2</v>
      </c>
      <c r="F55" s="165">
        <f t="shared" si="1"/>
        <v>4</v>
      </c>
      <c r="G55" s="166">
        <f t="shared" si="2"/>
        <v>0.13333333333333333</v>
      </c>
      <c r="H55" s="143"/>
      <c r="I55" s="142"/>
    </row>
    <row r="56" spans="2:9" ht="12.5" x14ac:dyDescent="0.25">
      <c r="B56" s="21"/>
      <c r="C56" s="21"/>
      <c r="D56" s="65"/>
      <c r="E56" s="11"/>
      <c r="F56" s="11"/>
      <c r="G56" s="52" t="s">
        <v>55</v>
      </c>
      <c r="H56" s="143"/>
      <c r="I56" s="142"/>
    </row>
    <row r="57" spans="2:9" ht="13" x14ac:dyDescent="0.3">
      <c r="B57" s="33" t="s">
        <v>136</v>
      </c>
      <c r="C57" s="33"/>
      <c r="D57" s="33"/>
      <c r="E57" s="52"/>
      <c r="F57" s="52"/>
      <c r="G57" s="52"/>
    </row>
    <row r="58" spans="2:9" ht="26" x14ac:dyDescent="0.2">
      <c r="B58" s="159" t="s">
        <v>23</v>
      </c>
      <c r="C58" s="159" t="s">
        <v>24</v>
      </c>
      <c r="D58" s="159" t="s">
        <v>73</v>
      </c>
      <c r="E58" s="159" t="s">
        <v>17</v>
      </c>
      <c r="F58" s="159" t="s">
        <v>20</v>
      </c>
      <c r="G58" s="159" t="s">
        <v>18</v>
      </c>
    </row>
    <row r="59" spans="2:9" ht="13" x14ac:dyDescent="0.25">
      <c r="B59" s="22" t="s">
        <v>25</v>
      </c>
      <c r="C59" s="22" t="s">
        <v>26</v>
      </c>
      <c r="D59" s="82">
        <v>1</v>
      </c>
      <c r="E59" s="45">
        <v>1</v>
      </c>
      <c r="F59" s="165">
        <f t="shared" ref="F59:F67" si="3">E59*D59</f>
        <v>1</v>
      </c>
      <c r="G59" s="166">
        <f>+F59/30</f>
        <v>3.3333333333333333E-2</v>
      </c>
      <c r="H59" s="141"/>
      <c r="I59" s="141"/>
    </row>
    <row r="60" spans="2:9" ht="12.5" x14ac:dyDescent="0.25">
      <c r="B60" s="22" t="s">
        <v>27</v>
      </c>
      <c r="C60" s="99" t="s">
        <v>31</v>
      </c>
      <c r="D60" s="82">
        <v>1</v>
      </c>
      <c r="E60" s="45">
        <v>1</v>
      </c>
      <c r="F60" s="165">
        <f t="shared" si="3"/>
        <v>1</v>
      </c>
      <c r="G60" s="166">
        <f t="shared" ref="G60:G67" si="4">+F60/30</f>
        <v>3.3333333333333333E-2</v>
      </c>
      <c r="H60" s="143"/>
      <c r="I60" s="142"/>
    </row>
    <row r="61" spans="2:9" ht="12.5" x14ac:dyDescent="0.25">
      <c r="B61" s="22" t="s">
        <v>28</v>
      </c>
      <c r="C61" s="99" t="s">
        <v>33</v>
      </c>
      <c r="D61" s="82">
        <v>2</v>
      </c>
      <c r="E61" s="45">
        <v>2</v>
      </c>
      <c r="F61" s="165">
        <f t="shared" si="3"/>
        <v>4</v>
      </c>
      <c r="G61" s="166">
        <f t="shared" si="4"/>
        <v>0.13333333333333333</v>
      </c>
      <c r="H61" s="143"/>
      <c r="I61" s="142"/>
    </row>
    <row r="62" spans="2:9" ht="12.5" x14ac:dyDescent="0.25">
      <c r="B62" s="22" t="s">
        <v>29</v>
      </c>
      <c r="C62" s="99" t="s">
        <v>35</v>
      </c>
      <c r="D62" s="82">
        <v>2</v>
      </c>
      <c r="E62" s="45">
        <v>2</v>
      </c>
      <c r="F62" s="165">
        <f t="shared" si="3"/>
        <v>4</v>
      </c>
      <c r="G62" s="166">
        <f t="shared" si="4"/>
        <v>0.13333333333333333</v>
      </c>
      <c r="H62" s="143"/>
      <c r="I62" s="142"/>
    </row>
    <row r="63" spans="2:9" ht="12.5" x14ac:dyDescent="0.25">
      <c r="B63" s="22" t="s">
        <v>30</v>
      </c>
      <c r="C63" s="99" t="s">
        <v>37</v>
      </c>
      <c r="D63" s="82">
        <v>2</v>
      </c>
      <c r="E63" s="45">
        <v>2</v>
      </c>
      <c r="F63" s="165">
        <f t="shared" si="3"/>
        <v>4</v>
      </c>
      <c r="G63" s="166">
        <f t="shared" si="4"/>
        <v>0.13333333333333333</v>
      </c>
      <c r="H63" s="143"/>
      <c r="I63" s="142"/>
    </row>
    <row r="64" spans="2:9" ht="12.5" x14ac:dyDescent="0.25">
      <c r="B64" s="22" t="s">
        <v>32</v>
      </c>
      <c r="C64" s="99" t="s">
        <v>39</v>
      </c>
      <c r="D64" s="82">
        <v>2</v>
      </c>
      <c r="E64" s="45">
        <v>2</v>
      </c>
      <c r="F64" s="165">
        <f t="shared" si="3"/>
        <v>4</v>
      </c>
      <c r="G64" s="166">
        <f t="shared" si="4"/>
        <v>0.13333333333333333</v>
      </c>
      <c r="H64" s="143"/>
      <c r="I64" s="142"/>
    </row>
    <row r="65" spans="2:9" ht="12.5" x14ac:dyDescent="0.25">
      <c r="B65" s="22" t="s">
        <v>34</v>
      </c>
      <c r="C65" s="99" t="s">
        <v>40</v>
      </c>
      <c r="D65" s="82">
        <v>3</v>
      </c>
      <c r="E65" s="45">
        <v>3</v>
      </c>
      <c r="F65" s="165">
        <f t="shared" si="3"/>
        <v>9</v>
      </c>
      <c r="G65" s="166">
        <f t="shared" si="4"/>
        <v>0.3</v>
      </c>
      <c r="H65" s="143"/>
      <c r="I65" s="142"/>
    </row>
    <row r="66" spans="2:9" ht="12.5" x14ac:dyDescent="0.25">
      <c r="B66" s="22" t="s">
        <v>36</v>
      </c>
      <c r="C66" s="22" t="s">
        <v>43</v>
      </c>
      <c r="D66" s="82">
        <v>2</v>
      </c>
      <c r="E66" s="45">
        <v>2</v>
      </c>
      <c r="F66" s="165">
        <f t="shared" si="3"/>
        <v>4</v>
      </c>
      <c r="G66" s="166">
        <f t="shared" si="4"/>
        <v>0.13333333333333333</v>
      </c>
      <c r="H66" s="143"/>
      <c r="I66" s="142"/>
    </row>
    <row r="67" spans="2:9" ht="12.5" x14ac:dyDescent="0.25">
      <c r="B67" s="22" t="s">
        <v>38</v>
      </c>
      <c r="C67" s="22" t="s">
        <v>44</v>
      </c>
      <c r="D67" s="82">
        <v>0</v>
      </c>
      <c r="E67" s="45">
        <v>0</v>
      </c>
      <c r="F67" s="165">
        <f t="shared" si="3"/>
        <v>0</v>
      </c>
      <c r="G67" s="166">
        <f t="shared" si="4"/>
        <v>0</v>
      </c>
      <c r="H67" s="143"/>
      <c r="I67" s="142"/>
    </row>
    <row r="68" spans="2:9" ht="12.5" x14ac:dyDescent="0.25">
      <c r="B68" s="21"/>
      <c r="C68" s="21"/>
      <c r="D68" s="65"/>
      <c r="E68" s="11"/>
      <c r="F68" s="11"/>
      <c r="G68" s="52" t="s">
        <v>55</v>
      </c>
      <c r="H68" s="143"/>
      <c r="I68" s="142"/>
    </row>
    <row r="69" spans="2:9" ht="12.5" x14ac:dyDescent="0.25">
      <c r="B69" s="52"/>
      <c r="C69" s="52"/>
      <c r="D69" s="52"/>
      <c r="E69" s="52"/>
      <c r="F69" s="52"/>
      <c r="G69" s="52" t="s">
        <v>55</v>
      </c>
    </row>
    <row r="70" spans="2:9" ht="12" customHeight="1" x14ac:dyDescent="0.3">
      <c r="B70" s="179" t="s">
        <v>57</v>
      </c>
      <c r="C70" s="181"/>
      <c r="D70" s="181"/>
      <c r="E70" s="181"/>
      <c r="F70" s="181"/>
      <c r="G70" s="182"/>
    </row>
    <row r="71" spans="2:9" ht="13" x14ac:dyDescent="0.3">
      <c r="B71" s="48"/>
      <c r="C71" s="180"/>
      <c r="D71" s="50"/>
      <c r="E71" s="51"/>
      <c r="F71" s="52"/>
      <c r="G71" s="52"/>
    </row>
    <row r="72" spans="2:9" ht="12.5" x14ac:dyDescent="0.25">
      <c r="B72" s="85" t="s">
        <v>65</v>
      </c>
      <c r="C72" s="285" t="s">
        <v>78</v>
      </c>
      <c r="D72" s="286"/>
      <c r="E72" s="166">
        <f>G47</f>
        <v>3.3333333333333333E-2</v>
      </c>
      <c r="F72" s="52"/>
      <c r="G72" s="52"/>
    </row>
    <row r="73" spans="2:9" ht="12.5" x14ac:dyDescent="0.25">
      <c r="B73" s="85" t="s">
        <v>70</v>
      </c>
      <c r="C73" s="285" t="s">
        <v>78</v>
      </c>
      <c r="D73" s="286"/>
      <c r="E73" s="166">
        <f t="shared" ref="E73:E80" si="5">G48</f>
        <v>0</v>
      </c>
      <c r="F73" s="52"/>
      <c r="G73" s="52"/>
    </row>
    <row r="74" spans="2:9" ht="12.5" x14ac:dyDescent="0.25">
      <c r="B74" s="85" t="s">
        <v>85</v>
      </c>
      <c r="C74" s="285" t="s">
        <v>78</v>
      </c>
      <c r="D74" s="286"/>
      <c r="E74" s="166">
        <f t="shared" si="5"/>
        <v>0</v>
      </c>
      <c r="F74" s="52"/>
      <c r="G74" s="52"/>
    </row>
    <row r="75" spans="2:9" ht="12.5" x14ac:dyDescent="0.25">
      <c r="B75" s="85" t="s">
        <v>86</v>
      </c>
      <c r="C75" s="285" t="s">
        <v>78</v>
      </c>
      <c r="D75" s="286"/>
      <c r="E75" s="166">
        <f t="shared" si="5"/>
        <v>0</v>
      </c>
      <c r="F75" s="52"/>
      <c r="G75" s="52"/>
    </row>
    <row r="76" spans="2:9" ht="12.5" x14ac:dyDescent="0.25">
      <c r="B76" s="85" t="s">
        <v>66</v>
      </c>
      <c r="C76" s="285" t="s">
        <v>78</v>
      </c>
      <c r="D76" s="286"/>
      <c r="E76" s="166">
        <f t="shared" si="5"/>
        <v>0</v>
      </c>
      <c r="F76" s="52"/>
      <c r="G76" s="52"/>
    </row>
    <row r="77" spans="2:9" ht="12.5" x14ac:dyDescent="0.25">
      <c r="B77" s="85" t="s">
        <v>67</v>
      </c>
      <c r="C77" s="285" t="s">
        <v>78</v>
      </c>
      <c r="D77" s="286"/>
      <c r="E77" s="166">
        <f t="shared" si="5"/>
        <v>0</v>
      </c>
      <c r="F77" s="52"/>
      <c r="G77" s="52"/>
    </row>
    <row r="78" spans="2:9" s="1" customFormat="1" ht="12.5" x14ac:dyDescent="0.25">
      <c r="B78" s="85" t="s">
        <v>68</v>
      </c>
      <c r="C78" s="285" t="s">
        <v>78</v>
      </c>
      <c r="D78" s="286"/>
      <c r="E78" s="166">
        <f t="shared" si="5"/>
        <v>0.3</v>
      </c>
      <c r="F78" s="52"/>
      <c r="G78" s="52"/>
      <c r="H78" s="3"/>
    </row>
    <row r="79" spans="2:9" s="1" customFormat="1" ht="12.5" x14ac:dyDescent="0.25">
      <c r="B79" s="85" t="s">
        <v>69</v>
      </c>
      <c r="C79" s="285" t="s">
        <v>78</v>
      </c>
      <c r="D79" s="286"/>
      <c r="E79" s="166">
        <f t="shared" si="5"/>
        <v>0.13333333333333333</v>
      </c>
      <c r="F79" s="52"/>
      <c r="G79" s="52"/>
      <c r="H79" s="3"/>
    </row>
    <row r="80" spans="2:9" s="1" customFormat="1" ht="12.5" x14ac:dyDescent="0.25">
      <c r="B80" s="22" t="s">
        <v>131</v>
      </c>
      <c r="C80" s="285" t="s">
        <v>78</v>
      </c>
      <c r="D80" s="286"/>
      <c r="E80" s="166">
        <f t="shared" si="5"/>
        <v>0.13333333333333333</v>
      </c>
      <c r="F80" s="52"/>
      <c r="G80" s="52"/>
      <c r="H80" s="3"/>
    </row>
    <row r="81" spans="2:8" s="1" customFormat="1" ht="13" x14ac:dyDescent="0.3">
      <c r="B81" s="184" t="s">
        <v>45</v>
      </c>
      <c r="C81" s="183"/>
      <c r="D81" s="185"/>
      <c r="E81" s="178">
        <f>SUM(E72:E80)/4</f>
        <v>0.15</v>
      </c>
      <c r="F81" s="52"/>
      <c r="G81" s="52"/>
      <c r="H81" s="3"/>
    </row>
    <row r="82" spans="2:8" s="1" customFormat="1" ht="12.5" x14ac:dyDescent="0.25">
      <c r="B82" s="52"/>
      <c r="C82" s="52"/>
      <c r="D82" s="187"/>
      <c r="E82" s="52"/>
      <c r="F82" s="52"/>
      <c r="G82" s="52"/>
    </row>
    <row r="83" spans="2:8" ht="13" x14ac:dyDescent="0.3">
      <c r="B83" s="184" t="s">
        <v>46</v>
      </c>
      <c r="C83" s="183"/>
      <c r="D83" s="185"/>
      <c r="E83" s="151">
        <f>F35</f>
        <v>504</v>
      </c>
      <c r="F83" s="52"/>
      <c r="G83" s="187"/>
    </row>
    <row r="84" spans="2:8" s="1" customFormat="1" ht="11.25" customHeight="1" x14ac:dyDescent="0.3">
      <c r="B84" s="184" t="s">
        <v>18</v>
      </c>
      <c r="C84" s="183"/>
      <c r="D84" s="185"/>
      <c r="E84" s="178">
        <f>1+E81</f>
        <v>1.1499999999999999</v>
      </c>
      <c r="F84" s="52"/>
      <c r="G84" s="52"/>
    </row>
    <row r="85" spans="2:8" s="1" customFormat="1" ht="11.25" customHeight="1" x14ac:dyDescent="0.3">
      <c r="B85" s="184" t="s">
        <v>47</v>
      </c>
      <c r="C85" s="183"/>
      <c r="D85" s="185"/>
      <c r="E85" s="83">
        <v>2</v>
      </c>
      <c r="F85" s="52"/>
      <c r="G85" s="52"/>
    </row>
    <row r="86" spans="2:8" s="1" customFormat="1" ht="13" x14ac:dyDescent="0.3">
      <c r="B86" s="176" t="s">
        <v>48</v>
      </c>
      <c r="C86" s="176"/>
      <c r="D86" s="176"/>
      <c r="E86" s="151">
        <f>E83*E85*E84</f>
        <v>1159.1999999999998</v>
      </c>
      <c r="F86" s="52" t="s">
        <v>55</v>
      </c>
      <c r="G86" s="52" t="s">
        <v>55</v>
      </c>
    </row>
    <row r="87" spans="2:8" s="1" customFormat="1" ht="12.5" x14ac:dyDescent="0.25">
      <c r="B87" s="52"/>
      <c r="C87" s="52"/>
      <c r="D87" s="52"/>
      <c r="E87" s="52"/>
      <c r="F87" s="52"/>
      <c r="G87" s="52"/>
      <c r="H87" s="1" t="s">
        <v>55</v>
      </c>
    </row>
    <row r="88" spans="2:8" ht="12.5" x14ac:dyDescent="0.25">
      <c r="B88" s="21"/>
      <c r="C88" s="21"/>
      <c r="D88" s="65"/>
      <c r="E88" s="11"/>
      <c r="F88" s="11"/>
      <c r="G88" s="52" t="s">
        <v>55</v>
      </c>
    </row>
    <row r="89" spans="2:8" ht="13" x14ac:dyDescent="0.3">
      <c r="B89" s="186" t="s">
        <v>1</v>
      </c>
      <c r="C89" s="186"/>
      <c r="D89" s="186"/>
      <c r="E89" s="186"/>
      <c r="F89" s="188"/>
      <c r="G89" s="188"/>
    </row>
    <row r="90" spans="2:8" ht="13" x14ac:dyDescent="0.3">
      <c r="B90" s="48"/>
      <c r="C90" s="52"/>
      <c r="D90" s="52"/>
      <c r="E90" s="52"/>
      <c r="F90" s="52"/>
      <c r="G90" s="52"/>
    </row>
    <row r="91" spans="2:8" ht="12.5" x14ac:dyDescent="0.25">
      <c r="B91" s="85" t="s">
        <v>65</v>
      </c>
      <c r="C91" s="285" t="s">
        <v>78</v>
      </c>
      <c r="D91" s="286"/>
      <c r="E91" s="166">
        <f>G59</f>
        <v>3.3333333333333333E-2</v>
      </c>
      <c r="F91" s="52"/>
      <c r="G91" s="52"/>
    </row>
    <row r="92" spans="2:8" s="1" customFormat="1" ht="12.5" x14ac:dyDescent="0.25">
      <c r="B92" s="85" t="s">
        <v>70</v>
      </c>
      <c r="C92" s="285" t="s">
        <v>78</v>
      </c>
      <c r="D92" s="286"/>
      <c r="E92" s="166">
        <f t="shared" ref="E92:E99" si="6">G60</f>
        <v>3.3333333333333333E-2</v>
      </c>
      <c r="F92" s="52"/>
      <c r="G92" s="52"/>
    </row>
    <row r="93" spans="2:8" s="1" customFormat="1" ht="12.5" x14ac:dyDescent="0.25">
      <c r="B93" s="85" t="s">
        <v>85</v>
      </c>
      <c r="C93" s="285" t="s">
        <v>78</v>
      </c>
      <c r="D93" s="286"/>
      <c r="E93" s="166">
        <f t="shared" si="6"/>
        <v>0.13333333333333333</v>
      </c>
      <c r="F93" s="52"/>
      <c r="G93" s="52"/>
    </row>
    <row r="94" spans="2:8" s="1" customFormat="1" ht="12.5" x14ac:dyDescent="0.25">
      <c r="B94" s="85" t="s">
        <v>86</v>
      </c>
      <c r="C94" s="285" t="s">
        <v>78</v>
      </c>
      <c r="D94" s="286"/>
      <c r="E94" s="166">
        <f t="shared" si="6"/>
        <v>0.13333333333333333</v>
      </c>
      <c r="F94" s="52"/>
      <c r="G94" s="52"/>
    </row>
    <row r="95" spans="2:8" s="1" customFormat="1" ht="12.5" x14ac:dyDescent="0.25">
      <c r="B95" s="85" t="s">
        <v>66</v>
      </c>
      <c r="C95" s="285" t="s">
        <v>78</v>
      </c>
      <c r="D95" s="286"/>
      <c r="E95" s="166">
        <f t="shared" si="6"/>
        <v>0.13333333333333333</v>
      </c>
      <c r="F95" s="52"/>
      <c r="G95" s="52"/>
    </row>
    <row r="96" spans="2:8" s="1" customFormat="1" ht="12.5" x14ac:dyDescent="0.25">
      <c r="B96" s="85" t="s">
        <v>67</v>
      </c>
      <c r="C96" s="285" t="s">
        <v>78</v>
      </c>
      <c r="D96" s="286"/>
      <c r="E96" s="166">
        <f t="shared" si="6"/>
        <v>0.13333333333333333</v>
      </c>
      <c r="F96" s="52"/>
      <c r="G96" s="52"/>
    </row>
    <row r="97" spans="2:8" s="1" customFormat="1" ht="12.5" x14ac:dyDescent="0.25">
      <c r="B97" s="85" t="s">
        <v>68</v>
      </c>
      <c r="C97" s="285" t="s">
        <v>78</v>
      </c>
      <c r="D97" s="286"/>
      <c r="E97" s="166">
        <f t="shared" si="6"/>
        <v>0.3</v>
      </c>
      <c r="F97" s="52"/>
      <c r="G97" s="52"/>
    </row>
    <row r="98" spans="2:8" s="1" customFormat="1" ht="12.5" x14ac:dyDescent="0.25">
      <c r="B98" s="85" t="s">
        <v>69</v>
      </c>
      <c r="C98" s="285" t="s">
        <v>78</v>
      </c>
      <c r="D98" s="286"/>
      <c r="E98" s="166">
        <f t="shared" si="6"/>
        <v>0.13333333333333333</v>
      </c>
      <c r="F98" s="52"/>
      <c r="G98" s="52"/>
    </row>
    <row r="99" spans="2:8" s="1" customFormat="1" ht="12.5" x14ac:dyDescent="0.25">
      <c r="B99" s="85" t="s">
        <v>131</v>
      </c>
      <c r="C99" s="285" t="s">
        <v>78</v>
      </c>
      <c r="D99" s="286"/>
      <c r="E99" s="166">
        <f t="shared" si="6"/>
        <v>0</v>
      </c>
      <c r="F99" s="52"/>
      <c r="G99" s="52"/>
    </row>
    <row r="100" spans="2:8" s="1" customFormat="1" ht="13" x14ac:dyDescent="0.3">
      <c r="B100" s="184" t="s">
        <v>45</v>
      </c>
      <c r="C100" s="183"/>
      <c r="D100" s="185"/>
      <c r="E100" s="178">
        <f>SUM(E91:E99)/8</f>
        <v>0.12916666666666665</v>
      </c>
      <c r="F100" s="52"/>
      <c r="G100" s="52"/>
    </row>
    <row r="101" spans="2:8" s="1" customFormat="1" ht="13" x14ac:dyDescent="0.3">
      <c r="B101" s="48"/>
      <c r="C101" s="49"/>
      <c r="D101" s="50"/>
      <c r="E101" s="51"/>
      <c r="F101" s="52"/>
      <c r="G101" s="52"/>
    </row>
    <row r="102" spans="2:8" s="1" customFormat="1" ht="13" x14ac:dyDescent="0.3">
      <c r="B102" s="48"/>
      <c r="C102" s="49"/>
      <c r="D102" s="50"/>
      <c r="E102" s="51"/>
      <c r="F102" s="52"/>
      <c r="G102" s="52"/>
    </row>
    <row r="103" spans="2:8" s="1" customFormat="1" ht="13" x14ac:dyDescent="0.3">
      <c r="B103" s="176" t="s">
        <v>46</v>
      </c>
      <c r="C103" s="176"/>
      <c r="D103" s="176"/>
      <c r="E103" s="151">
        <f>F35</f>
        <v>504</v>
      </c>
      <c r="F103" s="52"/>
      <c r="G103" s="52"/>
    </row>
    <row r="104" spans="2:8" s="1" customFormat="1" ht="11.25" customHeight="1" x14ac:dyDescent="0.3">
      <c r="B104" s="176" t="s">
        <v>18</v>
      </c>
      <c r="C104" s="176"/>
      <c r="D104" s="176"/>
      <c r="E104" s="178">
        <f>1+E100</f>
        <v>1.1291666666666667</v>
      </c>
      <c r="F104" s="52"/>
      <c r="G104" s="52"/>
    </row>
    <row r="105" spans="2:8" s="1" customFormat="1" ht="11.25" customHeight="1" x14ac:dyDescent="0.3">
      <c r="B105" s="176" t="s">
        <v>47</v>
      </c>
      <c r="C105" s="176"/>
      <c r="D105" s="176"/>
      <c r="E105" s="92">
        <v>2</v>
      </c>
      <c r="F105" s="52"/>
      <c r="G105" s="52"/>
    </row>
    <row r="106" spans="2:8" s="1" customFormat="1" ht="13" x14ac:dyDescent="0.3">
      <c r="B106" s="176" t="s">
        <v>79</v>
      </c>
      <c r="C106" s="176"/>
      <c r="D106" s="176"/>
      <c r="E106" s="151">
        <f>E103*E104*E105</f>
        <v>1138.2</v>
      </c>
      <c r="F106" s="52"/>
      <c r="G106" s="52"/>
    </row>
    <row r="107" spans="2:8" s="1" customFormat="1" ht="13" x14ac:dyDescent="0.3">
      <c r="B107" s="176" t="s">
        <v>54</v>
      </c>
      <c r="C107" s="176"/>
      <c r="D107" s="176"/>
      <c r="E107" s="151">
        <f>E106*D43</f>
        <v>2276.4</v>
      </c>
      <c r="F107" s="52" t="s">
        <v>55</v>
      </c>
      <c r="G107" s="52" t="s">
        <v>55</v>
      </c>
    </row>
    <row r="108" spans="2:8" s="1" customFormat="1" ht="14.25" customHeight="1" x14ac:dyDescent="0.3">
      <c r="B108" s="48"/>
      <c r="C108" s="11"/>
      <c r="D108" s="11"/>
      <c r="E108" s="11"/>
      <c r="F108" s="52"/>
      <c r="G108" s="52"/>
      <c r="H108" s="1" t="s">
        <v>55</v>
      </c>
    </row>
    <row r="109" spans="2:8" ht="13" x14ac:dyDescent="0.3">
      <c r="B109" s="52"/>
      <c r="C109" s="177" t="s">
        <v>72</v>
      </c>
      <c r="D109" s="140">
        <v>8</v>
      </c>
      <c r="E109" s="52"/>
      <c r="F109" s="52"/>
      <c r="G109" s="52"/>
    </row>
    <row r="110" spans="2:8" ht="13" x14ac:dyDescent="0.3">
      <c r="B110" s="84"/>
      <c r="C110" s="189" t="s">
        <v>49</v>
      </c>
      <c r="D110" s="189" t="s">
        <v>50</v>
      </c>
      <c r="E110" s="52"/>
      <c r="F110" s="52"/>
      <c r="G110" s="52"/>
    </row>
    <row r="111" spans="2:8" ht="26" x14ac:dyDescent="0.3">
      <c r="B111" s="160" t="s">
        <v>80</v>
      </c>
      <c r="C111" s="190">
        <f>E86+E107</f>
        <v>3435.6</v>
      </c>
      <c r="D111" s="191">
        <f>C111/D109</f>
        <v>429.45</v>
      </c>
      <c r="E111" s="192"/>
      <c r="F111" s="52"/>
      <c r="G111" s="52"/>
    </row>
    <row r="112" spans="2:8" ht="27" customHeight="1" x14ac:dyDescent="0.25">
      <c r="B112" s="52"/>
      <c r="C112" s="66"/>
      <c r="D112" s="52"/>
      <c r="E112" s="52"/>
      <c r="F112" s="52"/>
      <c r="G112" s="52"/>
    </row>
    <row r="113" spans="2:7" ht="12.5" x14ac:dyDescent="0.25">
      <c r="B113" s="52"/>
      <c r="C113" s="52"/>
      <c r="D113" s="52"/>
      <c r="E113" s="52"/>
      <c r="F113" s="52"/>
      <c r="G113" s="52"/>
    </row>
    <row r="114" spans="2:7" ht="12.5" x14ac:dyDescent="0.25">
      <c r="B114" s="52"/>
      <c r="C114" s="52"/>
      <c r="D114" s="52"/>
      <c r="E114" s="52"/>
      <c r="F114" s="52"/>
      <c r="G114" s="52"/>
    </row>
    <row r="115" spans="2:7" ht="12.5" x14ac:dyDescent="0.25">
      <c r="B115" s="52"/>
      <c r="C115" s="52"/>
      <c r="D115" s="52"/>
      <c r="E115" s="52"/>
      <c r="F115" s="52"/>
      <c r="G115" s="52"/>
    </row>
    <row r="116" spans="2:7" ht="12.5" x14ac:dyDescent="0.25">
      <c r="B116" s="52"/>
      <c r="C116" s="52"/>
      <c r="D116" s="52"/>
      <c r="E116" s="52"/>
      <c r="F116" s="52"/>
      <c r="G116" s="52"/>
    </row>
    <row r="117" spans="2:7" ht="12.5" x14ac:dyDescent="0.25">
      <c r="B117" s="16"/>
      <c r="C117" s="16"/>
      <c r="D117" s="16"/>
      <c r="E117" s="16"/>
      <c r="F117" s="16"/>
      <c r="G117" s="16"/>
    </row>
  </sheetData>
  <mergeCells count="21">
    <mergeCell ref="C94:D94"/>
    <mergeCell ref="C74:D74"/>
    <mergeCell ref="C99:D99"/>
    <mergeCell ref="C80:D80"/>
    <mergeCell ref="C97:D97"/>
    <mergeCell ref="C98:D98"/>
    <mergeCell ref="C78:D78"/>
    <mergeCell ref="C79:D79"/>
    <mergeCell ref="C92:D92"/>
    <mergeCell ref="C93:D93"/>
    <mergeCell ref="C96:D96"/>
    <mergeCell ref="C75:D75"/>
    <mergeCell ref="C95:D95"/>
    <mergeCell ref="C91:D91"/>
    <mergeCell ref="B1:E2"/>
    <mergeCell ref="C11:E11"/>
    <mergeCell ref="B30:D30"/>
    <mergeCell ref="C77:D77"/>
    <mergeCell ref="C72:D72"/>
    <mergeCell ref="C73:D73"/>
    <mergeCell ref="C76:D76"/>
  </mergeCells>
  <phoneticPr fontId="0" type="noConversion"/>
  <dataValidations count="3">
    <dataValidation type="whole" allowBlank="1" showInputMessage="1" showErrorMessage="1" error="Minimum value of 0 and Maximum value of 10 allowed" promptTitle="Factor Weight" prompt="Denotes the relevance of the factor in a particular testing project and is applicable only if it's in scope for testing in that project. This value will vary from 0 to 10 with 0 being no relevance to 10 being the highest relevance." sqref="D59:D67 D47:D55">
      <formula1>0</formula1>
      <formula2>10</formula2>
    </dataValidation>
    <dataValidation type="whole" allowBlank="1" showInputMessage="1" showErrorMessage="1" error="Minimum value of 0 and Maximum value of 3 allowed" promptTitle="Complexity Weight" prompt="Should be considered based on the expertise required to manage the particular factor. This value will vary from 0 to 3 with 1 indicating a low complexity in managing the factor, while 3 indicating a requirement for high expertise to manage the factor." sqref="E59:E67 E47:E55">
      <formula1>0</formula1>
      <formula2>3</formula2>
    </dataValidation>
    <dataValidation type="list" showInputMessage="1" showErrorMessage="1" sqref="H48:I56 H60:I68">
      <formula1>"Yes, No"</formula1>
    </dataValidation>
  </dataValidations>
  <printOptions horizontalCentered="1"/>
  <pageMargins left="0.28999999999999998" right="0.28000000000000003" top="0.22" bottom="0.36" header="0.17" footer="0.18"/>
  <pageSetup scale="84" orientation="landscape" r:id="rId1"/>
  <headerFooter alignWithMargins="0">
    <oddFooter>&amp;R&amp;6Page &amp;P of &amp;N</oddFooter>
  </headerFooter>
  <rowBreaks count="2" manualBreakCount="2">
    <brk id="30" min="1" max="7" man="1"/>
    <brk id="68" min="1"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 Page</vt:lpstr>
      <vt:lpstr>Instructions</vt:lpstr>
      <vt:lpstr>Test Case Points Scorecard</vt:lpstr>
      <vt:lpstr>Instructions!_Toc127071774</vt:lpstr>
      <vt:lpstr>Instructions!_Toc90300684</vt:lpstr>
      <vt:lpstr>'Cover Page'!Print_Area</vt:lpstr>
      <vt:lpstr>Instructions!Print_Area</vt:lpstr>
      <vt:lpstr>'Test Case Points Scorecard'!Print_Area</vt:lpstr>
    </vt:vector>
  </TitlesOfParts>
  <Company>Cognizant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Functional Test Estimation</dc:title>
  <dc:creator>Cognizant Testing Services</dc:creator>
  <cp:lastModifiedBy>Imran Salahuddin</cp:lastModifiedBy>
  <cp:lastPrinted>2008-10-30T17:12:13Z</cp:lastPrinted>
  <dcterms:created xsi:type="dcterms:W3CDTF">2003-03-27T10:25:08Z</dcterms:created>
  <dcterms:modified xsi:type="dcterms:W3CDTF">2017-12-06T17:46:23Z</dcterms:modified>
</cp:coreProperties>
</file>