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760" windowWidth="20550" windowHeight="2745" tabRatio="622" activeTab="4"/>
  </bookViews>
  <sheets>
    <sheet name="RECEIPTS" sheetId="1" r:id="rId1"/>
    <sheet name="PAYMENTS" sheetId="2" r:id="rId2"/>
    <sheet name="BANK" sheetId="3" r:id="rId3"/>
    <sheet name="R&amp;R year end summary sheet" sheetId="4" r:id="rId4"/>
    <sheet name="VAT REFUND" sheetId="5" r:id="rId5"/>
    <sheet name="Clerk's Expenses" sheetId="6" r:id="rId6"/>
    <sheet name="£100+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<sst xmlns="http://schemas.openxmlformats.org/spreadsheetml/2006/main" count="399" uniqueCount="256">
  <si>
    <t>RECEIPTS</t>
  </si>
  <si>
    <t>CURRENT</t>
  </si>
  <si>
    <t>PRECEPT</t>
  </si>
  <si>
    <t>PLAY FIELD</t>
  </si>
  <si>
    <t>GRANTS</t>
  </si>
  <si>
    <t>MISC</t>
  </si>
  <si>
    <t>VAT</t>
  </si>
  <si>
    <t>ADMIN</t>
  </si>
  <si>
    <t>S137</t>
  </si>
  <si>
    <t>OTHER</t>
  </si>
  <si>
    <t>EALC</t>
  </si>
  <si>
    <t>AGENCY</t>
  </si>
  <si>
    <t>VAT REFUND</t>
  </si>
  <si>
    <t>Deposit</t>
  </si>
  <si>
    <t>CORRECT</t>
  </si>
  <si>
    <t>CURRENT A/C</t>
  </si>
  <si>
    <t>Insurance</t>
  </si>
  <si>
    <t>Skips</t>
  </si>
  <si>
    <t>Clerk salary</t>
  </si>
  <si>
    <t>Essex Air Amb.</t>
  </si>
  <si>
    <t>DEP A/C</t>
  </si>
  <si>
    <t>INTEREST</t>
  </si>
  <si>
    <t>PLAYING</t>
  </si>
  <si>
    <t>FIELD</t>
  </si>
  <si>
    <t>PAYMENTS</t>
  </si>
  <si>
    <t>Jan</t>
  </si>
  <si>
    <t>CRICKET CLUB</t>
  </si>
  <si>
    <t>March</t>
  </si>
  <si>
    <t>K  Hutchinson</t>
  </si>
  <si>
    <t>ECC Highways payment</t>
  </si>
  <si>
    <t>BDC grass cutting</t>
  </si>
  <si>
    <t>less uncleared CQ's:</t>
  </si>
  <si>
    <t xml:space="preserve">      </t>
  </si>
  <si>
    <t xml:space="preserve">Lloyds TSB Deposit A/C                </t>
  </si>
  <si>
    <t>These Cumulative funds are represented by:</t>
  </si>
  <si>
    <t xml:space="preserve">   </t>
  </si>
  <si>
    <r>
      <t>LESS</t>
    </r>
    <r>
      <rPr>
        <sz val="10"/>
        <rFont val="Arial"/>
        <family val="2"/>
      </rPr>
      <t xml:space="preserve"> Total Payments</t>
    </r>
  </si>
  <si>
    <r>
      <t>ADD</t>
    </r>
    <r>
      <rPr>
        <sz val="10"/>
        <rFont val="Arial"/>
        <family val="2"/>
      </rPr>
      <t xml:space="preserve"> Total Receipts</t>
    </r>
  </si>
  <si>
    <t xml:space="preserve">   RECEIPTS &amp; PAYMENTS SUMMARY</t>
  </si>
  <si>
    <t>Total Payments</t>
  </si>
  <si>
    <t>VAT payments</t>
  </si>
  <si>
    <t>Subscriptions</t>
  </si>
  <si>
    <t xml:space="preserve">Other Payments: </t>
  </si>
  <si>
    <t>Grants:</t>
  </si>
  <si>
    <t>Equipment maint./safety inspection</t>
  </si>
  <si>
    <t xml:space="preserve">Running Costs:playing field- </t>
  </si>
  <si>
    <t>Grass verge cutting</t>
  </si>
  <si>
    <t xml:space="preserve">Agency Services:  </t>
  </si>
  <si>
    <t>publications</t>
  </si>
  <si>
    <t>expenses</t>
  </si>
  <si>
    <t>General Administration:</t>
  </si>
  <si>
    <t>Total Receipts</t>
  </si>
  <si>
    <t>ECC grass verge cutting contract</t>
  </si>
  <si>
    <t xml:space="preserve">Pavillion hire </t>
  </si>
  <si>
    <t>VAT refund</t>
  </si>
  <si>
    <t>Other Receipts: Interest/dividend</t>
  </si>
  <si>
    <t>Agency services (street cleaning)</t>
  </si>
  <si>
    <t>Precept</t>
  </si>
  <si>
    <t>Year Ended</t>
  </si>
  <si>
    <t>Clerks expenses</t>
  </si>
  <si>
    <t xml:space="preserve">                         Current A/C</t>
  </si>
  <si>
    <t>VAT paid</t>
  </si>
  <si>
    <t>102 0233 54</t>
  </si>
  <si>
    <t>Date of invoice</t>
  </si>
  <si>
    <t>VAT Reg No</t>
  </si>
  <si>
    <t>Description</t>
  </si>
  <si>
    <t>Addressee</t>
  </si>
  <si>
    <t>521 1468 79</t>
  </si>
  <si>
    <t>Grass cutting/strimming/spraying</t>
  </si>
  <si>
    <t xml:space="preserve">Litter collecting  </t>
  </si>
  <si>
    <t>104 1863 04</t>
  </si>
  <si>
    <t>Gestingthorpe Parish Council</t>
  </si>
  <si>
    <t>F J Wells -Clerks expenses</t>
  </si>
  <si>
    <t>Playsafety Ltd - RoPSA check</t>
  </si>
  <si>
    <t>Colne Skips Ltd - skip hire</t>
  </si>
  <si>
    <t>K Hutchinson &amp; Son - verge cutting</t>
  </si>
  <si>
    <t>Braintree District Council - grass cutting</t>
  </si>
  <si>
    <t>NEW ACCOUNT</t>
  </si>
  <si>
    <t>BAL FROM OLD A/C</t>
  </si>
  <si>
    <t>OUT</t>
  </si>
  <si>
    <t>IN</t>
  </si>
  <si>
    <t>BDC</t>
  </si>
  <si>
    <t>Feb</t>
  </si>
  <si>
    <t>street cleaning</t>
  </si>
  <si>
    <t>Current</t>
  </si>
  <si>
    <t>PAID OUT</t>
  </si>
  <si>
    <t>PAID IN</t>
  </si>
  <si>
    <t>nov</t>
  </si>
  <si>
    <t>A</t>
  </si>
  <si>
    <t>M</t>
  </si>
  <si>
    <t>J</t>
  </si>
  <si>
    <t>S</t>
  </si>
  <si>
    <t>O</t>
  </si>
  <si>
    <t>N</t>
  </si>
  <si>
    <t>D</t>
  </si>
  <si>
    <t>F</t>
  </si>
  <si>
    <t>K Hutchinson &amp;  Son - verge cutting</t>
  </si>
  <si>
    <t>POSTAGE</t>
  </si>
  <si>
    <t>STATIONERY ETC</t>
  </si>
  <si>
    <t>MILEAGE</t>
  </si>
  <si>
    <t>Village Hall grant</t>
  </si>
  <si>
    <t>√</t>
  </si>
  <si>
    <t>GENERAL</t>
  </si>
  <si>
    <t>CQ NO.</t>
  </si>
  <si>
    <t>Nov</t>
  </si>
  <si>
    <t>HMRC PAYE</t>
  </si>
  <si>
    <t>Clerk salary/PAYE</t>
  </si>
  <si>
    <t>Information Commissioner</t>
  </si>
  <si>
    <t>Ladywell Accountancy services</t>
  </si>
  <si>
    <t>Accountancy services</t>
  </si>
  <si>
    <t>CONTRA</t>
  </si>
  <si>
    <t>TOTAL</t>
  </si>
  <si>
    <t>Oct</t>
  </si>
  <si>
    <t>HEATING FOR HALL</t>
  </si>
  <si>
    <t>NET</t>
  </si>
  <si>
    <t>Training courses</t>
  </si>
  <si>
    <t>Church/Village Hall</t>
  </si>
  <si>
    <t>PRECEPT/LOCALISM GRANT</t>
  </si>
  <si>
    <t>LOCALISM</t>
  </si>
  <si>
    <t>GRANT</t>
  </si>
  <si>
    <t>Flameskill</t>
  </si>
  <si>
    <t>20.05.14</t>
  </si>
  <si>
    <t>Playsafety Ltd/Rospa report</t>
  </si>
  <si>
    <t>Aon/PC insurance</t>
  </si>
  <si>
    <t>Insurance claim</t>
  </si>
  <si>
    <t>dec</t>
  </si>
  <si>
    <t>EALC subscription</t>
  </si>
  <si>
    <t>K  Hutchinson verge cutting</t>
  </si>
  <si>
    <t>Colne skip hire</t>
  </si>
  <si>
    <t>G Martin mowing/strimming/litter picking</t>
  </si>
  <si>
    <t>Oates churchyard charity grant</t>
  </si>
  <si>
    <t>GESTINGTHORPE PC - EXENDITURE OVER £100</t>
  </si>
  <si>
    <t>DATE</t>
  </si>
  <si>
    <t>SUMMARY</t>
  </si>
  <si>
    <t>AMOUNT</t>
  </si>
  <si>
    <t>31.03.15</t>
  </si>
  <si>
    <t>28.11.14</t>
  </si>
  <si>
    <t>03.07.14</t>
  </si>
  <si>
    <t>19.09.14</t>
  </si>
  <si>
    <t>10.10.14</t>
  </si>
  <si>
    <t>30.09.14</t>
  </si>
  <si>
    <t>13.11.14</t>
  </si>
  <si>
    <t>29.01.15</t>
  </si>
  <si>
    <t>BDC grass cutting for playing field</t>
  </si>
  <si>
    <t>Essex Air Ambulance donation</t>
  </si>
  <si>
    <t>Yeldham Fencing for playing field</t>
  </si>
  <si>
    <t>April AVM</t>
  </si>
  <si>
    <t>FOOTBALL CLUB</t>
  </si>
  <si>
    <t>SURPLUS</t>
  </si>
  <si>
    <t>FUND</t>
  </si>
  <si>
    <t>May AGM</t>
  </si>
  <si>
    <t>correct</t>
  </si>
  <si>
    <t>Clerk</t>
  </si>
  <si>
    <t>Donation</t>
  </si>
  <si>
    <t>Localism Fund</t>
  </si>
  <si>
    <t>July meeting</t>
  </si>
  <si>
    <t>Net</t>
  </si>
  <si>
    <t>BDC collection surplus</t>
  </si>
  <si>
    <t>Mole control</t>
  </si>
  <si>
    <t>6 x 2nd class stamps</t>
  </si>
  <si>
    <t>09.05.17</t>
  </si>
  <si>
    <t>SUNDRY</t>
  </si>
  <si>
    <t>25.08.17</t>
  </si>
  <si>
    <t>Training bursary refund</t>
  </si>
  <si>
    <t>09.08.17</t>
  </si>
  <si>
    <t>Information Commissioner 21.10.17</t>
  </si>
  <si>
    <t>30.09.17</t>
  </si>
  <si>
    <t xml:space="preserve">Clerk salary </t>
  </si>
  <si>
    <t>Audit</t>
  </si>
  <si>
    <t>01.12.17</t>
  </si>
  <si>
    <t>Fire extinguisher service</t>
  </si>
  <si>
    <t>Wave</t>
  </si>
  <si>
    <t>18.12.17</t>
  </si>
  <si>
    <t>2017/18</t>
  </si>
  <si>
    <t>water meter</t>
  </si>
  <si>
    <t>OK</t>
  </si>
  <si>
    <t>Bank reconciliation</t>
  </si>
  <si>
    <t>Total</t>
  </si>
  <si>
    <t>unpaid chq</t>
  </si>
  <si>
    <t>inTERESTnnnnn</t>
  </si>
  <si>
    <t>Treasurers A/C</t>
  </si>
  <si>
    <t>Business A/C</t>
  </si>
  <si>
    <t>Fenland Leisure</t>
  </si>
  <si>
    <t>Toner for printer</t>
  </si>
  <si>
    <t>Autoinnovations</t>
  </si>
  <si>
    <t>WAVE</t>
  </si>
  <si>
    <t>Stationery</t>
  </si>
  <si>
    <t>2018/19</t>
  </si>
  <si>
    <t>03.05.18</t>
  </si>
  <si>
    <t>CLERKS EXPENSES - April - July 2018/19</t>
  </si>
  <si>
    <t>09.04.18</t>
  </si>
  <si>
    <t>27.04.18</t>
  </si>
  <si>
    <t>BHIB Insurance</t>
  </si>
  <si>
    <t>Balance Brought Forward at 1st April 2018</t>
  </si>
  <si>
    <t>May Extraordinary meeting</t>
  </si>
  <si>
    <t>15.05.18</t>
  </si>
  <si>
    <t>24.05.18</t>
  </si>
  <si>
    <t>PAYMENTS 2018/19</t>
  </si>
  <si>
    <t>29.05.18</t>
  </si>
  <si>
    <t>P Odell</t>
  </si>
  <si>
    <t>computer repair</t>
  </si>
  <si>
    <t>safety signs</t>
  </si>
  <si>
    <t>31.05.18</t>
  </si>
  <si>
    <t>toner/A4 paper/envelopes</t>
  </si>
  <si>
    <t>BDC to attend meeting 27 miles@45p p mile</t>
  </si>
  <si>
    <t>15.06.18</t>
  </si>
  <si>
    <t>19.07.18</t>
  </si>
  <si>
    <t>11.06.18</t>
  </si>
  <si>
    <t>A Tarbin pavilion plumbing</t>
  </si>
  <si>
    <t xml:space="preserve">s137 donation to NW </t>
  </si>
  <si>
    <t>September meeting</t>
  </si>
  <si>
    <t>30.09.18</t>
  </si>
  <si>
    <t>09.07.18</t>
  </si>
  <si>
    <t>11.08.18</t>
  </si>
  <si>
    <t>Play equipment  (Cross trainer)</t>
  </si>
  <si>
    <t>S.137 Payments –                 Essex Air Ambulance/Neighbourhood Watch</t>
  </si>
  <si>
    <t>28.08.18</t>
  </si>
  <si>
    <t>06.09.17</t>
  </si>
  <si>
    <t>Printer repair</t>
  </si>
  <si>
    <t>20.09.18</t>
  </si>
  <si>
    <t>21.10.18</t>
  </si>
  <si>
    <t>CLERKS EXPENSES July - November 2018/19</t>
  </si>
  <si>
    <t>S106</t>
  </si>
  <si>
    <t>28.09.18</t>
  </si>
  <si>
    <t>S106 money for cross trainer</t>
  </si>
  <si>
    <t>S106 from BDC</t>
  </si>
  <si>
    <t>21.9.18</t>
  </si>
  <si>
    <t>direct debit</t>
  </si>
  <si>
    <t>04.02.18</t>
  </si>
  <si>
    <t>22.11.18</t>
  </si>
  <si>
    <t>10.09.18</t>
  </si>
  <si>
    <t>toner &amp; A4 paper</t>
  </si>
  <si>
    <t>November</t>
  </si>
  <si>
    <t>12.11.18</t>
  </si>
  <si>
    <t>sudbury office supplies - toner &amp; /A4 Paper</t>
  </si>
  <si>
    <t>Glenn Drury</t>
  </si>
  <si>
    <t>Oates Gestingthorpe churchyard charity</t>
  </si>
  <si>
    <t>Anglian Water/Wave</t>
  </si>
  <si>
    <t>G Drury  - mowing/strimming</t>
  </si>
  <si>
    <t>18.12.18</t>
  </si>
  <si>
    <t>31.01.19</t>
  </si>
  <si>
    <t>Balance C/F at 31.03.19</t>
  </si>
  <si>
    <t>CLERKS EXPENSES November - March 2018/19</t>
  </si>
  <si>
    <t>January</t>
  </si>
  <si>
    <t xml:space="preserve">   Plumbing work to pavilion</t>
  </si>
  <si>
    <t>10.78 too muuch</t>
  </si>
  <si>
    <t>12.03.19</t>
  </si>
  <si>
    <t>sudbury office supplies - toner</t>
  </si>
  <si>
    <t>17.03.19</t>
  </si>
  <si>
    <t>31.03.19</t>
  </si>
  <si>
    <t>05.06.18</t>
  </si>
  <si>
    <t>stationery</t>
  </si>
  <si>
    <t>15.11.18</t>
  </si>
  <si>
    <t>21.11.18</t>
  </si>
  <si>
    <t>19.06.18</t>
  </si>
  <si>
    <t>31.07.18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</si>
</sst>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&quot;£&quot;#,##0.0;[Red]\-&quot;£&quot;#,##0.0"/>
    <numFmt numFmtId="173" formatCode="0.0000"/>
    <numFmt numFmtId="174" formatCode="&quot;£&quot;#,##0.0"/>
    <numFmt numFmtId="175" formatCode="&quot;£&quot;#,##0"/>
  </numFmts>
  <fonts count="8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Calibri"/>
      <family val="2"/>
    </font>
    <font>
      <b/>
      <sz val="10"/>
      <color indexed="30"/>
      <name val="Arial"/>
      <family val="2"/>
    </font>
    <font>
      <b/>
      <u val="single"/>
      <sz val="10"/>
      <color indexed="56"/>
      <name val="Arial"/>
      <family val="2"/>
    </font>
    <font>
      <b/>
      <sz val="12"/>
      <color indexed="53"/>
      <name val="Calibri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6"/>
      <color theme="5" tint="-0.24997000396251678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u val="single"/>
      <sz val="10"/>
      <color theme="3"/>
      <name val="Arial"/>
      <family val="2"/>
    </font>
    <font>
      <b/>
      <sz val="12"/>
      <color theme="9" tint="-0.24997000396251678"/>
      <name val="Calibri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B050"/>
      <name val="Arial"/>
      <family val="2"/>
    </font>
    <font>
      <sz val="10"/>
      <color rgb="FF6600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inden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0" fillId="0" borderId="10" xfId="0" applyFont="1" applyBorder="1" applyAlignment="1">
      <alignment horizontal="left" inden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72" fillId="0" borderId="0" xfId="0" applyFont="1" applyAlignment="1">
      <alignment/>
    </xf>
    <xf numFmtId="0" fontId="0" fillId="11" borderId="0" xfId="0" applyFill="1" applyAlignment="1">
      <alignment/>
    </xf>
    <xf numFmtId="2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72" fillId="0" borderId="0" xfId="0" applyNumberFormat="1" applyFont="1" applyAlignment="1">
      <alignment/>
    </xf>
    <xf numFmtId="0" fontId="0" fillId="9" borderId="0" xfId="0" applyFill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71" fillId="0" borderId="0" xfId="0" applyFont="1" applyAlignment="1">
      <alignment/>
    </xf>
    <xf numFmtId="0" fontId="74" fillId="0" borderId="10" xfId="0" applyFont="1" applyBorder="1" applyAlignment="1">
      <alignment/>
    </xf>
    <xf numFmtId="0" fontId="0" fillId="0" borderId="22" xfId="0" applyFont="1" applyBorder="1" applyAlignment="1">
      <alignment/>
    </xf>
    <xf numFmtId="2" fontId="6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2" fontId="2" fillId="0" borderId="24" xfId="0" applyNumberFormat="1" applyFont="1" applyBorder="1" applyAlignment="1">
      <alignment/>
    </xf>
    <xf numFmtId="2" fontId="72" fillId="0" borderId="0" xfId="0" applyNumberFormat="1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0" borderId="0" xfId="0" applyFont="1" applyAlignment="1">
      <alignment/>
    </xf>
    <xf numFmtId="2" fontId="0" fillId="33" borderId="0" xfId="0" applyNumberFormat="1" applyFill="1" applyAlignment="1">
      <alignment horizontal="center"/>
    </xf>
    <xf numFmtId="0" fontId="17" fillId="0" borderId="0" xfId="0" applyFont="1" applyAlignment="1">
      <alignment horizontal="center"/>
    </xf>
    <xf numFmtId="2" fontId="73" fillId="0" borderId="0" xfId="0" applyNumberFormat="1" applyFont="1" applyAlignment="1">
      <alignment/>
    </xf>
    <xf numFmtId="2" fontId="72" fillId="0" borderId="2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5" fillId="9" borderId="0" xfId="0" applyNumberFormat="1" applyFont="1" applyFill="1" applyAlignment="1">
      <alignment/>
    </xf>
    <xf numFmtId="0" fontId="0" fillId="0" borderId="25" xfId="0" applyFont="1" applyBorder="1" applyAlignment="1">
      <alignment/>
    </xf>
    <xf numFmtId="2" fontId="72" fillId="0" borderId="25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0" fontId="5" fillId="0" borderId="25" xfId="0" applyFont="1" applyBorder="1" applyAlignment="1">
      <alignment/>
    </xf>
    <xf numFmtId="165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2" fontId="71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165" fontId="0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0" fontId="0" fillId="35" borderId="26" xfId="0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25" xfId="0" applyBorder="1" applyAlignment="1">
      <alignment/>
    </xf>
    <xf numFmtId="0" fontId="76" fillId="0" borderId="0" xfId="0" applyFont="1" applyAlignment="1">
      <alignment/>
    </xf>
    <xf numFmtId="0" fontId="0" fillId="0" borderId="23" xfId="0" applyBorder="1" applyAlignment="1">
      <alignment/>
    </xf>
    <xf numFmtId="2" fontId="71" fillId="0" borderId="25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7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36" borderId="0" xfId="0" applyFill="1" applyAlignment="1">
      <alignment/>
    </xf>
    <xf numFmtId="2" fontId="0" fillId="0" borderId="0" xfId="0" applyNumberFormat="1" applyAlignment="1">
      <alignment horizontal="right"/>
    </xf>
    <xf numFmtId="4" fontId="0" fillId="33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2" fontId="2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165" fontId="0" fillId="0" borderId="26" xfId="0" applyNumberFormat="1" applyFont="1" applyBorder="1" applyAlignment="1">
      <alignment/>
    </xf>
    <xf numFmtId="165" fontId="5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76" fillId="0" borderId="26" xfId="0" applyNumberFormat="1" applyFont="1" applyBorder="1" applyAlignment="1">
      <alignment/>
    </xf>
    <xf numFmtId="0" fontId="71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7" fillId="0" borderId="25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/>
    </xf>
    <xf numFmtId="165" fontId="7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76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" fontId="79" fillId="0" borderId="0" xfId="0" applyNumberFormat="1" applyFont="1" applyAlignment="1">
      <alignment/>
    </xf>
    <xf numFmtId="0" fontId="79" fillId="0" borderId="0" xfId="0" applyFont="1" applyAlignment="1">
      <alignment/>
    </xf>
    <xf numFmtId="2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5" fontId="8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73" fillId="0" borderId="0" xfId="0" applyNumberFormat="1" applyFont="1" applyAlignment="1">
      <alignment/>
    </xf>
    <xf numFmtId="0" fontId="5" fillId="0" borderId="0" xfId="0" applyFont="1" applyAlignment="1">
      <alignment/>
    </xf>
    <xf numFmtId="2" fontId="7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0" fillId="0" borderId="23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0" fontId="73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2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0" fontId="12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76" fillId="0" borderId="26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0" fontId="8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0" fontId="9" fillId="0" borderId="20" xfId="0" applyFont="1" applyBorder="1" applyAlignment="1">
      <alignment horizontal="center"/>
    </xf>
    <xf numFmtId="0" fontId="0" fillId="0" borderId="27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0" xfId="0" applyFont="1" applyAlignment="1">
      <alignment shrinkToFit="1"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165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72" fillId="0" borderId="26" xfId="0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165" fontId="9" fillId="0" borderId="26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26" xfId="0" applyFont="1" applyBorder="1" applyAlignment="1">
      <alignment horizontal="center"/>
    </xf>
    <xf numFmtId="165" fontId="11" fillId="0" borderId="26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4" fontId="11" fillId="0" borderId="26" xfId="0" applyNumberFormat="1" applyFont="1" applyBorder="1" applyAlignment="1">
      <alignment/>
    </xf>
    <xf numFmtId="165" fontId="18" fillId="0" borderId="26" xfId="0" applyNumberFormat="1" applyFont="1" applyBorder="1" applyAlignment="1">
      <alignment/>
    </xf>
    <xf numFmtId="165" fontId="19" fillId="0" borderId="26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2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>
      <alignment/>
    </xf>
    <xf numFmtId="165" fontId="0" fillId="0" borderId="22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84" fillId="0" borderId="0" xfId="0" applyNumberFormat="1" applyFont="1" applyAlignment="1">
      <alignment/>
    </xf>
    <xf numFmtId="165" fontId="84" fillId="0" borderId="0" xfId="0" applyNumberFormat="1" applyFont="1" applyAlignment="1">
      <alignment/>
    </xf>
    <xf numFmtId="0" fontId="85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165" fontId="0" fillId="33" borderId="26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0" fontId="9" fillId="33" borderId="2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ont="1" applyFill="1" applyBorder="1" applyAlignment="1">
      <alignment/>
    </xf>
    <xf numFmtId="165" fontId="76" fillId="33" borderId="26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165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76" fillId="33" borderId="26" xfId="0" applyNumberFormat="1" applyFont="1" applyFill="1" applyBorder="1" applyAlignment="1">
      <alignment horizontal="right"/>
    </xf>
    <xf numFmtId="165" fontId="0" fillId="0" borderId="30" xfId="0" applyNumberFormat="1" applyBorder="1" applyAlignment="1">
      <alignment/>
    </xf>
    <xf numFmtId="165" fontId="5" fillId="33" borderId="26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65" fontId="76" fillId="0" borderId="26" xfId="0" applyNumberFormat="1" applyFont="1" applyBorder="1" applyAlignment="1">
      <alignment horizontal="right"/>
    </xf>
    <xf numFmtId="165" fontId="0" fillId="33" borderId="26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72" fillId="33" borderId="0" xfId="0" applyFont="1" applyFill="1" applyAlignment="1">
      <alignment/>
    </xf>
    <xf numFmtId="0" fontId="0" fillId="33" borderId="0" xfId="0" applyFill="1" applyAlignment="1">
      <alignment/>
    </xf>
    <xf numFmtId="0" fontId="7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71" fillId="33" borderId="26" xfId="0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165" fontId="2" fillId="33" borderId="26" xfId="0" applyNumberFormat="1" applyFont="1" applyFill="1" applyBorder="1" applyAlignment="1">
      <alignment/>
    </xf>
    <xf numFmtId="165" fontId="4" fillId="33" borderId="26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2" fontId="7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37" borderId="26" xfId="0" applyNumberFormat="1" applyFont="1" applyFill="1" applyBorder="1" applyAlignment="1">
      <alignment/>
    </xf>
    <xf numFmtId="0" fontId="20" fillId="37" borderId="26" xfId="0" applyFont="1" applyFill="1" applyBorder="1" applyAlignment="1">
      <alignment horizontal="center"/>
    </xf>
    <xf numFmtId="4" fontId="0" fillId="37" borderId="26" xfId="0" applyNumberFormat="1" applyFont="1" applyFill="1" applyBorder="1" applyAlignment="1">
      <alignment/>
    </xf>
    <xf numFmtId="0" fontId="6" fillId="37" borderId="26" xfId="0" applyFont="1" applyFill="1" applyBorder="1" applyAlignment="1">
      <alignment/>
    </xf>
    <xf numFmtId="165" fontId="2" fillId="37" borderId="28" xfId="0" applyNumberFormat="1" applyFont="1" applyFill="1" applyBorder="1" applyAlignment="1">
      <alignment/>
    </xf>
    <xf numFmtId="165" fontId="5" fillId="37" borderId="26" xfId="0" applyNumberFormat="1" applyFont="1" applyFill="1" applyBorder="1" applyAlignment="1">
      <alignment/>
    </xf>
    <xf numFmtId="165" fontId="0" fillId="37" borderId="26" xfId="0" applyNumberFormat="1" applyFont="1" applyFill="1" applyBorder="1" applyAlignment="1">
      <alignment/>
    </xf>
    <xf numFmtId="165" fontId="0" fillId="9" borderId="26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2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0" fillId="33" borderId="26" xfId="0" applyNumberFormat="1" applyFill="1" applyBorder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65" fontId="0" fillId="33" borderId="0" xfId="0" applyNumberFormat="1" applyFont="1" applyFill="1" applyAlignment="1">
      <alignment/>
    </xf>
    <xf numFmtId="165" fontId="18" fillId="19" borderId="26" xfId="0" applyNumberFormat="1" applyFont="1" applyFill="1" applyBorder="1" applyAlignment="1">
      <alignment/>
    </xf>
    <xf numFmtId="165" fontId="11" fillId="19" borderId="26" xfId="0" applyNumberFormat="1" applyFont="1" applyFill="1" applyBorder="1" applyAlignment="1">
      <alignment/>
    </xf>
    <xf numFmtId="2" fontId="0" fillId="19" borderId="0" xfId="0" applyNumberForma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2" fontId="0" fillId="0" borderId="21" xfId="0" applyNumberFormat="1" applyFont="1" applyBorder="1" applyAlignment="1">
      <alignment/>
    </xf>
    <xf numFmtId="165" fontId="85" fillId="0" borderId="26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1" fontId="1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auto="1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61</xdr:row>
      <xdr:rowOff>66675</xdr:rowOff>
    </xdr:from>
    <xdr:to>
      <xdr:col>7</xdr:col>
      <xdr:colOff>28575</xdr:colOff>
      <xdr:row>69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925050"/>
          <a:ext cx="623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above statement represents fairly the financial position of the Parish Council at 31st March 2019 and 
reflects its receipts and payments during the year.  The accounts were approved at a meeting held
 on…………......................................minute number……...........................……..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Signed.............................................. .....Chairman    ....................................................................Clerk/RFO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Date:................................                                                                           Date...............................................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85" zoomScaleNormal="85" zoomScalePageLayoutView="0" workbookViewId="0" topLeftCell="A10">
      <selection activeCell="K26" sqref="K26"/>
    </sheetView>
  </sheetViews>
  <sheetFormatPr defaultColWidth="9.140625" defaultRowHeight="12.75"/>
  <cols>
    <col min="2" max="2" width="10.28125" style="0" customWidth="1"/>
    <col min="3" max="3" width="14.140625" style="0" customWidth="1"/>
    <col min="4" max="4" width="9.28125" style="0" customWidth="1"/>
    <col min="5" max="5" width="11.8515625" style="0" customWidth="1"/>
    <col min="6" max="6" width="11.28125" style="0" customWidth="1"/>
    <col min="7" max="7" width="9.8515625" style="0" customWidth="1"/>
    <col min="9" max="10" width="12.8515625" style="0" customWidth="1"/>
    <col min="11" max="11" width="15.28125" style="0" customWidth="1"/>
    <col min="12" max="12" width="11.00390625" style="0" customWidth="1"/>
    <col min="13" max="13" width="10.8515625" style="0" customWidth="1"/>
    <col min="15" max="15" width="10.8515625" style="0" customWidth="1"/>
    <col min="16" max="16" width="14.28125" style="50" customWidth="1"/>
  </cols>
  <sheetData>
    <row r="1" spans="2:16" ht="15.75">
      <c r="B1" s="23" t="s">
        <v>0</v>
      </c>
      <c r="C1" s="24"/>
      <c r="D1" s="25" t="s">
        <v>20</v>
      </c>
      <c r="E1" s="26" t="s">
        <v>1</v>
      </c>
      <c r="F1" s="24"/>
      <c r="G1" s="24" t="s">
        <v>118</v>
      </c>
      <c r="H1" s="24" t="s">
        <v>148</v>
      </c>
      <c r="I1" s="24"/>
      <c r="J1" s="24"/>
      <c r="K1" s="312" t="s">
        <v>11</v>
      </c>
      <c r="L1" s="86"/>
      <c r="M1" s="24"/>
      <c r="N1" s="24"/>
      <c r="O1" s="24"/>
      <c r="P1" s="46"/>
    </row>
    <row r="2" spans="2:16" ht="13.5" thickBot="1">
      <c r="B2" s="27" t="s">
        <v>187</v>
      </c>
      <c r="C2" s="28"/>
      <c r="D2" s="29"/>
      <c r="E2" s="30"/>
      <c r="F2" s="31" t="s">
        <v>2</v>
      </c>
      <c r="G2" s="32" t="s">
        <v>119</v>
      </c>
      <c r="H2" s="32" t="s">
        <v>149</v>
      </c>
      <c r="I2" s="31" t="s">
        <v>3</v>
      </c>
      <c r="J2" s="273" t="s">
        <v>222</v>
      </c>
      <c r="K2" s="313"/>
      <c r="L2" s="87" t="s">
        <v>5</v>
      </c>
      <c r="M2" s="31" t="s">
        <v>21</v>
      </c>
      <c r="N2" s="32" t="s">
        <v>6</v>
      </c>
      <c r="O2" s="45" t="s">
        <v>110</v>
      </c>
      <c r="P2" s="47"/>
    </row>
    <row r="3" spans="2:16" ht="19.5" customHeight="1">
      <c r="B3" s="229"/>
      <c r="C3" s="5"/>
      <c r="D3" s="56"/>
      <c r="E3" s="70"/>
      <c r="F3" s="7"/>
      <c r="G3" s="7"/>
      <c r="H3" s="7"/>
      <c r="I3" s="7"/>
      <c r="J3" s="7"/>
      <c r="K3" s="7"/>
      <c r="L3" s="7"/>
      <c r="M3" s="7"/>
      <c r="N3" s="7"/>
      <c r="O3" s="7"/>
      <c r="P3" s="48"/>
    </row>
    <row r="4" spans="1:21" ht="21">
      <c r="A4" t="s">
        <v>190</v>
      </c>
      <c r="B4" s="230" t="s">
        <v>21</v>
      </c>
      <c r="D4" s="56">
        <v>0.17</v>
      </c>
      <c r="E4" s="70"/>
      <c r="F4" s="7"/>
      <c r="G4" s="7"/>
      <c r="H4" s="7"/>
      <c r="I4" s="7"/>
      <c r="J4" s="7"/>
      <c r="K4" s="7"/>
      <c r="L4" s="7"/>
      <c r="M4" s="7">
        <v>0.17</v>
      </c>
      <c r="N4" s="7"/>
      <c r="O4" s="7"/>
      <c r="P4" s="69"/>
      <c r="Q4" s="14"/>
      <c r="R4" s="12"/>
      <c r="U4" s="8"/>
    </row>
    <row r="5" spans="1:21" ht="21">
      <c r="A5" s="7" t="s">
        <v>191</v>
      </c>
      <c r="B5" s="230" t="s">
        <v>117</v>
      </c>
      <c r="D5" s="56"/>
      <c r="E5" s="115">
        <v>3675</v>
      </c>
      <c r="F5" s="7">
        <v>3200</v>
      </c>
      <c r="G5" s="7">
        <v>383</v>
      </c>
      <c r="H5" s="7">
        <v>92</v>
      </c>
      <c r="I5" s="7"/>
      <c r="J5" s="7"/>
      <c r="K5" s="7"/>
      <c r="L5" s="7"/>
      <c r="M5" s="7"/>
      <c r="N5" s="7"/>
      <c r="O5" s="7"/>
      <c r="P5" s="69"/>
      <c r="Q5" s="14"/>
      <c r="R5" s="12"/>
      <c r="U5" s="8"/>
    </row>
    <row r="6" spans="1:21" ht="21">
      <c r="A6" t="s">
        <v>228</v>
      </c>
      <c r="B6" s="230" t="s">
        <v>12</v>
      </c>
      <c r="D6" s="56"/>
      <c r="E6" s="7">
        <v>798.78</v>
      </c>
      <c r="F6" s="7"/>
      <c r="G6" s="7"/>
      <c r="H6" s="7"/>
      <c r="I6" s="7"/>
      <c r="J6" s="7"/>
      <c r="K6" s="7"/>
      <c r="L6" s="7"/>
      <c r="M6" s="7"/>
      <c r="N6" s="7">
        <v>798.78</v>
      </c>
      <c r="O6" s="38"/>
      <c r="P6" s="69"/>
      <c r="Q6" s="14"/>
      <c r="R6" s="12"/>
      <c r="U6" s="8"/>
    </row>
    <row r="7" spans="1:21" ht="21">
      <c r="A7" t="s">
        <v>160</v>
      </c>
      <c r="B7" s="230" t="s">
        <v>21</v>
      </c>
      <c r="D7" s="305">
        <v>0.16</v>
      </c>
      <c r="E7" s="7"/>
      <c r="F7" s="306"/>
      <c r="G7" s="7"/>
      <c r="H7" s="7"/>
      <c r="I7" s="7"/>
      <c r="J7" s="7"/>
      <c r="K7" s="7"/>
      <c r="L7" s="7"/>
      <c r="M7" s="38">
        <v>0.16</v>
      </c>
      <c r="N7" s="7"/>
      <c r="O7" s="38"/>
      <c r="P7" s="69"/>
      <c r="Q7" s="14"/>
      <c r="R7" s="12"/>
      <c r="U7" s="8"/>
    </row>
    <row r="8" spans="1:21" ht="21">
      <c r="A8" t="s">
        <v>195</v>
      </c>
      <c r="B8" s="230" t="s">
        <v>81</v>
      </c>
      <c r="C8" t="s">
        <v>83</v>
      </c>
      <c r="D8" s="56"/>
      <c r="E8" s="70">
        <v>587.58</v>
      </c>
      <c r="F8" s="7"/>
      <c r="G8" s="7"/>
      <c r="H8" s="7"/>
      <c r="I8" s="7"/>
      <c r="J8" s="7"/>
      <c r="K8" s="7">
        <v>587.58</v>
      </c>
      <c r="L8" s="7"/>
      <c r="M8" s="7"/>
      <c r="N8" s="7"/>
      <c r="O8" s="38"/>
      <c r="P8" s="69"/>
      <c r="Q8" s="14"/>
      <c r="R8" s="12"/>
      <c r="U8" s="8"/>
    </row>
    <row r="9" spans="1:21" ht="21">
      <c r="A9" t="s">
        <v>207</v>
      </c>
      <c r="B9" s="230" t="s">
        <v>21</v>
      </c>
      <c r="D9" s="305">
        <v>0.18</v>
      </c>
      <c r="E9" s="70"/>
      <c r="F9" s="7"/>
      <c r="G9" s="7"/>
      <c r="H9" s="7"/>
      <c r="I9" s="7"/>
      <c r="J9" s="7"/>
      <c r="K9" s="7"/>
      <c r="L9" s="7"/>
      <c r="M9" s="38">
        <v>0.18</v>
      </c>
      <c r="N9" s="7"/>
      <c r="O9" s="38"/>
      <c r="P9" s="69"/>
      <c r="Q9" s="14"/>
      <c r="R9" s="12"/>
      <c r="U9" s="8"/>
    </row>
    <row r="10" spans="1:21" ht="21">
      <c r="A10" t="s">
        <v>212</v>
      </c>
      <c r="B10" s="230" t="s">
        <v>21</v>
      </c>
      <c r="D10" s="305">
        <v>0.15</v>
      </c>
      <c r="E10" s="56"/>
      <c r="F10" s="7"/>
      <c r="G10" s="7"/>
      <c r="H10" s="7"/>
      <c r="I10" s="7"/>
      <c r="J10" s="7"/>
      <c r="K10" s="7"/>
      <c r="L10" s="7"/>
      <c r="M10" s="38">
        <v>0.15</v>
      </c>
      <c r="N10" s="7"/>
      <c r="O10" s="38"/>
      <c r="P10" s="69"/>
      <c r="Q10" s="14"/>
      <c r="R10" s="12"/>
      <c r="U10" s="8"/>
    </row>
    <row r="11" spans="1:21" ht="21">
      <c r="A11" t="s">
        <v>164</v>
      </c>
      <c r="B11" s="230" t="s">
        <v>21</v>
      </c>
      <c r="D11" s="305">
        <v>0.17</v>
      </c>
      <c r="E11" s="56"/>
      <c r="F11" s="7"/>
      <c r="G11" s="7"/>
      <c r="H11" s="7"/>
      <c r="I11" s="7"/>
      <c r="J11" s="7"/>
      <c r="K11" s="7"/>
      <c r="L11" s="7"/>
      <c r="M11" s="38">
        <v>0.17</v>
      </c>
      <c r="N11" s="7"/>
      <c r="O11" s="38"/>
      <c r="P11" s="69"/>
      <c r="Q11" s="14"/>
      <c r="R11" s="12"/>
      <c r="U11" s="8"/>
    </row>
    <row r="12" spans="1:22" ht="21">
      <c r="A12" s="7" t="s">
        <v>217</v>
      </c>
      <c r="B12" s="230" t="s">
        <v>29</v>
      </c>
      <c r="D12" s="56"/>
      <c r="E12" s="115">
        <v>373.95</v>
      </c>
      <c r="F12" s="7"/>
      <c r="G12" s="7"/>
      <c r="H12" s="7"/>
      <c r="I12" s="7"/>
      <c r="J12" s="7"/>
      <c r="K12" s="7">
        <v>373.95</v>
      </c>
      <c r="L12" s="7"/>
      <c r="M12" s="38"/>
      <c r="N12" s="7"/>
      <c r="O12" s="38"/>
      <c r="P12" s="69"/>
      <c r="Q12" s="14"/>
      <c r="U12" s="8"/>
      <c r="V12" s="8"/>
    </row>
    <row r="13" spans="1:22" ht="21">
      <c r="A13" s="7" t="s">
        <v>230</v>
      </c>
      <c r="B13" s="230" t="s">
        <v>21</v>
      </c>
      <c r="D13" s="8">
        <v>0.17</v>
      </c>
      <c r="E13" s="307"/>
      <c r="M13" s="7">
        <v>0.17</v>
      </c>
      <c r="N13" s="7"/>
      <c r="O13" s="38"/>
      <c r="P13" s="69"/>
      <c r="Q13" s="14"/>
      <c r="R13" s="12"/>
      <c r="U13" s="8"/>
      <c r="V13" s="8"/>
    </row>
    <row r="14" spans="1:22" ht="21">
      <c r="A14" t="s">
        <v>223</v>
      </c>
      <c r="B14" s="230" t="s">
        <v>57</v>
      </c>
      <c r="D14" s="95"/>
      <c r="E14" s="308">
        <v>3200</v>
      </c>
      <c r="F14" s="306">
        <v>3200</v>
      </c>
      <c r="G14" s="57"/>
      <c r="H14" s="57"/>
      <c r="I14" s="7"/>
      <c r="J14" s="7"/>
      <c r="K14" s="57"/>
      <c r="M14" s="57"/>
      <c r="N14" s="57"/>
      <c r="O14" s="2"/>
      <c r="P14" s="69"/>
      <c r="Q14" s="14"/>
      <c r="R14" s="12"/>
      <c r="U14" s="8"/>
      <c r="V14" s="8"/>
    </row>
    <row r="15" spans="1:22" ht="21">
      <c r="A15" t="s">
        <v>226</v>
      </c>
      <c r="B15" s="230" t="s">
        <v>225</v>
      </c>
      <c r="D15" s="95"/>
      <c r="E15" s="308">
        <v>1485</v>
      </c>
      <c r="F15" s="306"/>
      <c r="G15" s="57"/>
      <c r="H15" s="57"/>
      <c r="I15" s="7"/>
      <c r="J15" s="7">
        <v>1485</v>
      </c>
      <c r="K15" s="57"/>
      <c r="M15" s="57"/>
      <c r="N15" s="57"/>
      <c r="O15" s="78"/>
      <c r="P15" s="69"/>
      <c r="Q15" s="14"/>
      <c r="R15" s="12"/>
      <c r="U15" s="8"/>
      <c r="V15" s="8"/>
    </row>
    <row r="16" spans="1:22" ht="21">
      <c r="A16" s="7" t="s">
        <v>112</v>
      </c>
      <c r="B16" s="230" t="s">
        <v>21</v>
      </c>
      <c r="D16" s="8">
        <v>0.16</v>
      </c>
      <c r="E16" s="52"/>
      <c r="F16" s="52"/>
      <c r="M16">
        <v>0.16</v>
      </c>
      <c r="N16" s="7"/>
      <c r="P16" s="69"/>
      <c r="Q16" s="13"/>
      <c r="R16" s="13"/>
      <c r="S16" s="5"/>
      <c r="T16" s="5"/>
      <c r="U16" s="33"/>
      <c r="V16" s="8"/>
    </row>
    <row r="17" spans="1:22" ht="21">
      <c r="A17" s="7" t="s">
        <v>87</v>
      </c>
      <c r="B17" s="230" t="s">
        <v>21</v>
      </c>
      <c r="D17" s="8">
        <v>0.17</v>
      </c>
      <c r="E17" s="52"/>
      <c r="F17" s="52"/>
      <c r="M17">
        <v>0.17</v>
      </c>
      <c r="N17" s="7"/>
      <c r="P17" s="69"/>
      <c r="R17" s="14"/>
      <c r="S17" s="12"/>
      <c r="V17" s="8"/>
    </row>
    <row r="18" spans="1:22" ht="21">
      <c r="A18" t="s">
        <v>172</v>
      </c>
      <c r="B18" s="230" t="s">
        <v>29</v>
      </c>
      <c r="E18" s="52">
        <v>373.94</v>
      </c>
      <c r="F18" s="52"/>
      <c r="K18">
        <v>373.94</v>
      </c>
      <c r="N18" s="7"/>
      <c r="P18" s="69"/>
      <c r="R18" s="14"/>
      <c r="S18" s="12"/>
      <c r="V18" s="8"/>
    </row>
    <row r="19" spans="1:22" ht="21">
      <c r="A19" s="7"/>
      <c r="B19" s="230" t="s">
        <v>147</v>
      </c>
      <c r="E19">
        <v>20</v>
      </c>
      <c r="I19">
        <v>20</v>
      </c>
      <c r="N19" s="7"/>
      <c r="P19" s="69"/>
      <c r="R19" s="14"/>
      <c r="V19" s="8"/>
    </row>
    <row r="20" spans="1:22" ht="21">
      <c r="A20" s="7"/>
      <c r="B20" s="230" t="s">
        <v>26</v>
      </c>
      <c r="D20" s="2"/>
      <c r="E20" s="52">
        <v>170</v>
      </c>
      <c r="F20" s="52"/>
      <c r="I20">
        <v>170</v>
      </c>
      <c r="N20" s="7"/>
      <c r="O20" s="2"/>
      <c r="P20" s="69"/>
      <c r="R20" s="14"/>
      <c r="S20" s="12"/>
      <c r="V20" s="8"/>
    </row>
    <row r="21" spans="1:22" ht="21">
      <c r="A21" s="7"/>
      <c r="B21" s="230"/>
      <c r="D21" s="2"/>
      <c r="E21" s="52"/>
      <c r="F21" s="52"/>
      <c r="N21" s="7"/>
      <c r="O21" s="2"/>
      <c r="P21" s="69"/>
      <c r="R21" s="14"/>
      <c r="S21" s="12"/>
      <c r="V21" s="8"/>
    </row>
    <row r="22" spans="1:22" ht="21">
      <c r="A22" s="7" t="s">
        <v>125</v>
      </c>
      <c r="B22" s="230" t="s">
        <v>21</v>
      </c>
      <c r="D22" s="8">
        <v>0.17</v>
      </c>
      <c r="E22" s="53"/>
      <c r="F22" s="52"/>
      <c r="M22" s="8">
        <v>0.17</v>
      </c>
      <c r="O22" s="2"/>
      <c r="P22" s="69"/>
      <c r="R22" s="14"/>
      <c r="S22" s="12"/>
      <c r="V22" s="8"/>
    </row>
    <row r="23" spans="1:22" ht="21">
      <c r="A23" s="7" t="s">
        <v>25</v>
      </c>
      <c r="B23" s="230" t="s">
        <v>21</v>
      </c>
      <c r="D23">
        <v>0.16</v>
      </c>
      <c r="E23" s="53"/>
      <c r="M23">
        <v>0.16</v>
      </c>
      <c r="O23" s="84"/>
      <c r="P23" s="69"/>
      <c r="R23" s="14"/>
      <c r="S23" s="12"/>
      <c r="V23" s="8"/>
    </row>
    <row r="24" spans="1:22" ht="12.75">
      <c r="A24" s="7" t="s">
        <v>82</v>
      </c>
      <c r="B24" s="230" t="s">
        <v>21</v>
      </c>
      <c r="D24">
        <v>0.18</v>
      </c>
      <c r="E24" s="53"/>
      <c r="F24" s="52"/>
      <c r="M24">
        <v>0.18</v>
      </c>
      <c r="O24" s="9"/>
      <c r="P24" s="49"/>
      <c r="R24" s="13"/>
      <c r="S24" s="13"/>
      <c r="T24" s="5"/>
      <c r="U24" s="5"/>
      <c r="V24" s="15"/>
    </row>
    <row r="25" spans="1:16" ht="12.75">
      <c r="A25" s="7" t="s">
        <v>27</v>
      </c>
      <c r="B25" s="230" t="s">
        <v>21</v>
      </c>
      <c r="D25">
        <v>0.15</v>
      </c>
      <c r="E25" s="53"/>
      <c r="M25">
        <v>0.15</v>
      </c>
      <c r="O25" s="9"/>
      <c r="P25" s="49"/>
    </row>
    <row r="26" spans="2:16" ht="12.75">
      <c r="B26" s="230"/>
      <c r="E26" s="53"/>
      <c r="O26" s="9"/>
      <c r="P26" s="49"/>
    </row>
    <row r="27" spans="2:16" ht="12.75">
      <c r="B27" s="52"/>
      <c r="D27" s="190">
        <f>SUM(D4:D26)</f>
        <v>1.9899999999999995</v>
      </c>
      <c r="E27" s="4"/>
      <c r="O27" s="9"/>
      <c r="P27" s="49"/>
    </row>
    <row r="28" spans="2:16" ht="12.75">
      <c r="B28" s="52"/>
      <c r="D28" s="54"/>
      <c r="E28" s="54">
        <f aca="true" t="shared" si="0" ref="E28:K28">SUM(E4:E27)</f>
        <v>10684.25</v>
      </c>
      <c r="F28" s="5">
        <f t="shared" si="0"/>
        <v>6400</v>
      </c>
      <c r="G28" s="5">
        <f t="shared" si="0"/>
        <v>383</v>
      </c>
      <c r="H28" s="5">
        <f t="shared" si="0"/>
        <v>92</v>
      </c>
      <c r="I28" s="5">
        <f t="shared" si="0"/>
        <v>190</v>
      </c>
      <c r="J28" s="5">
        <f t="shared" si="0"/>
        <v>1485</v>
      </c>
      <c r="K28" s="5">
        <f t="shared" si="0"/>
        <v>1335.47</v>
      </c>
      <c r="L28" s="5"/>
      <c r="M28" s="15">
        <f>SUM(M4:M27)</f>
        <v>1.9899999999999995</v>
      </c>
      <c r="N28" s="5">
        <f>SUM(N4:N27)</f>
        <v>798.78</v>
      </c>
      <c r="O28" s="55"/>
      <c r="P28" s="54">
        <f>SUM(F28:O28)</f>
        <v>10686.24</v>
      </c>
    </row>
    <row r="29" spans="4:16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7"/>
      <c r="P29" s="49"/>
    </row>
    <row r="30" ht="12.75">
      <c r="E30" s="11"/>
    </row>
    <row r="31" spans="5:15" ht="12.75">
      <c r="E31" s="5"/>
      <c r="O31" s="5"/>
    </row>
  </sheetData>
  <sheetProtection/>
  <mergeCells count="1">
    <mergeCell ref="K1:K2"/>
  </mergeCells>
  <printOptions gridLines="1"/>
  <pageMargins left="0.7480314960629921" right="0.7480314960629921" top="0.5511811023622047" bottom="0.5511811023622047" header="0.5118110236220472" footer="0.5118110236220472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18">
      <pane xSplit="1" topLeftCell="B1" activePane="topRight" state="frozen"/>
      <selection pane="topLeft" activeCell="A1" sqref="A1"/>
      <selection pane="topRight" activeCell="N34" sqref="N34"/>
    </sheetView>
  </sheetViews>
  <sheetFormatPr defaultColWidth="9.140625" defaultRowHeight="12.75"/>
  <cols>
    <col min="1" max="1" width="9.140625" style="126" customWidth="1"/>
    <col min="2" max="2" width="19.28125" style="126" customWidth="1"/>
    <col min="3" max="3" width="14.7109375" style="140" customWidth="1"/>
    <col min="4" max="4" width="15.140625" style="137" customWidth="1"/>
    <col min="5" max="5" width="8.7109375" style="143" customWidth="1"/>
    <col min="6" max="6" width="11.140625" style="137" customWidth="1"/>
    <col min="7" max="7" width="11.421875" style="137" bestFit="1" customWidth="1"/>
    <col min="8" max="8" width="10.7109375" style="141" customWidth="1"/>
    <col min="9" max="9" width="9.57421875" style="137" bestFit="1" customWidth="1"/>
    <col min="10" max="10" width="13.140625" style="137" customWidth="1"/>
    <col min="11" max="11" width="11.421875" style="137" bestFit="1" customWidth="1"/>
    <col min="12" max="12" width="11.8515625" style="137" customWidth="1"/>
    <col min="13" max="13" width="15.00390625" style="137" customWidth="1"/>
    <col min="14" max="14" width="12.7109375" style="146" bestFit="1" customWidth="1"/>
    <col min="15" max="15" width="9.140625" style="126" customWidth="1"/>
    <col min="16" max="16" width="8.28125" style="126" customWidth="1"/>
    <col min="17" max="29" width="9.140625" style="126" customWidth="1"/>
    <col min="30" max="30" width="10.8515625" style="126" customWidth="1"/>
    <col min="31" max="16384" width="9.140625" style="126" customWidth="1"/>
  </cols>
  <sheetData>
    <row r="1" spans="2:14" ht="13.5" thickBot="1">
      <c r="B1" s="200"/>
      <c r="C1" s="201"/>
      <c r="D1" s="202"/>
      <c r="E1" s="203"/>
      <c r="F1" s="202"/>
      <c r="G1" s="202"/>
      <c r="H1" s="204"/>
      <c r="I1" s="202"/>
      <c r="J1" s="202"/>
      <c r="K1" s="202"/>
      <c r="L1" s="202"/>
      <c r="M1" s="202"/>
      <c r="N1" s="205"/>
    </row>
    <row r="2" spans="1:14" ht="12.75">
      <c r="A2" s="256" t="s">
        <v>197</v>
      </c>
      <c r="E2" s="206"/>
      <c r="F2" s="207" t="s">
        <v>102</v>
      </c>
      <c r="G2" s="208" t="s">
        <v>22</v>
      </c>
      <c r="J2" s="207" t="s">
        <v>9</v>
      </c>
      <c r="K2" s="314" t="s">
        <v>11</v>
      </c>
      <c r="N2" s="209" t="s">
        <v>103</v>
      </c>
    </row>
    <row r="3" spans="1:14" ht="19.5" customHeight="1">
      <c r="A3" s="210"/>
      <c r="D3" s="211" t="s">
        <v>15</v>
      </c>
      <c r="E3" s="212" t="s">
        <v>20</v>
      </c>
      <c r="F3" s="207" t="s">
        <v>7</v>
      </c>
      <c r="G3" s="213" t="s">
        <v>23</v>
      </c>
      <c r="H3" s="214" t="s">
        <v>4</v>
      </c>
      <c r="I3" s="215" t="s">
        <v>8</v>
      </c>
      <c r="J3" s="215" t="s">
        <v>24</v>
      </c>
      <c r="K3" s="314"/>
      <c r="L3" s="216" t="s">
        <v>6</v>
      </c>
      <c r="M3" s="216"/>
      <c r="N3" s="209"/>
    </row>
    <row r="4" spans="1:14" ht="12.75">
      <c r="A4" s="142"/>
      <c r="B4" s="142"/>
      <c r="C4" s="132"/>
      <c r="D4" s="217"/>
      <c r="E4" s="218"/>
      <c r="F4" s="217"/>
      <c r="G4" s="219"/>
      <c r="H4" s="220"/>
      <c r="I4" s="219"/>
      <c r="J4" s="219"/>
      <c r="K4" s="219"/>
      <c r="L4" s="221"/>
      <c r="M4" s="221"/>
      <c r="N4" s="131"/>
    </row>
    <row r="5" spans="1:30" ht="15.75">
      <c r="A5" s="249" t="s">
        <v>188</v>
      </c>
      <c r="B5" s="250" t="s">
        <v>10</v>
      </c>
      <c r="C5" s="251"/>
      <c r="D5" s="309">
        <v>127.66</v>
      </c>
      <c r="E5" s="239" t="s">
        <v>101</v>
      </c>
      <c r="F5" s="128"/>
      <c r="G5" s="128"/>
      <c r="H5" s="134"/>
      <c r="I5" s="128"/>
      <c r="J5" s="309">
        <v>127.66</v>
      </c>
      <c r="K5" s="253"/>
      <c r="L5" s="253"/>
      <c r="M5" s="253">
        <f aca="true" t="shared" si="0" ref="M5:M22">SUM(F5:L5)</f>
        <v>127.66</v>
      </c>
      <c r="N5" s="255">
        <v>754</v>
      </c>
      <c r="O5" s="127"/>
      <c r="P5"/>
      <c r="Q5" s="8"/>
      <c r="R5"/>
      <c r="S5"/>
      <c r="T5"/>
      <c r="U5"/>
      <c r="V5"/>
      <c r="W5" s="5"/>
      <c r="X5" s="128"/>
      <c r="Y5"/>
      <c r="Z5" s="3"/>
      <c r="AA5" s="5"/>
      <c r="AB5"/>
      <c r="AD5" s="128"/>
    </row>
    <row r="6" spans="1:30" ht="15.75">
      <c r="A6" s="257" t="s">
        <v>196</v>
      </c>
      <c r="B6" s="258" t="s">
        <v>192</v>
      </c>
      <c r="C6" s="251"/>
      <c r="D6" s="253">
        <v>510.5</v>
      </c>
      <c r="E6" s="252" t="s">
        <v>101</v>
      </c>
      <c r="F6" s="253"/>
      <c r="G6" s="253"/>
      <c r="H6" s="254"/>
      <c r="I6" s="253"/>
      <c r="J6" s="253">
        <v>510.5</v>
      </c>
      <c r="K6" s="253"/>
      <c r="L6" s="259"/>
      <c r="M6" s="259">
        <f t="shared" si="0"/>
        <v>510.5</v>
      </c>
      <c r="N6" s="255">
        <v>755</v>
      </c>
      <c r="O6" s="127"/>
      <c r="P6" s="61">
        <v>11.98</v>
      </c>
      <c r="Q6" s="8"/>
      <c r="R6"/>
      <c r="S6"/>
      <c r="T6"/>
      <c r="U6" s="7"/>
      <c r="V6" s="7"/>
      <c r="W6" s="7"/>
      <c r="X6" s="129"/>
      <c r="Y6" s="14"/>
      <c r="Z6" s="3"/>
      <c r="AA6"/>
      <c r="AB6"/>
      <c r="AD6" s="128"/>
    </row>
    <row r="7" spans="1:30" ht="15.75">
      <c r="A7" s="257" t="s">
        <v>198</v>
      </c>
      <c r="B7" s="258" t="s">
        <v>199</v>
      </c>
      <c r="C7" s="260" t="s">
        <v>200</v>
      </c>
      <c r="D7" s="253">
        <v>30</v>
      </c>
      <c r="E7" s="252" t="s">
        <v>101</v>
      </c>
      <c r="F7" s="253">
        <v>30</v>
      </c>
      <c r="G7" s="253"/>
      <c r="H7" s="254"/>
      <c r="I7" s="253"/>
      <c r="J7" s="261"/>
      <c r="K7" s="253"/>
      <c r="L7" s="253"/>
      <c r="M7" s="253">
        <f t="shared" si="0"/>
        <v>30</v>
      </c>
      <c r="N7" s="255">
        <v>756</v>
      </c>
      <c r="O7" s="127"/>
      <c r="P7"/>
      <c r="Q7" s="8"/>
      <c r="R7"/>
      <c r="S7" s="8"/>
      <c r="T7"/>
      <c r="U7" s="8"/>
      <c r="V7"/>
      <c r="W7"/>
      <c r="X7" s="128"/>
      <c r="Y7" s="14"/>
      <c r="Z7" s="3"/>
      <c r="AA7"/>
      <c r="AB7"/>
      <c r="AD7" s="128"/>
    </row>
    <row r="8" spans="1:30" ht="15.75">
      <c r="A8" s="257" t="s">
        <v>202</v>
      </c>
      <c r="B8" s="258" t="s">
        <v>184</v>
      </c>
      <c r="C8" s="260" t="s">
        <v>201</v>
      </c>
      <c r="D8" s="253">
        <v>76.8</v>
      </c>
      <c r="E8" s="252" t="s">
        <v>101</v>
      </c>
      <c r="F8" s="253"/>
      <c r="G8" s="292">
        <v>64</v>
      </c>
      <c r="H8" s="254"/>
      <c r="I8" s="253"/>
      <c r="J8" s="253"/>
      <c r="K8" s="253"/>
      <c r="L8" s="265">
        <v>12.8</v>
      </c>
      <c r="M8" s="265">
        <f t="shared" si="0"/>
        <v>76.8</v>
      </c>
      <c r="N8" s="255">
        <v>758</v>
      </c>
      <c r="O8" s="127"/>
      <c r="P8"/>
      <c r="Q8" s="8"/>
      <c r="R8"/>
      <c r="S8"/>
      <c r="T8"/>
      <c r="U8"/>
      <c r="V8"/>
      <c r="W8"/>
      <c r="X8" s="128"/>
      <c r="Y8" s="12"/>
      <c r="Z8" s="3"/>
      <c r="AA8"/>
      <c r="AB8" s="3"/>
      <c r="AD8" s="128"/>
    </row>
    <row r="9" spans="1:30" ht="15.75">
      <c r="A9" s="257" t="s">
        <v>205</v>
      </c>
      <c r="B9" s="258" t="s">
        <v>171</v>
      </c>
      <c r="C9" s="251"/>
      <c r="D9" s="253">
        <v>14.81</v>
      </c>
      <c r="E9" s="252" t="s">
        <v>101</v>
      </c>
      <c r="F9" s="253"/>
      <c r="G9" s="253">
        <v>14.81</v>
      </c>
      <c r="H9" s="254"/>
      <c r="I9" s="253"/>
      <c r="J9" s="253"/>
      <c r="K9" s="253"/>
      <c r="L9" s="253"/>
      <c r="M9" s="253">
        <f t="shared" si="0"/>
        <v>14.81</v>
      </c>
      <c r="N9" s="255">
        <v>759</v>
      </c>
      <c r="O9" s="127"/>
      <c r="P9"/>
      <c r="Q9" s="8"/>
      <c r="R9"/>
      <c r="S9"/>
      <c r="T9"/>
      <c r="U9"/>
      <c r="V9"/>
      <c r="W9"/>
      <c r="X9" s="129"/>
      <c r="Y9" s="12"/>
      <c r="Z9" s="3"/>
      <c r="AA9"/>
      <c r="AB9"/>
      <c r="AD9" s="128"/>
    </row>
    <row r="10" spans="1:30" ht="15.75">
      <c r="A10" s="258" t="s">
        <v>206</v>
      </c>
      <c r="B10" s="250" t="s">
        <v>30</v>
      </c>
      <c r="C10" s="251"/>
      <c r="D10" s="285">
        <v>1377.6</v>
      </c>
      <c r="E10" s="286"/>
      <c r="F10" s="288"/>
      <c r="G10" s="291">
        <v>1148</v>
      </c>
      <c r="H10" s="287"/>
      <c r="I10" s="285"/>
      <c r="J10" s="285"/>
      <c r="K10" s="285"/>
      <c r="L10" s="290">
        <v>229.6</v>
      </c>
      <c r="M10" s="290">
        <f t="shared" si="0"/>
        <v>1377.6</v>
      </c>
      <c r="N10" s="255">
        <v>761</v>
      </c>
      <c r="O10" s="127"/>
      <c r="P10"/>
      <c r="Q10" s="8"/>
      <c r="R10"/>
      <c r="S10"/>
      <c r="T10"/>
      <c r="U10"/>
      <c r="V10"/>
      <c r="W10"/>
      <c r="X10" s="138"/>
      <c r="Y10" s="12"/>
      <c r="Z10" s="3"/>
      <c r="AA10"/>
      <c r="AB10"/>
      <c r="AD10" s="128"/>
    </row>
    <row r="11" spans="1:30" ht="15.75">
      <c r="A11" s="258" t="s">
        <v>206</v>
      </c>
      <c r="B11" s="250" t="s">
        <v>122</v>
      </c>
      <c r="C11" s="251"/>
      <c r="D11" s="253">
        <v>100.8</v>
      </c>
      <c r="E11" s="252"/>
      <c r="F11" s="253"/>
      <c r="G11" s="292">
        <v>84</v>
      </c>
      <c r="H11" s="254"/>
      <c r="I11" s="253"/>
      <c r="J11" s="253"/>
      <c r="K11" s="253"/>
      <c r="L11" s="259">
        <v>16.8</v>
      </c>
      <c r="M11" s="259">
        <f t="shared" si="0"/>
        <v>100.8</v>
      </c>
      <c r="N11" s="255">
        <v>760</v>
      </c>
      <c r="O11" s="127"/>
      <c r="P11"/>
      <c r="Q11" s="120"/>
      <c r="R11"/>
      <c r="S11"/>
      <c r="T11"/>
      <c r="U11"/>
      <c r="V11"/>
      <c r="W11"/>
      <c r="X11" s="129"/>
      <c r="Y11" s="12"/>
      <c r="Z11" s="3"/>
      <c r="AA11"/>
      <c r="AB11"/>
      <c r="AD11" s="128"/>
    </row>
    <row r="12" spans="1:30" ht="15.75">
      <c r="A12" s="257" t="s">
        <v>206</v>
      </c>
      <c r="B12" s="250" t="s">
        <v>28</v>
      </c>
      <c r="C12" s="251"/>
      <c r="D12" s="253">
        <v>420</v>
      </c>
      <c r="E12" s="252"/>
      <c r="F12" s="253"/>
      <c r="G12" s="253"/>
      <c r="H12" s="254"/>
      <c r="I12" s="253"/>
      <c r="J12" s="253"/>
      <c r="K12" s="253">
        <v>350</v>
      </c>
      <c r="L12" s="267">
        <v>70</v>
      </c>
      <c r="M12" s="267">
        <f t="shared" si="0"/>
        <v>420</v>
      </c>
      <c r="N12" s="255">
        <v>762</v>
      </c>
      <c r="O12" s="127"/>
      <c r="P12"/>
      <c r="Q12" s="120">
        <v>14.81</v>
      </c>
      <c r="R12"/>
      <c r="S12">
        <v>1148</v>
      </c>
      <c r="T12">
        <v>229.6</v>
      </c>
      <c r="U12"/>
      <c r="V12"/>
      <c r="W12"/>
      <c r="X12" s="129"/>
      <c r="Y12" s="12"/>
      <c r="Z12" s="3"/>
      <c r="AA12"/>
      <c r="AB12"/>
      <c r="AD12" s="128"/>
    </row>
    <row r="13" spans="1:30" ht="15.75">
      <c r="A13" s="257" t="s">
        <v>206</v>
      </c>
      <c r="B13" s="258" t="s">
        <v>59</v>
      </c>
      <c r="C13" s="251"/>
      <c r="D13" s="253">
        <v>55.39</v>
      </c>
      <c r="E13" s="252"/>
      <c r="F13" s="253">
        <v>49.26</v>
      </c>
      <c r="G13" s="253"/>
      <c r="H13" s="254"/>
      <c r="I13" s="253"/>
      <c r="J13" s="253"/>
      <c r="K13" s="253"/>
      <c r="L13" s="267">
        <v>6.13</v>
      </c>
      <c r="M13" s="267">
        <f t="shared" si="0"/>
        <v>55.39</v>
      </c>
      <c r="N13" s="255">
        <v>765</v>
      </c>
      <c r="O13" s="127"/>
      <c r="P13"/>
      <c r="Q13" s="8">
        <v>14.41</v>
      </c>
      <c r="R13"/>
      <c r="S13">
        <v>1025</v>
      </c>
      <c r="T13">
        <v>205</v>
      </c>
      <c r="U13"/>
      <c r="V13"/>
      <c r="W13"/>
      <c r="X13" s="129"/>
      <c r="Y13" s="12"/>
      <c r="Z13" s="3"/>
      <c r="AA13"/>
      <c r="AB13"/>
      <c r="AD13" s="128"/>
    </row>
    <row r="14" spans="1:30" ht="15.75">
      <c r="A14" s="257" t="s">
        <v>206</v>
      </c>
      <c r="B14" s="250" t="s">
        <v>108</v>
      </c>
      <c r="C14" s="251"/>
      <c r="D14" s="253">
        <v>25</v>
      </c>
      <c r="E14" s="252"/>
      <c r="F14" s="253">
        <v>25</v>
      </c>
      <c r="G14" s="270"/>
      <c r="H14" s="254"/>
      <c r="I14" s="253"/>
      <c r="J14" s="253"/>
      <c r="K14" s="253"/>
      <c r="L14" s="253"/>
      <c r="M14" s="301">
        <f t="shared" si="0"/>
        <v>25</v>
      </c>
      <c r="N14" s="271">
        <v>764</v>
      </c>
      <c r="O14" s="127"/>
      <c r="P14"/>
      <c r="Q14" s="8">
        <v>14.68</v>
      </c>
      <c r="R14" s="8"/>
      <c r="S14" s="15">
        <f>SUM(S12:S13)</f>
        <v>2173</v>
      </c>
      <c r="T14" s="5">
        <f>SUM(T12:T13)</f>
        <v>434.6</v>
      </c>
      <c r="U14"/>
      <c r="V14"/>
      <c r="W14"/>
      <c r="X14" s="128"/>
      <c r="Y14" s="14"/>
      <c r="Z14" s="60"/>
      <c r="AA14"/>
      <c r="AB14"/>
      <c r="AD14" s="128"/>
    </row>
    <row r="15" spans="1:30" ht="15.75">
      <c r="A15" s="257" t="s">
        <v>206</v>
      </c>
      <c r="B15" s="258" t="s">
        <v>208</v>
      </c>
      <c r="C15" s="251"/>
      <c r="D15" s="253">
        <v>147</v>
      </c>
      <c r="E15" s="252"/>
      <c r="F15" s="253"/>
      <c r="G15" s="253">
        <v>147</v>
      </c>
      <c r="H15" s="254"/>
      <c r="I15" s="253"/>
      <c r="J15" s="253"/>
      <c r="K15" s="253"/>
      <c r="L15" s="253"/>
      <c r="M15" s="253">
        <f t="shared" si="0"/>
        <v>147</v>
      </c>
      <c r="N15" s="255">
        <v>763</v>
      </c>
      <c r="O15" s="127"/>
      <c r="P15"/>
      <c r="Q15" s="8">
        <f>SUM(Q12:Q14)</f>
        <v>43.9</v>
      </c>
      <c r="R15"/>
      <c r="S15"/>
      <c r="T15"/>
      <c r="U15"/>
      <c r="V15"/>
      <c r="W15"/>
      <c r="X15" s="128"/>
      <c r="Y15" s="14"/>
      <c r="Z15" s="60"/>
      <c r="AA15"/>
      <c r="AB15"/>
      <c r="AD15" s="128"/>
    </row>
    <row r="16" spans="1:30" ht="15.75">
      <c r="A16" s="278" t="s">
        <v>213</v>
      </c>
      <c r="B16" s="258" t="s">
        <v>209</v>
      </c>
      <c r="C16" s="251"/>
      <c r="D16" s="270">
        <v>25</v>
      </c>
      <c r="E16" s="252"/>
      <c r="F16" s="270"/>
      <c r="G16" s="261"/>
      <c r="H16" s="254"/>
      <c r="I16" s="279">
        <v>25</v>
      </c>
      <c r="J16" s="261"/>
      <c r="K16" s="280"/>
      <c r="L16" s="281"/>
      <c r="M16" s="281">
        <f t="shared" si="0"/>
        <v>25</v>
      </c>
      <c r="N16" s="255">
        <v>767</v>
      </c>
      <c r="O16" s="127"/>
      <c r="P16" s="8">
        <v>106</v>
      </c>
      <c r="Q16" s="8"/>
      <c r="R16" s="8"/>
      <c r="S16" s="8"/>
      <c r="T16" s="1"/>
      <c r="U16" s="246"/>
      <c r="V16" s="8"/>
      <c r="W16"/>
      <c r="X16" s="138"/>
      <c r="Y16" s="12"/>
      <c r="Z16" s="3"/>
      <c r="AA16"/>
      <c r="AB16"/>
      <c r="AD16" s="128"/>
    </row>
    <row r="17" spans="1:30" ht="12.75">
      <c r="A17" s="257" t="s">
        <v>213</v>
      </c>
      <c r="B17" s="258" t="s">
        <v>182</v>
      </c>
      <c r="C17" s="251"/>
      <c r="D17" s="253">
        <v>1782</v>
      </c>
      <c r="E17" s="272"/>
      <c r="F17" s="253"/>
      <c r="G17" s="253">
        <v>1485</v>
      </c>
      <c r="H17" s="254"/>
      <c r="I17" s="253"/>
      <c r="J17" s="253"/>
      <c r="K17" s="253"/>
      <c r="L17" s="259">
        <v>297</v>
      </c>
      <c r="M17" s="259">
        <f t="shared" si="0"/>
        <v>1782</v>
      </c>
      <c r="N17" s="255">
        <v>768</v>
      </c>
      <c r="P17"/>
      <c r="Q17" s="8">
        <v>55.39</v>
      </c>
      <c r="R17"/>
      <c r="S17"/>
      <c r="T17"/>
      <c r="U17"/>
      <c r="V17"/>
      <c r="W17"/>
      <c r="X17" s="138"/>
      <c r="Y17" s="12"/>
      <c r="Z17" s="3"/>
      <c r="AA17"/>
      <c r="AB17"/>
      <c r="AD17" s="128"/>
    </row>
    <row r="18" spans="1:30" ht="12.75">
      <c r="A18" s="257" t="s">
        <v>219</v>
      </c>
      <c r="B18" s="258" t="s">
        <v>171</v>
      </c>
      <c r="C18" s="251"/>
      <c r="D18" s="253">
        <v>14.41</v>
      </c>
      <c r="E18" s="252"/>
      <c r="F18" s="253"/>
      <c r="G18" s="253">
        <v>14.41</v>
      </c>
      <c r="H18" s="254"/>
      <c r="I18" s="253"/>
      <c r="J18" s="253"/>
      <c r="K18" s="253"/>
      <c r="L18" s="259"/>
      <c r="M18" s="259">
        <f t="shared" si="0"/>
        <v>14.41</v>
      </c>
      <c r="N18" s="255">
        <v>770</v>
      </c>
      <c r="P18" s="8">
        <v>160.72</v>
      </c>
      <c r="Q18" s="8"/>
      <c r="R18"/>
      <c r="S18"/>
      <c r="T18"/>
      <c r="U18"/>
      <c r="V18"/>
      <c r="W18"/>
      <c r="X18" s="128"/>
      <c r="Y18" s="7"/>
      <c r="Z18" s="3"/>
      <c r="AA18"/>
      <c r="AB18"/>
      <c r="AD18" s="128"/>
    </row>
    <row r="19" spans="1:30" ht="15.75">
      <c r="A19" s="261" t="s">
        <v>162</v>
      </c>
      <c r="B19" s="250" t="s">
        <v>17</v>
      </c>
      <c r="C19" s="251"/>
      <c r="D19" s="253">
        <v>636</v>
      </c>
      <c r="E19" s="252"/>
      <c r="F19" s="253"/>
      <c r="G19" s="253"/>
      <c r="H19" s="254"/>
      <c r="I19" s="253"/>
      <c r="J19" s="253"/>
      <c r="K19" s="253">
        <v>530</v>
      </c>
      <c r="L19" s="259">
        <v>106</v>
      </c>
      <c r="M19" s="259">
        <f t="shared" si="0"/>
        <v>636</v>
      </c>
      <c r="N19" s="255">
        <v>769</v>
      </c>
      <c r="O19" s="127"/>
      <c r="P19"/>
      <c r="Q19" s="8"/>
      <c r="R19" s="8"/>
      <c r="S19"/>
      <c r="T19" s="8"/>
      <c r="U19"/>
      <c r="V19"/>
      <c r="W19"/>
      <c r="X19" s="129"/>
      <c r="Y19" s="12"/>
      <c r="Z19" s="3"/>
      <c r="AA19"/>
      <c r="AB19"/>
      <c r="AD19" s="128"/>
    </row>
    <row r="20" spans="1:30" ht="15.75">
      <c r="A20" s="278" t="s">
        <v>211</v>
      </c>
      <c r="B20" s="250" t="s">
        <v>105</v>
      </c>
      <c r="C20" s="251"/>
      <c r="D20" s="270">
        <v>65.6</v>
      </c>
      <c r="E20" s="252"/>
      <c r="F20" s="270">
        <v>65.6</v>
      </c>
      <c r="G20" s="261"/>
      <c r="H20" s="254"/>
      <c r="I20" s="261"/>
      <c r="J20" s="261"/>
      <c r="K20" s="280"/>
      <c r="L20" s="281"/>
      <c r="M20" s="281">
        <f t="shared" si="0"/>
        <v>65.6</v>
      </c>
      <c r="N20" s="255">
        <v>766</v>
      </c>
      <c r="O20" s="127"/>
      <c r="P20">
        <v>434.6</v>
      </c>
      <c r="Q20" s="8"/>
      <c r="R20" s="8"/>
      <c r="S20"/>
      <c r="T20" s="8"/>
      <c r="U20"/>
      <c r="V20"/>
      <c r="W20"/>
      <c r="X20" s="198"/>
      <c r="Y20" s="12"/>
      <c r="Z20" s="3"/>
      <c r="AA20"/>
      <c r="AB20"/>
      <c r="AD20" s="217"/>
    </row>
    <row r="21" spans="1:30" ht="15.75">
      <c r="A21" s="278" t="s">
        <v>166</v>
      </c>
      <c r="B21" s="250" t="s">
        <v>18</v>
      </c>
      <c r="C21" s="251"/>
      <c r="D21" s="253">
        <v>1302.63</v>
      </c>
      <c r="E21" s="272"/>
      <c r="F21" s="253">
        <v>1302.63</v>
      </c>
      <c r="G21" s="253"/>
      <c r="H21" s="254"/>
      <c r="I21" s="253"/>
      <c r="J21" s="253"/>
      <c r="K21" s="253"/>
      <c r="L21" s="253"/>
      <c r="M21" s="253">
        <f t="shared" si="0"/>
        <v>1302.63</v>
      </c>
      <c r="N21" s="255">
        <v>771</v>
      </c>
      <c r="O21" s="127"/>
      <c r="P21" s="240">
        <v>19.6</v>
      </c>
      <c r="Q21" s="8"/>
      <c r="R21" s="8"/>
      <c r="S21" s="7"/>
      <c r="T21" s="8"/>
      <c r="U21"/>
      <c r="V21"/>
      <c r="W21"/>
      <c r="X21" s="136"/>
      <c r="Y21" s="12"/>
      <c r="Z21" s="3"/>
      <c r="AA21"/>
      <c r="AB21"/>
      <c r="AD21" s="135"/>
    </row>
    <row r="22" spans="1:30" ht="15.75">
      <c r="A22" s="274" t="s">
        <v>220</v>
      </c>
      <c r="B22" s="282" t="s">
        <v>165</v>
      </c>
      <c r="C22" s="251"/>
      <c r="D22" s="270">
        <v>35</v>
      </c>
      <c r="E22" s="252"/>
      <c r="F22" s="270">
        <v>35</v>
      </c>
      <c r="G22" s="253"/>
      <c r="H22" s="254"/>
      <c r="I22" s="253"/>
      <c r="J22" s="253"/>
      <c r="K22" s="280"/>
      <c r="L22" s="253"/>
      <c r="M22" s="253">
        <f t="shared" si="0"/>
        <v>35</v>
      </c>
      <c r="N22" s="131"/>
      <c r="O22" s="276" t="s">
        <v>227</v>
      </c>
      <c r="P22" s="240"/>
      <c r="Q22" s="8">
        <v>420</v>
      </c>
      <c r="R22" s="8">
        <v>350</v>
      </c>
      <c r="S22" s="7">
        <v>70</v>
      </c>
      <c r="T22" s="8"/>
      <c r="U22"/>
      <c r="V22"/>
      <c r="W22"/>
      <c r="X22" s="128"/>
      <c r="Y22" s="12"/>
      <c r="Z22" s="3"/>
      <c r="AA22"/>
      <c r="AB22"/>
      <c r="AD22" s="217"/>
    </row>
    <row r="23" spans="1:30" ht="15.75">
      <c r="A23" s="130" t="s">
        <v>104</v>
      </c>
      <c r="B23" s="130"/>
      <c r="C23" s="132"/>
      <c r="D23" s="217"/>
      <c r="E23" s="239"/>
      <c r="F23" s="217"/>
      <c r="G23" s="128"/>
      <c r="H23" s="134"/>
      <c r="I23" s="128"/>
      <c r="J23" s="128"/>
      <c r="K23" s="224"/>
      <c r="L23" s="128"/>
      <c r="M23" s="128"/>
      <c r="N23" s="131"/>
      <c r="O23" s="127"/>
      <c r="P23" s="304">
        <v>297</v>
      </c>
      <c r="Q23" s="8">
        <v>544.32</v>
      </c>
      <c r="R23">
        <v>453.6</v>
      </c>
      <c r="S23">
        <v>90.72</v>
      </c>
      <c r="T23"/>
      <c r="U23"/>
      <c r="V23"/>
      <c r="W23"/>
      <c r="X23" s="128"/>
      <c r="Y23" s="14"/>
      <c r="Z23" s="3"/>
      <c r="AA23"/>
      <c r="AB23"/>
      <c r="AD23" s="217"/>
    </row>
    <row r="24" spans="1:30" ht="15.75">
      <c r="A24" s="242" t="s">
        <v>229</v>
      </c>
      <c r="B24" s="258" t="s">
        <v>59</v>
      </c>
      <c r="C24" s="251"/>
      <c r="D24" s="270">
        <v>38.57</v>
      </c>
      <c r="E24" s="239"/>
      <c r="F24" s="217">
        <v>32.72</v>
      </c>
      <c r="G24" s="128"/>
      <c r="H24" s="134"/>
      <c r="I24" s="128"/>
      <c r="J24" s="128"/>
      <c r="K24" s="224"/>
      <c r="L24" s="138">
        <v>5.85</v>
      </c>
      <c r="M24" s="138">
        <f aca="true" t="shared" si="1" ref="M24:M32">SUM(F24:L24)</f>
        <v>38.57</v>
      </c>
      <c r="N24" s="131">
        <v>772</v>
      </c>
      <c r="O24" s="127"/>
      <c r="P24" s="304">
        <v>6.55</v>
      </c>
      <c r="Q24" s="8"/>
      <c r="R24" s="8"/>
      <c r="S24"/>
      <c r="T24"/>
      <c r="U24"/>
      <c r="V24"/>
      <c r="W24" s="5"/>
      <c r="X24" s="128"/>
      <c r="Y24" s="14"/>
      <c r="Z24" s="3"/>
      <c r="AA24"/>
      <c r="AB24"/>
      <c r="AD24" s="217"/>
    </row>
    <row r="25" spans="1:30" ht="15.75">
      <c r="A25" s="242" t="s">
        <v>229</v>
      </c>
      <c r="B25" s="250" t="s">
        <v>19</v>
      </c>
      <c r="C25" s="251"/>
      <c r="D25" s="253">
        <v>200</v>
      </c>
      <c r="E25" s="239"/>
      <c r="F25" s="128"/>
      <c r="G25" s="128"/>
      <c r="H25" s="134"/>
      <c r="I25" s="128">
        <v>200</v>
      </c>
      <c r="J25" s="128"/>
      <c r="K25" s="224"/>
      <c r="L25" s="129"/>
      <c r="M25" s="129">
        <f t="shared" si="1"/>
        <v>200</v>
      </c>
      <c r="N25" s="131">
        <v>773</v>
      </c>
      <c r="O25" s="127"/>
      <c r="P25" s="8"/>
      <c r="Q25" s="8">
        <f>SUM(Q22:Q24)</f>
        <v>964.32</v>
      </c>
      <c r="R25" s="8">
        <f>SUM(R22:R24)</f>
        <v>803.6</v>
      </c>
      <c r="S25">
        <f>SUM(S22:S24)</f>
        <v>160.72</v>
      </c>
      <c r="T25"/>
      <c r="U25"/>
      <c r="V25"/>
      <c r="W25"/>
      <c r="X25" s="129"/>
      <c r="Y25" s="12"/>
      <c r="Z25" s="3"/>
      <c r="AA25"/>
      <c r="AB25"/>
      <c r="AD25" s="128"/>
    </row>
    <row r="26" spans="1:30" ht="15.75">
      <c r="A26" s="242" t="s">
        <v>229</v>
      </c>
      <c r="B26" s="258" t="s">
        <v>236</v>
      </c>
      <c r="C26" s="251"/>
      <c r="D26" s="253">
        <v>300</v>
      </c>
      <c r="E26" s="239"/>
      <c r="F26" s="128"/>
      <c r="G26" s="128"/>
      <c r="H26" s="223">
        <v>300</v>
      </c>
      <c r="I26" s="128"/>
      <c r="J26" s="128"/>
      <c r="K26" s="224"/>
      <c r="L26" s="129"/>
      <c r="M26" s="129">
        <f t="shared" si="1"/>
        <v>300</v>
      </c>
      <c r="N26" s="131">
        <v>775</v>
      </c>
      <c r="O26" s="127"/>
      <c r="P26"/>
      <c r="Q26" s="8"/>
      <c r="R26"/>
      <c r="S26"/>
      <c r="T26"/>
      <c r="U26"/>
      <c r="V26"/>
      <c r="W26"/>
      <c r="X26" s="129"/>
      <c r="Y26"/>
      <c r="Z26" s="3"/>
      <c r="AA26"/>
      <c r="AB26"/>
      <c r="AD26" s="128"/>
    </row>
    <row r="27" spans="1:30" ht="15.75">
      <c r="A27" s="242" t="s">
        <v>229</v>
      </c>
      <c r="B27" s="250" t="s">
        <v>100</v>
      </c>
      <c r="C27" s="251"/>
      <c r="D27" s="253">
        <v>200</v>
      </c>
      <c r="E27" s="239"/>
      <c r="F27" s="128"/>
      <c r="G27" s="128"/>
      <c r="H27" s="134">
        <v>200</v>
      </c>
      <c r="I27" s="222"/>
      <c r="J27" s="222"/>
      <c r="K27" s="224"/>
      <c r="L27" s="129"/>
      <c r="M27" s="129">
        <f t="shared" si="1"/>
        <v>200</v>
      </c>
      <c r="N27" s="131">
        <v>774</v>
      </c>
      <c r="O27" s="127"/>
      <c r="P27" s="8">
        <v>8.8</v>
      </c>
      <c r="Q27" s="8">
        <v>49.26</v>
      </c>
      <c r="R27" s="8">
        <v>6.13</v>
      </c>
      <c r="S27"/>
      <c r="T27"/>
      <c r="U27"/>
      <c r="V27"/>
      <c r="W27"/>
      <c r="X27" s="129"/>
      <c r="Y27"/>
      <c r="Z27" s="3"/>
      <c r="AA27"/>
      <c r="AB27"/>
      <c r="AD27" s="128"/>
    </row>
    <row r="28" spans="1:30" ht="15.75">
      <c r="A28" s="242"/>
      <c r="B28" s="258" t="s">
        <v>235</v>
      </c>
      <c r="C28" s="294"/>
      <c r="D28" s="253">
        <v>1230</v>
      </c>
      <c r="E28" s="286"/>
      <c r="F28" s="285"/>
      <c r="G28" s="285">
        <v>1025</v>
      </c>
      <c r="H28" s="287"/>
      <c r="I28" s="288"/>
      <c r="J28" s="288"/>
      <c r="K28" s="289"/>
      <c r="L28" s="290">
        <v>205</v>
      </c>
      <c r="M28" s="290">
        <f t="shared" si="1"/>
        <v>1230</v>
      </c>
      <c r="N28" s="131">
        <v>777</v>
      </c>
      <c r="O28" s="127"/>
      <c r="P28" s="8"/>
      <c r="Q28" s="8">
        <v>32.72</v>
      </c>
      <c r="R28">
        <v>5.85</v>
      </c>
      <c r="S28"/>
      <c r="T28"/>
      <c r="U28"/>
      <c r="V28"/>
      <c r="W28"/>
      <c r="X28" s="129"/>
      <c r="Y28"/>
      <c r="Z28" s="3"/>
      <c r="AA28"/>
      <c r="AB28"/>
      <c r="AD28" s="128"/>
    </row>
    <row r="29" spans="1:30" ht="15.75">
      <c r="A29" s="275" t="s">
        <v>169</v>
      </c>
      <c r="B29" s="250" t="s">
        <v>28</v>
      </c>
      <c r="C29" s="251"/>
      <c r="D29" s="253">
        <v>544.32</v>
      </c>
      <c r="E29" s="239"/>
      <c r="F29" s="128"/>
      <c r="G29" s="128"/>
      <c r="H29" s="134"/>
      <c r="I29" s="128"/>
      <c r="J29" s="128"/>
      <c r="K29" s="128">
        <v>453.6</v>
      </c>
      <c r="L29" s="129">
        <v>90.72</v>
      </c>
      <c r="M29" s="129">
        <f t="shared" si="1"/>
        <v>544.32</v>
      </c>
      <c r="N29" s="131">
        <v>776</v>
      </c>
      <c r="O29" s="127"/>
      <c r="P29"/>
      <c r="Q29" s="35">
        <f>SUM(Q27:Q28)</f>
        <v>81.97999999999999</v>
      </c>
      <c r="R29">
        <f>SUM(R27:R28)</f>
        <v>11.98</v>
      </c>
      <c r="S29" s="8">
        <f>SUM(Q29:R29)</f>
        <v>93.96</v>
      </c>
      <c r="T29"/>
      <c r="U29"/>
      <c r="V29"/>
      <c r="W29"/>
      <c r="X29" s="129"/>
      <c r="Y29"/>
      <c r="Z29" s="3"/>
      <c r="AA29"/>
      <c r="AB29"/>
      <c r="AD29" s="128"/>
    </row>
    <row r="30" spans="1:30" ht="15.75">
      <c r="A30" s="275" t="s">
        <v>169</v>
      </c>
      <c r="B30" s="250" t="s">
        <v>120</v>
      </c>
      <c r="C30" s="295"/>
      <c r="D30" s="293">
        <v>39.3</v>
      </c>
      <c r="E30" s="239"/>
      <c r="F30" s="128"/>
      <c r="G30" s="292">
        <v>32.75</v>
      </c>
      <c r="H30" s="134"/>
      <c r="I30" s="128"/>
      <c r="J30" s="128"/>
      <c r="K30" s="128"/>
      <c r="L30" s="138">
        <v>6.55</v>
      </c>
      <c r="M30" s="138">
        <f t="shared" si="1"/>
        <v>39.3</v>
      </c>
      <c r="N30" s="131">
        <v>778</v>
      </c>
      <c r="O30" s="127"/>
      <c r="P30"/>
      <c r="Q30" s="5"/>
      <c r="R30" s="5"/>
      <c r="S30" s="15"/>
      <c r="T30"/>
      <c r="AD30" s="128"/>
    </row>
    <row r="31" spans="1:30" ht="15.75">
      <c r="A31" s="258" t="s">
        <v>239</v>
      </c>
      <c r="B31" s="258" t="s">
        <v>171</v>
      </c>
      <c r="C31" s="257" t="s">
        <v>174</v>
      </c>
      <c r="D31" s="296">
        <v>14.68</v>
      </c>
      <c r="E31" s="142"/>
      <c r="F31" s="142"/>
      <c r="G31" s="101">
        <v>14.68</v>
      </c>
      <c r="H31" s="142"/>
      <c r="I31" s="142"/>
      <c r="J31" s="142"/>
      <c r="K31" s="142"/>
      <c r="L31" s="142"/>
      <c r="M31" s="142">
        <f t="shared" si="1"/>
        <v>14.68</v>
      </c>
      <c r="N31" s="225">
        <v>779</v>
      </c>
      <c r="O31" s="127"/>
      <c r="AD31" s="101"/>
    </row>
    <row r="32" spans="1:30" ht="15.75">
      <c r="A32" s="257" t="s">
        <v>240</v>
      </c>
      <c r="B32" s="258" t="s">
        <v>199</v>
      </c>
      <c r="C32" s="258" t="s">
        <v>200</v>
      </c>
      <c r="D32" s="296">
        <v>30</v>
      </c>
      <c r="E32" s="239"/>
      <c r="F32" s="142">
        <v>30</v>
      </c>
      <c r="G32" s="101"/>
      <c r="H32" s="142"/>
      <c r="I32" s="142"/>
      <c r="J32" s="142"/>
      <c r="K32" s="142"/>
      <c r="L32" s="142"/>
      <c r="M32" s="142">
        <f t="shared" si="1"/>
        <v>30</v>
      </c>
      <c r="N32" s="225">
        <v>780</v>
      </c>
      <c r="O32" s="127"/>
      <c r="P32" s="199"/>
      <c r="Q32" s="199"/>
      <c r="AD32" s="101"/>
    </row>
    <row r="33" spans="1:30" ht="15.75">
      <c r="A33" s="258" t="s">
        <v>248</v>
      </c>
      <c r="B33" s="261" t="s">
        <v>105</v>
      </c>
      <c r="C33" s="251"/>
      <c r="D33" s="253">
        <v>45.2</v>
      </c>
      <c r="E33" s="239"/>
      <c r="F33" s="128">
        <v>45.2</v>
      </c>
      <c r="G33" s="128"/>
      <c r="H33" s="134"/>
      <c r="I33" s="128"/>
      <c r="J33" s="128"/>
      <c r="K33" s="128"/>
      <c r="L33" s="129"/>
      <c r="M33" s="129">
        <f>SUM(F33:L33)</f>
        <v>45.2</v>
      </c>
      <c r="N33" s="131">
        <v>781</v>
      </c>
      <c r="O33" s="127"/>
      <c r="P33" s="199"/>
      <c r="Q33" s="199"/>
      <c r="AD33" s="101"/>
    </row>
    <row r="34" spans="1:30" ht="12.75">
      <c r="A34" s="310" t="s">
        <v>249</v>
      </c>
      <c r="B34" s="98" t="s">
        <v>167</v>
      </c>
      <c r="C34" s="132"/>
      <c r="D34" s="128">
        <v>1220.02</v>
      </c>
      <c r="E34" s="239"/>
      <c r="F34" s="128">
        <v>1220.02</v>
      </c>
      <c r="G34" s="128"/>
      <c r="H34" s="134"/>
      <c r="I34" s="128"/>
      <c r="J34" s="128"/>
      <c r="K34" s="128"/>
      <c r="L34" s="129"/>
      <c r="M34" s="129">
        <f>SUM(F34:L34)</f>
        <v>1220.02</v>
      </c>
      <c r="N34" s="131">
        <v>782</v>
      </c>
      <c r="AD34" s="128"/>
    </row>
    <row r="35" spans="1:30" ht="12.75">
      <c r="A35" s="310" t="s">
        <v>249</v>
      </c>
      <c r="B35" s="142" t="s">
        <v>59</v>
      </c>
      <c r="D35" s="137">
        <v>42.32</v>
      </c>
      <c r="E35" s="239"/>
      <c r="F35" s="137">
        <v>36.76</v>
      </c>
      <c r="G35" s="128"/>
      <c r="H35" s="134"/>
      <c r="I35" s="128"/>
      <c r="J35" s="128"/>
      <c r="K35" s="128"/>
      <c r="L35" s="129">
        <v>5.56</v>
      </c>
      <c r="M35" s="129">
        <f>SUM(F35:L35)</f>
        <v>42.32</v>
      </c>
      <c r="N35" s="146">
        <v>783</v>
      </c>
      <c r="AD35" s="128"/>
    </row>
    <row r="36" spans="1:30" ht="12.75">
      <c r="A36" s="142"/>
      <c r="N36" s="131"/>
      <c r="AD36" s="137"/>
    </row>
    <row r="37" spans="1:30" ht="12.75">
      <c r="A37" s="142"/>
      <c r="B37" s="70"/>
      <c r="C37" s="132"/>
      <c r="D37" s="128"/>
      <c r="E37" s="133"/>
      <c r="F37" s="128"/>
      <c r="G37" s="128"/>
      <c r="H37" s="134"/>
      <c r="I37" s="128"/>
      <c r="J37" s="128"/>
      <c r="K37" s="128"/>
      <c r="L37" s="128"/>
      <c r="M37" s="128"/>
      <c r="N37" s="131"/>
      <c r="O37" s="7"/>
      <c r="AD37" s="128"/>
    </row>
    <row r="38" spans="1:30" ht="12.75">
      <c r="A38" s="142"/>
      <c r="B38" s="98"/>
      <c r="C38" s="100"/>
      <c r="D38" s="102"/>
      <c r="E38" s="239"/>
      <c r="F38" s="102"/>
      <c r="G38" s="226"/>
      <c r="H38" s="227"/>
      <c r="I38" s="226"/>
      <c r="J38" s="226"/>
      <c r="K38" s="226"/>
      <c r="L38" s="128"/>
      <c r="M38" s="128"/>
      <c r="N38" s="228"/>
      <c r="AD38" s="102"/>
    </row>
    <row r="39" spans="1:16" ht="15.75">
      <c r="A39" s="142"/>
      <c r="B39" s="142"/>
      <c r="C39" s="232"/>
      <c r="D39" s="303">
        <f>SUM(D5:D38)</f>
        <v>10650.61</v>
      </c>
      <c r="E39" s="234"/>
      <c r="F39" s="233">
        <f aca="true" t="shared" si="2" ref="F39:K39">SUM(F5:F38)</f>
        <v>2872.1900000000005</v>
      </c>
      <c r="G39" s="233">
        <f t="shared" si="2"/>
        <v>4029.6499999999996</v>
      </c>
      <c r="H39" s="235">
        <f t="shared" si="2"/>
        <v>500</v>
      </c>
      <c r="I39" s="233">
        <f t="shared" si="2"/>
        <v>225</v>
      </c>
      <c r="J39" s="233">
        <f t="shared" si="2"/>
        <v>638.16</v>
      </c>
      <c r="K39" s="233">
        <f t="shared" si="2"/>
        <v>1333.6</v>
      </c>
      <c r="L39" s="236">
        <f>SUM(L4:L38)</f>
        <v>1052.0099999999998</v>
      </c>
      <c r="M39" s="302">
        <f>SUM(M5:M38)</f>
        <v>10650.61</v>
      </c>
      <c r="N39" s="237">
        <f>SUM(F39:M39)</f>
        <v>21301.22</v>
      </c>
      <c r="P39" s="126">
        <f>SUM(P6:P38)</f>
        <v>1045.25</v>
      </c>
    </row>
    <row r="41" spans="14:15" ht="12.75">
      <c r="N41" s="144"/>
      <c r="O41" s="145"/>
    </row>
    <row r="42" ht="12.75">
      <c r="AD42" s="137"/>
    </row>
    <row r="43" ht="12.75">
      <c r="D43" s="147"/>
    </row>
    <row r="44" spans="4:19" ht="12.75">
      <c r="D44" s="147"/>
      <c r="R44"/>
      <c r="S44"/>
    </row>
    <row r="45" spans="4:13" ht="15">
      <c r="D45" s="147"/>
      <c r="F45" s="262"/>
      <c r="G45" s="262"/>
      <c r="H45" s="263"/>
      <c r="I45" s="262"/>
      <c r="J45" s="262"/>
      <c r="K45" s="262"/>
      <c r="L45" s="264"/>
      <c r="M45" s="264"/>
    </row>
    <row r="46" ht="12.75">
      <c r="D46" s="147"/>
    </row>
    <row r="47" ht="12.75">
      <c r="D47" s="147"/>
    </row>
    <row r="48" ht="12.75">
      <c r="D48" s="147"/>
    </row>
    <row r="49" ht="12.75">
      <c r="D49" s="147"/>
    </row>
    <row r="50" ht="12.75">
      <c r="D50" s="148"/>
    </row>
    <row r="51" ht="12.75">
      <c r="D51" s="148"/>
    </row>
    <row r="52" ht="12.75">
      <c r="D52" s="147"/>
    </row>
    <row r="53" ht="12.75">
      <c r="D53" s="147"/>
    </row>
    <row r="54" ht="12.75">
      <c r="D54" s="147"/>
    </row>
    <row r="55" ht="12.75">
      <c r="D55" s="147"/>
    </row>
    <row r="56" ht="12.75">
      <c r="D56" s="147"/>
    </row>
    <row r="57" ht="12.75">
      <c r="D57" s="147"/>
    </row>
    <row r="58" ht="12.75">
      <c r="D58" s="147"/>
    </row>
    <row r="59" ht="12.75">
      <c r="D59" s="147"/>
    </row>
    <row r="60" ht="12.75">
      <c r="D60" s="147"/>
    </row>
    <row r="61" ht="12.75">
      <c r="D61" s="147"/>
    </row>
    <row r="62" ht="12.75">
      <c r="D62" s="147"/>
    </row>
    <row r="63" ht="12.75">
      <c r="D63" s="147"/>
    </row>
    <row r="64" ht="12.75">
      <c r="D64" s="147"/>
    </row>
    <row r="65" ht="12.75">
      <c r="D65" s="147"/>
    </row>
    <row r="66" ht="12.75">
      <c r="D66" s="147"/>
    </row>
    <row r="67" ht="12.75">
      <c r="D67" s="147"/>
    </row>
    <row r="68" ht="12.75">
      <c r="D68" s="147"/>
    </row>
    <row r="69" ht="12.75">
      <c r="D69" s="147"/>
    </row>
    <row r="70" ht="12.75">
      <c r="D70" s="147"/>
    </row>
    <row r="71" ht="12.75">
      <c r="B71" s="149"/>
    </row>
    <row r="72" ht="12.75">
      <c r="E72" s="150"/>
    </row>
  </sheetData>
  <sheetProtection/>
  <mergeCells count="1">
    <mergeCell ref="K2:K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6" max="6" width="9.57421875" style="0" customWidth="1"/>
    <col min="7" max="7" width="13.421875" style="0" customWidth="1"/>
    <col min="8" max="8" width="4.00390625" style="0" customWidth="1"/>
    <col min="14" max="14" width="9.140625" style="2" customWidth="1"/>
  </cols>
  <sheetData>
    <row r="1" spans="2:5" ht="12.75">
      <c r="B1" s="5" t="s">
        <v>86</v>
      </c>
      <c r="C1" s="5" t="s">
        <v>85</v>
      </c>
      <c r="E1" t="s">
        <v>84</v>
      </c>
    </row>
    <row r="2" spans="5:11" ht="12.75">
      <c r="E2" s="57">
        <v>4530.04</v>
      </c>
      <c r="I2" t="s">
        <v>80</v>
      </c>
      <c r="J2" t="s">
        <v>79</v>
      </c>
      <c r="K2" t="s">
        <v>13</v>
      </c>
    </row>
    <row r="3" spans="2:11" ht="12.75">
      <c r="B3">
        <v>3675</v>
      </c>
      <c r="C3">
        <v>16.57</v>
      </c>
      <c r="E3">
        <f aca="true" t="shared" si="0" ref="E3:E67">E2+B3-C3</f>
        <v>8188.470000000001</v>
      </c>
      <c r="K3" s="57">
        <v>3979.99</v>
      </c>
    </row>
    <row r="4" spans="3:12" ht="12.75">
      <c r="C4">
        <v>39.44</v>
      </c>
      <c r="E4">
        <f t="shared" si="0"/>
        <v>8149.030000000002</v>
      </c>
      <c r="H4" t="s">
        <v>88</v>
      </c>
      <c r="I4">
        <v>0.17</v>
      </c>
      <c r="K4" s="57">
        <f aca="true" t="shared" si="1" ref="K4:K16">K3+I4-J4</f>
        <v>3980.16</v>
      </c>
      <c r="L4" t="s">
        <v>151</v>
      </c>
    </row>
    <row r="5" spans="3:13" ht="12.75">
      <c r="C5">
        <v>995.19</v>
      </c>
      <c r="E5">
        <f t="shared" si="0"/>
        <v>7153.840000000002</v>
      </c>
      <c r="H5" s="7" t="s">
        <v>89</v>
      </c>
      <c r="I5">
        <v>0.16</v>
      </c>
      <c r="K5" s="57">
        <f t="shared" si="1"/>
        <v>3980.3199999999997</v>
      </c>
      <c r="L5" t="s">
        <v>151</v>
      </c>
      <c r="M5" s="7"/>
    </row>
    <row r="6" spans="2:19" ht="13.5" thickBot="1">
      <c r="B6" s="113">
        <v>587.58</v>
      </c>
      <c r="C6" s="113">
        <v>127.66</v>
      </c>
      <c r="D6" s="113"/>
      <c r="E6">
        <f t="shared" si="0"/>
        <v>7613.760000000002</v>
      </c>
      <c r="H6" s="7" t="s">
        <v>90</v>
      </c>
      <c r="I6" s="7">
        <v>0.18</v>
      </c>
      <c r="K6" s="116">
        <f t="shared" si="1"/>
        <v>3980.4999999999995</v>
      </c>
      <c r="L6" t="s">
        <v>151</v>
      </c>
      <c r="M6" s="7"/>
      <c r="O6" t="s">
        <v>176</v>
      </c>
      <c r="Q6">
        <v>3979.99</v>
      </c>
      <c r="S6">
        <v>4530.04</v>
      </c>
    </row>
    <row r="7" spans="2:19" ht="12.75">
      <c r="B7" s="115"/>
      <c r="C7">
        <v>510.5</v>
      </c>
      <c r="E7">
        <f t="shared" si="0"/>
        <v>7103.260000000002</v>
      </c>
      <c r="H7" s="7" t="s">
        <v>90</v>
      </c>
      <c r="I7" s="7">
        <v>0.15</v>
      </c>
      <c r="J7" s="2"/>
      <c r="K7" s="116">
        <f t="shared" si="1"/>
        <v>3980.6499999999996</v>
      </c>
      <c r="L7" s="7"/>
      <c r="M7" s="7"/>
      <c r="Q7">
        <v>0.17</v>
      </c>
      <c r="S7">
        <v>3675</v>
      </c>
    </row>
    <row r="8" spans="3:19" ht="12.75">
      <c r="C8" s="7">
        <v>30</v>
      </c>
      <c r="E8">
        <f t="shared" si="0"/>
        <v>7073.260000000002</v>
      </c>
      <c r="H8" s="7" t="s">
        <v>88</v>
      </c>
      <c r="I8" s="38">
        <v>0.17</v>
      </c>
      <c r="J8" s="2"/>
      <c r="K8" s="116">
        <f t="shared" si="1"/>
        <v>3980.8199999999997</v>
      </c>
      <c r="L8" s="7" t="s">
        <v>151</v>
      </c>
      <c r="M8" s="7"/>
      <c r="Q8">
        <v>0.16</v>
      </c>
      <c r="S8">
        <v>587.58</v>
      </c>
    </row>
    <row r="9" spans="3:20" ht="12.75">
      <c r="C9">
        <v>76.8</v>
      </c>
      <c r="E9">
        <f t="shared" si="0"/>
        <v>6996.460000000002</v>
      </c>
      <c r="H9" s="7" t="s">
        <v>91</v>
      </c>
      <c r="I9" s="38">
        <v>0.17</v>
      </c>
      <c r="K9" s="116">
        <f t="shared" si="1"/>
        <v>3980.99</v>
      </c>
      <c r="L9" s="7"/>
      <c r="M9" s="7"/>
      <c r="T9">
        <v>16.57</v>
      </c>
    </row>
    <row r="10" spans="2:20" ht="12.75">
      <c r="B10" s="111"/>
      <c r="C10" s="266">
        <v>14.81</v>
      </c>
      <c r="D10" s="111"/>
      <c r="E10" s="111">
        <f t="shared" si="0"/>
        <v>6981.6500000000015</v>
      </c>
      <c r="F10" s="92" t="s">
        <v>14</v>
      </c>
      <c r="H10" s="7" t="s">
        <v>92</v>
      </c>
      <c r="I10" s="38">
        <v>0.16</v>
      </c>
      <c r="K10" s="116">
        <f t="shared" si="1"/>
        <v>3981.1499999999996</v>
      </c>
      <c r="L10" s="7" t="s">
        <v>151</v>
      </c>
      <c r="M10" s="7"/>
      <c r="T10">
        <v>39.44</v>
      </c>
    </row>
    <row r="11" spans="2:20" ht="12.75">
      <c r="B11" s="7"/>
      <c r="C11" s="1">
        <v>1377.6</v>
      </c>
      <c r="E11">
        <f t="shared" si="0"/>
        <v>5604.050000000001</v>
      </c>
      <c r="H11" s="7" t="s">
        <v>93</v>
      </c>
      <c r="I11" s="38">
        <v>0.17</v>
      </c>
      <c r="J11" s="2"/>
      <c r="K11" s="116">
        <f t="shared" si="1"/>
        <v>3981.3199999999997</v>
      </c>
      <c r="L11" s="7" t="s">
        <v>151</v>
      </c>
      <c r="M11" s="7"/>
      <c r="T11">
        <v>995.19</v>
      </c>
    </row>
    <row r="12" spans="2:20" ht="12.75">
      <c r="B12" s="7"/>
      <c r="C12" s="1">
        <v>100.8</v>
      </c>
      <c r="E12">
        <f t="shared" si="0"/>
        <v>5503.250000000001</v>
      </c>
      <c r="H12" s="7" t="s">
        <v>94</v>
      </c>
      <c r="I12" s="38">
        <v>0.17</v>
      </c>
      <c r="J12" s="2"/>
      <c r="K12" s="116">
        <f t="shared" si="1"/>
        <v>3981.49</v>
      </c>
      <c r="L12" s="7"/>
      <c r="M12" s="7"/>
      <c r="T12">
        <v>127.66</v>
      </c>
    </row>
    <row r="13" spans="2:20" ht="12.75">
      <c r="B13" s="70">
        <v>798.78</v>
      </c>
      <c r="C13" s="1">
        <v>420</v>
      </c>
      <c r="E13">
        <f t="shared" si="0"/>
        <v>5882.030000000001</v>
      </c>
      <c r="H13" s="7" t="s">
        <v>90</v>
      </c>
      <c r="I13" s="8">
        <v>0.16</v>
      </c>
      <c r="K13" s="116">
        <f t="shared" si="1"/>
        <v>3981.6499999999996</v>
      </c>
      <c r="L13" s="7"/>
      <c r="M13" s="7"/>
      <c r="S13">
        <f>SUM(S6:S12)</f>
        <v>8792.62</v>
      </c>
      <c r="T13">
        <f>SUM(T6:T12)</f>
        <v>1178.8600000000001</v>
      </c>
    </row>
    <row r="14" spans="3:21" ht="12.75">
      <c r="C14" s="128">
        <v>55.39</v>
      </c>
      <c r="E14">
        <f t="shared" si="0"/>
        <v>5826.64</v>
      </c>
      <c r="H14" s="7" t="s">
        <v>95</v>
      </c>
      <c r="I14" s="8">
        <v>0.18</v>
      </c>
      <c r="K14" s="116">
        <f t="shared" si="1"/>
        <v>3981.8299999999995</v>
      </c>
      <c r="L14" s="7"/>
      <c r="M14" s="7"/>
      <c r="O14" s="2"/>
      <c r="U14">
        <f>S13-T13</f>
        <v>7613.76</v>
      </c>
    </row>
    <row r="15" spans="3:13" ht="12.75">
      <c r="C15" s="128">
        <v>25</v>
      </c>
      <c r="E15">
        <f t="shared" si="0"/>
        <v>5801.64</v>
      </c>
      <c r="H15" s="7" t="s">
        <v>89</v>
      </c>
      <c r="I15" s="8">
        <v>0.15</v>
      </c>
      <c r="K15" s="116">
        <f t="shared" si="1"/>
        <v>3981.9799999999996</v>
      </c>
      <c r="L15" s="7"/>
      <c r="M15" s="7"/>
    </row>
    <row r="16" spans="3:11" ht="12.75">
      <c r="C16" s="1">
        <v>147</v>
      </c>
      <c r="E16">
        <f t="shared" si="0"/>
        <v>5654.64</v>
      </c>
      <c r="J16" s="2"/>
      <c r="K16" s="116">
        <f t="shared" si="1"/>
        <v>3981.9799999999996</v>
      </c>
    </row>
    <row r="17" spans="2:19" ht="12.75">
      <c r="B17" s="111"/>
      <c r="C17" s="91">
        <v>1782</v>
      </c>
      <c r="D17" s="111"/>
      <c r="E17" s="111">
        <f t="shared" si="0"/>
        <v>3872.6400000000003</v>
      </c>
      <c r="F17" s="111" t="s">
        <v>14</v>
      </c>
      <c r="I17" s="8"/>
      <c r="K17" s="116"/>
      <c r="Q17">
        <v>3980.65</v>
      </c>
      <c r="S17">
        <v>7158.04</v>
      </c>
    </row>
    <row r="18" spans="3:11" ht="12.75">
      <c r="C18" s="1">
        <v>25</v>
      </c>
      <c r="E18">
        <f t="shared" si="0"/>
        <v>3847.6400000000003</v>
      </c>
      <c r="I18" s="38"/>
      <c r="J18" s="2"/>
      <c r="K18" s="116"/>
    </row>
    <row r="19" spans="2:17" ht="12.75">
      <c r="B19" s="7"/>
      <c r="C19" s="1">
        <v>65.6</v>
      </c>
      <c r="E19">
        <f t="shared" si="0"/>
        <v>3782.0400000000004</v>
      </c>
      <c r="I19" s="38"/>
      <c r="K19" s="116"/>
      <c r="Q19">
        <v>0.17</v>
      </c>
    </row>
    <row r="20" spans="2:11" ht="12.75">
      <c r="B20" s="7">
        <v>373.95</v>
      </c>
      <c r="C20" s="1"/>
      <c r="E20">
        <f t="shared" si="0"/>
        <v>4155.990000000001</v>
      </c>
      <c r="I20" s="38"/>
      <c r="K20" s="116"/>
    </row>
    <row r="21" spans="3:11" ht="12.75">
      <c r="C21" s="1">
        <v>14.41</v>
      </c>
      <c r="E21">
        <f t="shared" si="0"/>
        <v>4141.580000000001</v>
      </c>
      <c r="I21" s="38"/>
      <c r="K21" s="116"/>
    </row>
    <row r="22" spans="3:17" ht="12.75">
      <c r="C22" s="1">
        <v>636</v>
      </c>
      <c r="E22">
        <f t="shared" si="0"/>
        <v>3505.580000000001</v>
      </c>
      <c r="I22" s="38"/>
      <c r="K22" s="116"/>
      <c r="Q22">
        <f>SUM(Q17:Q21)</f>
        <v>3980.82</v>
      </c>
    </row>
    <row r="23" spans="2:11" ht="12.75">
      <c r="B23">
        <v>3200</v>
      </c>
      <c r="C23" s="1"/>
      <c r="E23">
        <f t="shared" si="0"/>
        <v>6705.580000000001</v>
      </c>
      <c r="I23" s="38"/>
      <c r="K23" s="116"/>
    </row>
    <row r="24" spans="3:11" ht="12.75">
      <c r="C24" s="1">
        <v>1302.63</v>
      </c>
      <c r="E24" s="8">
        <f>E23+B24-C24</f>
        <v>5402.950000000001</v>
      </c>
      <c r="I24" s="38"/>
      <c r="K24" s="116"/>
    </row>
    <row r="25" spans="3:13" ht="12.75">
      <c r="C25" s="1">
        <v>35</v>
      </c>
      <c r="E25" s="8">
        <f t="shared" si="0"/>
        <v>5367.950000000001</v>
      </c>
      <c r="I25" s="38"/>
      <c r="K25" s="116"/>
      <c r="L25" s="7"/>
      <c r="M25" s="7"/>
    </row>
    <row r="26" spans="2:13" ht="12.75">
      <c r="B26">
        <v>1485</v>
      </c>
      <c r="C26" s="1"/>
      <c r="E26" s="8">
        <f t="shared" si="0"/>
        <v>6852.950000000001</v>
      </c>
      <c r="F26" t="s">
        <v>14</v>
      </c>
      <c r="I26" s="38"/>
      <c r="K26" s="116"/>
      <c r="L26" s="7"/>
      <c r="M26" s="7"/>
    </row>
    <row r="27" spans="2:11" ht="12.75">
      <c r="B27">
        <v>20</v>
      </c>
      <c r="C27" s="1"/>
      <c r="E27" s="8">
        <f t="shared" si="0"/>
        <v>6872.950000000001</v>
      </c>
      <c r="F27" t="s">
        <v>14</v>
      </c>
      <c r="I27" s="38"/>
      <c r="K27" s="116"/>
    </row>
    <row r="28" spans="3:11" ht="12.75">
      <c r="C28" s="217">
        <v>38.57</v>
      </c>
      <c r="E28" s="8">
        <f t="shared" si="0"/>
        <v>6834.380000000001</v>
      </c>
      <c r="I28" s="38"/>
      <c r="J28" s="2"/>
      <c r="K28" s="283"/>
    </row>
    <row r="29" spans="3:18" ht="12.75">
      <c r="C29" s="128">
        <v>200</v>
      </c>
      <c r="E29" s="8">
        <f t="shared" si="0"/>
        <v>6634.380000000001</v>
      </c>
      <c r="K29" s="283"/>
      <c r="R29" s="217"/>
    </row>
    <row r="30" spans="3:18" ht="12.75">
      <c r="C30" s="128">
        <v>300</v>
      </c>
      <c r="E30" s="8">
        <f t="shared" si="0"/>
        <v>6334.380000000001</v>
      </c>
      <c r="K30" s="283"/>
      <c r="R30" s="128"/>
    </row>
    <row r="31" spans="3:18" ht="12.75">
      <c r="C31" s="128">
        <v>200</v>
      </c>
      <c r="E31" s="8">
        <f t="shared" si="0"/>
        <v>6134.380000000001</v>
      </c>
      <c r="J31" s="2"/>
      <c r="K31" s="63"/>
      <c r="R31" s="128"/>
    </row>
    <row r="32" spans="3:18" ht="12.75">
      <c r="C32" s="128">
        <v>1230</v>
      </c>
      <c r="E32" s="8">
        <f t="shared" si="0"/>
        <v>4904.380000000001</v>
      </c>
      <c r="K32" s="78"/>
      <c r="R32" s="128"/>
    </row>
    <row r="33" spans="3:18" ht="12.75">
      <c r="C33" s="128">
        <v>544.32</v>
      </c>
      <c r="E33" s="8">
        <f t="shared" si="0"/>
        <v>4360.060000000001</v>
      </c>
      <c r="K33" s="63"/>
      <c r="R33" s="128"/>
    </row>
    <row r="34" spans="3:18" ht="12.75">
      <c r="C34" s="137">
        <v>39.3</v>
      </c>
      <c r="E34" s="8">
        <f t="shared" si="0"/>
        <v>4320.760000000001</v>
      </c>
      <c r="K34" s="63"/>
      <c r="R34" s="128"/>
    </row>
    <row r="35" spans="2:18" ht="12.75">
      <c r="B35" s="8">
        <v>373.94</v>
      </c>
      <c r="C35" s="7"/>
      <c r="E35" s="8">
        <f t="shared" si="0"/>
        <v>4694.700000000001</v>
      </c>
      <c r="I35" s="2"/>
      <c r="K35" s="63"/>
      <c r="R35" s="137"/>
    </row>
    <row r="36" spans="2:11" ht="12.75">
      <c r="B36">
        <v>170</v>
      </c>
      <c r="C36" s="284"/>
      <c r="E36" s="8">
        <f t="shared" si="0"/>
        <v>4864.700000000001</v>
      </c>
      <c r="K36" s="63"/>
    </row>
    <row r="37" spans="3:11" ht="15.75">
      <c r="C37" s="284">
        <v>14.68</v>
      </c>
      <c r="D37" s="65"/>
      <c r="E37" s="8">
        <f t="shared" si="0"/>
        <v>4850.02</v>
      </c>
      <c r="F37" s="111" t="s">
        <v>14</v>
      </c>
      <c r="K37" s="63"/>
    </row>
    <row r="38" spans="3:11" ht="15.75">
      <c r="C38" s="284">
        <v>30</v>
      </c>
      <c r="D38" s="65"/>
      <c r="E38" s="8">
        <f t="shared" si="0"/>
        <v>4820.02</v>
      </c>
      <c r="F38" s="111" t="s">
        <v>14</v>
      </c>
      <c r="J38" s="2"/>
      <c r="K38" s="63"/>
    </row>
    <row r="39" spans="3:11" ht="15.75">
      <c r="C39" s="284">
        <v>45.2</v>
      </c>
      <c r="D39" s="65"/>
      <c r="E39" s="8">
        <f t="shared" si="0"/>
        <v>4774.820000000001</v>
      </c>
      <c r="F39" s="111" t="s">
        <v>14</v>
      </c>
      <c r="G39" s="62"/>
      <c r="K39" s="63"/>
    </row>
    <row r="40" spans="3:11" ht="15.75">
      <c r="C40" s="284">
        <v>1220.02</v>
      </c>
      <c r="D40" s="65"/>
      <c r="E40" s="8">
        <f t="shared" si="0"/>
        <v>3554.8000000000006</v>
      </c>
      <c r="I40" s="2"/>
      <c r="K40" s="63"/>
    </row>
    <row r="41" spans="2:11" ht="15.75">
      <c r="B41" s="65"/>
      <c r="C41" s="284">
        <v>42.32</v>
      </c>
      <c r="E41" s="8">
        <f t="shared" si="0"/>
        <v>3512.4800000000005</v>
      </c>
      <c r="F41" s="2"/>
      <c r="I41" s="41"/>
      <c r="K41" s="63"/>
    </row>
    <row r="42" spans="4:11" ht="15.75">
      <c r="D42" s="65"/>
      <c r="E42" s="8">
        <f t="shared" si="0"/>
        <v>3512.4800000000005</v>
      </c>
      <c r="F42" s="68"/>
      <c r="I42" s="2"/>
      <c r="K42" s="63"/>
    </row>
    <row r="43" spans="4:11" ht="15.75">
      <c r="D43" s="65"/>
      <c r="E43" s="8">
        <f t="shared" si="0"/>
        <v>3512.4800000000005</v>
      </c>
      <c r="F43" s="2"/>
      <c r="I43" s="41"/>
      <c r="K43" s="63"/>
    </row>
    <row r="44" spans="4:11" ht="15.75">
      <c r="D44" s="65"/>
      <c r="E44" s="8">
        <f t="shared" si="0"/>
        <v>3512.4800000000005</v>
      </c>
      <c r="F44" s="2"/>
      <c r="I44" s="2"/>
      <c r="K44" s="63"/>
    </row>
    <row r="45" spans="3:11" ht="15.75">
      <c r="C45" s="1"/>
      <c r="D45" s="65"/>
      <c r="E45" s="8">
        <f t="shared" si="0"/>
        <v>3512.4800000000005</v>
      </c>
      <c r="F45" s="2"/>
      <c r="I45" s="41"/>
      <c r="K45" s="63"/>
    </row>
    <row r="46" spans="3:11" ht="15.75">
      <c r="C46" s="1"/>
      <c r="D46" s="65"/>
      <c r="E46" s="8">
        <f t="shared" si="0"/>
        <v>3512.4800000000005</v>
      </c>
      <c r="F46" s="2"/>
      <c r="J46" s="2"/>
      <c r="K46" s="63"/>
    </row>
    <row r="47" spans="2:11" ht="15.75">
      <c r="B47" s="7"/>
      <c r="C47" s="1"/>
      <c r="D47" s="65"/>
      <c r="E47" s="8">
        <f t="shared" si="0"/>
        <v>3512.4800000000005</v>
      </c>
      <c r="F47" s="2"/>
      <c r="J47" s="2"/>
      <c r="K47" s="63"/>
    </row>
    <row r="48" spans="2:11" ht="15.75">
      <c r="B48" s="2"/>
      <c r="C48" s="1"/>
      <c r="D48" s="65"/>
      <c r="E48" s="8">
        <f t="shared" si="0"/>
        <v>3512.4800000000005</v>
      </c>
      <c r="J48" s="2"/>
      <c r="K48" s="63"/>
    </row>
    <row r="49" spans="2:11" ht="15.75">
      <c r="B49" s="7"/>
      <c r="C49" s="1"/>
      <c r="D49" s="65"/>
      <c r="E49" s="8">
        <f t="shared" si="0"/>
        <v>3512.4800000000005</v>
      </c>
      <c r="F49" s="2"/>
      <c r="J49" s="2"/>
      <c r="K49" s="63"/>
    </row>
    <row r="50" spans="2:11" ht="15.75">
      <c r="B50" s="2"/>
      <c r="C50" s="1"/>
      <c r="D50" s="65"/>
      <c r="E50" s="8">
        <f t="shared" si="0"/>
        <v>3512.4800000000005</v>
      </c>
      <c r="F50" s="2"/>
      <c r="J50" s="2"/>
      <c r="K50" s="63"/>
    </row>
    <row r="51" spans="2:11" ht="15.75">
      <c r="B51" s="2"/>
      <c r="C51" s="1"/>
      <c r="D51" s="65"/>
      <c r="E51" s="8">
        <f t="shared" si="0"/>
        <v>3512.4800000000005</v>
      </c>
      <c r="F51" s="2"/>
      <c r="J51" s="1"/>
      <c r="K51" s="63"/>
    </row>
    <row r="52" spans="2:11" ht="15.75">
      <c r="B52" s="2"/>
      <c r="C52" s="1"/>
      <c r="D52" s="65"/>
      <c r="E52" s="8">
        <f t="shared" si="0"/>
        <v>3512.4800000000005</v>
      </c>
      <c r="F52" s="2"/>
      <c r="J52" s="67"/>
      <c r="K52" s="63"/>
    </row>
    <row r="53" spans="2:11" ht="15.75">
      <c r="B53" s="41"/>
      <c r="C53" s="1"/>
      <c r="D53" s="65"/>
      <c r="E53" s="8">
        <f t="shared" si="0"/>
        <v>3512.4800000000005</v>
      </c>
      <c r="F53" s="2"/>
      <c r="J53" s="1"/>
      <c r="K53" s="63"/>
    </row>
    <row r="54" spans="2:11" ht="15.75">
      <c r="B54" s="41"/>
      <c r="D54" s="65"/>
      <c r="E54" s="8">
        <f t="shared" si="0"/>
        <v>3512.4800000000005</v>
      </c>
      <c r="F54" s="2" t="s">
        <v>14</v>
      </c>
      <c r="J54" s="1"/>
      <c r="K54" s="63"/>
    </row>
    <row r="55" spans="1:11" ht="15.75">
      <c r="A55" s="45"/>
      <c r="C55" s="1"/>
      <c r="D55" s="65"/>
      <c r="E55" s="8">
        <f t="shared" si="0"/>
        <v>3512.4800000000005</v>
      </c>
      <c r="G55" s="124"/>
      <c r="J55" s="1"/>
      <c r="K55" s="63"/>
    </row>
    <row r="56" spans="3:11" ht="15.75">
      <c r="C56" s="1"/>
      <c r="D56" s="65"/>
      <c r="E56" s="8">
        <f t="shared" si="0"/>
        <v>3512.4800000000005</v>
      </c>
      <c r="J56" s="1"/>
      <c r="K56" s="63"/>
    </row>
    <row r="57" spans="3:11" ht="15.75">
      <c r="C57" s="1"/>
      <c r="D57" s="65"/>
      <c r="E57" s="8">
        <f t="shared" si="0"/>
        <v>3512.4800000000005</v>
      </c>
      <c r="K57" s="63"/>
    </row>
    <row r="58" spans="3:11" ht="15.75">
      <c r="C58" s="1"/>
      <c r="D58" s="65"/>
      <c r="E58" s="8">
        <f t="shared" si="0"/>
        <v>3512.4800000000005</v>
      </c>
      <c r="K58" s="63"/>
    </row>
    <row r="59" spans="3:11" ht="15.75">
      <c r="C59" s="1"/>
      <c r="D59" s="65"/>
      <c r="E59" s="8">
        <f t="shared" si="0"/>
        <v>3512.4800000000005</v>
      </c>
      <c r="K59" s="63"/>
    </row>
    <row r="60" spans="4:11" ht="15.75">
      <c r="D60" s="65"/>
      <c r="E60" s="8">
        <f t="shared" si="0"/>
        <v>3512.4800000000005</v>
      </c>
      <c r="K60" s="63"/>
    </row>
    <row r="61" spans="4:11" ht="15.75">
      <c r="D61" s="65"/>
      <c r="E61" s="8">
        <f t="shared" si="0"/>
        <v>3512.4800000000005</v>
      </c>
      <c r="F61" t="s">
        <v>14</v>
      </c>
      <c r="K61" s="63"/>
    </row>
    <row r="62" spans="3:11" ht="15.75">
      <c r="C62" s="101"/>
      <c r="D62" s="65"/>
      <c r="E62" s="8">
        <f t="shared" si="0"/>
        <v>3512.4800000000005</v>
      </c>
      <c r="K62" s="63"/>
    </row>
    <row r="63" spans="3:11" ht="15.75">
      <c r="C63" s="101"/>
      <c r="D63" s="65"/>
      <c r="E63" s="8">
        <f t="shared" si="0"/>
        <v>3512.4800000000005</v>
      </c>
      <c r="K63" s="63"/>
    </row>
    <row r="64" spans="3:11" ht="15.75">
      <c r="C64" s="101"/>
      <c r="D64" s="65"/>
      <c r="E64" s="8">
        <f t="shared" si="0"/>
        <v>3512.4800000000005</v>
      </c>
      <c r="I64" s="8"/>
      <c r="K64" s="63"/>
    </row>
    <row r="65" spans="1:17" ht="15.75">
      <c r="A65" s="66"/>
      <c r="B65" s="66"/>
      <c r="C65" s="101"/>
      <c r="D65" s="65"/>
      <c r="E65" s="8">
        <f t="shared" si="0"/>
        <v>3512.4800000000005</v>
      </c>
      <c r="K65" s="63"/>
      <c r="P65" s="40"/>
      <c r="Q65" s="40"/>
    </row>
    <row r="66" spans="3:17" ht="15.75">
      <c r="C66" s="101"/>
      <c r="D66" s="65"/>
      <c r="E66" s="8">
        <f t="shared" si="0"/>
        <v>3512.4800000000005</v>
      </c>
      <c r="K66" s="63"/>
      <c r="P66" s="40"/>
      <c r="Q66" s="40"/>
    </row>
    <row r="67" spans="2:17" ht="15.75">
      <c r="B67" s="2"/>
      <c r="C67" s="243"/>
      <c r="D67" s="65"/>
      <c r="E67" s="8">
        <f t="shared" si="0"/>
        <v>3512.4800000000005</v>
      </c>
      <c r="F67" s="2"/>
      <c r="K67" s="63"/>
      <c r="P67" s="40"/>
      <c r="Q67" s="40"/>
    </row>
    <row r="68" spans="2:17" ht="15.75">
      <c r="B68" s="8"/>
      <c r="C68" s="7"/>
      <c r="D68" s="65"/>
      <c r="E68" s="8">
        <f>E67+B68-C68</f>
        <v>3512.4800000000005</v>
      </c>
      <c r="F68" t="s">
        <v>14</v>
      </c>
      <c r="G68" s="2"/>
      <c r="I68" s="2"/>
      <c r="K68" s="63"/>
      <c r="P68" s="40"/>
      <c r="Q68" s="40"/>
    </row>
    <row r="69" spans="3:17" ht="15.75">
      <c r="C69" s="7"/>
      <c r="D69" s="65"/>
      <c r="E69" s="8">
        <f>E68+B69-C69</f>
        <v>3512.4800000000005</v>
      </c>
      <c r="F69" s="2"/>
      <c r="G69" s="112"/>
      <c r="I69" s="2"/>
      <c r="K69" s="63"/>
      <c r="P69" s="40"/>
      <c r="Q69" s="40"/>
    </row>
    <row r="70" spans="2:17" ht="15.75">
      <c r="B70" s="8"/>
      <c r="C70" s="7"/>
      <c r="D70" s="65"/>
      <c r="E70" s="8">
        <f>E69+B70-C70</f>
        <v>3512.4800000000005</v>
      </c>
      <c r="F70" s="2"/>
      <c r="J70" s="2"/>
      <c r="K70" s="63"/>
      <c r="P70" s="40"/>
      <c r="Q70" s="40"/>
    </row>
    <row r="71" spans="3:17" ht="15.75">
      <c r="C71" s="128"/>
      <c r="D71" s="65"/>
      <c r="E71" s="8">
        <f aca="true" t="shared" si="2" ref="E71:E98">E70+B71-C71</f>
        <v>3512.4800000000005</v>
      </c>
      <c r="F71" s="2"/>
      <c r="J71" s="2"/>
      <c r="K71" s="63"/>
      <c r="P71" s="40"/>
      <c r="Q71" s="40"/>
    </row>
    <row r="72" spans="3:17" ht="15.75">
      <c r="C72" s="128"/>
      <c r="D72" s="65"/>
      <c r="E72" s="8">
        <f t="shared" si="2"/>
        <v>3512.4800000000005</v>
      </c>
      <c r="F72" s="2"/>
      <c r="K72" s="63"/>
      <c r="P72" s="40"/>
      <c r="Q72" s="40"/>
    </row>
    <row r="73" spans="3:17" ht="16.5" thickBot="1">
      <c r="C73" s="244"/>
      <c r="D73" s="65"/>
      <c r="E73" s="8">
        <f t="shared" si="2"/>
        <v>3512.4800000000005</v>
      </c>
      <c r="F73" s="2"/>
      <c r="I73" s="2"/>
      <c r="K73" s="63"/>
      <c r="P73" s="40"/>
      <c r="Q73" s="40"/>
    </row>
    <row r="74" spans="2:17" ht="15.75">
      <c r="B74" s="7"/>
      <c r="C74" s="135"/>
      <c r="D74" s="65"/>
      <c r="E74" s="8">
        <f t="shared" si="2"/>
        <v>3512.4800000000005</v>
      </c>
      <c r="I74" s="2"/>
      <c r="K74" s="63"/>
      <c r="P74" s="40"/>
      <c r="Q74" s="40"/>
    </row>
    <row r="75" spans="3:17" ht="15.75">
      <c r="C75" s="8"/>
      <c r="D75" s="65"/>
      <c r="E75" s="8">
        <f t="shared" si="2"/>
        <v>3512.4800000000005</v>
      </c>
      <c r="F75" s="2"/>
      <c r="G75" s="112"/>
      <c r="J75" s="2"/>
      <c r="K75" s="63"/>
      <c r="P75" s="40"/>
      <c r="Q75" s="40"/>
    </row>
    <row r="76" spans="3:17" ht="15.75">
      <c r="C76" s="245"/>
      <c r="D76" s="65"/>
      <c r="E76" s="8">
        <f t="shared" si="2"/>
        <v>3512.4800000000005</v>
      </c>
      <c r="G76" s="62"/>
      <c r="H76" s="62"/>
      <c r="I76" s="62"/>
      <c r="J76" s="2"/>
      <c r="K76" s="63"/>
      <c r="P76" s="40"/>
      <c r="Q76" s="40"/>
    </row>
    <row r="77" spans="3:17" ht="15.75">
      <c r="C77" s="217"/>
      <c r="D77" s="65"/>
      <c r="E77" s="8">
        <f>E76+B77-C77</f>
        <v>3512.4800000000005</v>
      </c>
      <c r="F77" s="62" t="s">
        <v>14</v>
      </c>
      <c r="J77" s="130"/>
      <c r="K77" s="132"/>
      <c r="P77" s="40"/>
      <c r="Q77" s="40" t="s">
        <v>77</v>
      </c>
    </row>
    <row r="78" spans="3:18" ht="15.75">
      <c r="C78" s="217"/>
      <c r="D78" s="65"/>
      <c r="E78" s="8">
        <f t="shared" si="2"/>
        <v>3512.4800000000005</v>
      </c>
      <c r="J78" s="130"/>
      <c r="K78" s="132"/>
      <c r="O78" s="2"/>
      <c r="P78" s="40"/>
      <c r="Q78" s="40" t="s">
        <v>78</v>
      </c>
      <c r="R78" s="2"/>
    </row>
    <row r="79" spans="3:17" ht="15.75">
      <c r="C79" s="217"/>
      <c r="D79" s="65"/>
      <c r="E79" s="8">
        <f t="shared" si="2"/>
        <v>3512.4800000000005</v>
      </c>
      <c r="J79" s="130"/>
      <c r="K79" s="132"/>
      <c r="P79" s="40"/>
      <c r="Q79" s="40" t="s">
        <v>21</v>
      </c>
    </row>
    <row r="80" spans="3:17" ht="15.75">
      <c r="C80" s="128"/>
      <c r="D80" s="65"/>
      <c r="E80" s="8">
        <f t="shared" si="2"/>
        <v>3512.4800000000005</v>
      </c>
      <c r="J80" s="130"/>
      <c r="K80" s="132"/>
      <c r="P80" s="40"/>
      <c r="Q80" s="40"/>
    </row>
    <row r="81" spans="3:17" ht="12.75">
      <c r="C81" s="128"/>
      <c r="E81" s="8">
        <f t="shared" si="2"/>
        <v>3512.4800000000005</v>
      </c>
      <c r="F81" s="2"/>
      <c r="I81" s="2"/>
      <c r="J81" s="99"/>
      <c r="K81" s="132"/>
      <c r="P81" s="40"/>
      <c r="Q81" s="40"/>
    </row>
    <row r="82" spans="2:17" ht="12.75">
      <c r="B82" s="139"/>
      <c r="C82" s="128"/>
      <c r="D82" s="139"/>
      <c r="E82" s="8">
        <f t="shared" si="2"/>
        <v>3512.4800000000005</v>
      </c>
      <c r="F82" s="2"/>
      <c r="I82" s="2"/>
      <c r="J82" s="130"/>
      <c r="K82" s="132"/>
      <c r="P82" s="40"/>
      <c r="Q82" s="40"/>
    </row>
    <row r="83" spans="3:17" ht="12.75">
      <c r="C83" s="7"/>
      <c r="E83" s="8">
        <f t="shared" si="2"/>
        <v>3512.4800000000005</v>
      </c>
      <c r="F83" s="2" t="s">
        <v>175</v>
      </c>
      <c r="K83" s="78"/>
      <c r="P83" s="40"/>
      <c r="Q83" s="40"/>
    </row>
    <row r="84" spans="3:17" ht="12.75">
      <c r="C84" s="128"/>
      <c r="E84" s="8">
        <f t="shared" si="2"/>
        <v>3512.4800000000005</v>
      </c>
      <c r="J84" s="130"/>
      <c r="K84" s="78"/>
      <c r="P84" s="40"/>
      <c r="Q84" s="40"/>
    </row>
    <row r="85" spans="3:17" ht="12.75">
      <c r="C85" s="128"/>
      <c r="E85" s="8">
        <f t="shared" si="2"/>
        <v>3512.4800000000005</v>
      </c>
      <c r="F85" s="2"/>
      <c r="J85" s="130"/>
      <c r="K85" s="78"/>
      <c r="P85" s="40"/>
      <c r="Q85" s="40"/>
    </row>
    <row r="86" spans="3:17" ht="12.75">
      <c r="C86" s="128"/>
      <c r="E86" s="8">
        <f t="shared" si="2"/>
        <v>3512.4800000000005</v>
      </c>
      <c r="F86" s="2"/>
      <c r="J86" s="99"/>
      <c r="K86" s="78"/>
      <c r="P86" s="40"/>
      <c r="Q86" s="40"/>
    </row>
    <row r="87" spans="2:17" ht="12.75">
      <c r="B87" s="52"/>
      <c r="C87" s="7"/>
      <c r="E87" s="8">
        <f t="shared" si="2"/>
        <v>3512.4800000000005</v>
      </c>
      <c r="F87" s="2"/>
      <c r="K87" s="78"/>
      <c r="P87" s="40"/>
      <c r="Q87" s="40"/>
    </row>
    <row r="88" spans="3:17" ht="12.75">
      <c r="C88" s="7"/>
      <c r="E88" s="8">
        <f t="shared" si="2"/>
        <v>3512.4800000000005</v>
      </c>
      <c r="F88" s="2"/>
      <c r="K88" s="78"/>
      <c r="O88" s="8"/>
      <c r="P88" s="40"/>
      <c r="Q88" s="40"/>
    </row>
    <row r="89" spans="2:17" ht="12.75">
      <c r="B89" s="52"/>
      <c r="E89" s="8">
        <f t="shared" si="2"/>
        <v>3512.4800000000005</v>
      </c>
      <c r="F89" s="2"/>
      <c r="K89" s="78"/>
      <c r="O89" s="8"/>
      <c r="P89" s="40"/>
      <c r="Q89" s="40" t="s">
        <v>21</v>
      </c>
    </row>
    <row r="90" spans="3:17" ht="12.75">
      <c r="C90" s="128"/>
      <c r="E90" s="8">
        <f t="shared" si="2"/>
        <v>3512.4800000000005</v>
      </c>
      <c r="F90" s="2"/>
      <c r="I90" s="38"/>
      <c r="J90" s="98" t="s">
        <v>176</v>
      </c>
      <c r="K90" s="191"/>
      <c r="L90" s="98"/>
      <c r="M90" s="98"/>
      <c r="N90" s="192"/>
      <c r="O90" s="193"/>
      <c r="P90" s="194"/>
      <c r="Q90" s="40"/>
    </row>
    <row r="91" spans="3:17" ht="12.75">
      <c r="C91" s="101"/>
      <c r="E91" s="8">
        <f t="shared" si="2"/>
        <v>3512.4800000000005</v>
      </c>
      <c r="F91" s="2"/>
      <c r="J91" s="98"/>
      <c r="K91" s="191"/>
      <c r="L91" s="98" t="s">
        <v>180</v>
      </c>
      <c r="M91" s="98"/>
      <c r="N91" s="192"/>
      <c r="O91" s="98" t="s">
        <v>181</v>
      </c>
      <c r="P91" s="194"/>
      <c r="Q91" s="40" t="s">
        <v>21</v>
      </c>
    </row>
    <row r="92" spans="3:20" ht="12.75">
      <c r="C92" s="101"/>
      <c r="E92" s="8">
        <f t="shared" si="2"/>
        <v>3512.4800000000005</v>
      </c>
      <c r="F92" s="2"/>
      <c r="J92" s="98" t="s">
        <v>177</v>
      </c>
      <c r="K92" s="191"/>
      <c r="L92" s="98">
        <v>7153.84</v>
      </c>
      <c r="M92" s="98"/>
      <c r="N92" s="192"/>
      <c r="O92" s="193">
        <v>3980.16</v>
      </c>
      <c r="P92" s="194"/>
      <c r="Q92" s="40" t="s">
        <v>21</v>
      </c>
      <c r="R92">
        <f>SUM(L92:Q92)</f>
        <v>11134</v>
      </c>
      <c r="T92" s="98">
        <v>39.44</v>
      </c>
    </row>
    <row r="93" spans="3:20" ht="12.75">
      <c r="C93" s="1"/>
      <c r="E93" s="8">
        <f t="shared" si="2"/>
        <v>3512.4800000000005</v>
      </c>
      <c r="J93" s="192" t="s">
        <v>178</v>
      </c>
      <c r="K93" s="191"/>
      <c r="L93" s="98">
        <v>127.66</v>
      </c>
      <c r="M93" s="98"/>
      <c r="N93" s="192"/>
      <c r="O93" s="193"/>
      <c r="P93" s="194"/>
      <c r="Q93" s="40" t="s">
        <v>179</v>
      </c>
      <c r="T93" s="99">
        <v>995.19</v>
      </c>
    </row>
    <row r="94" spans="3:20" ht="15.75">
      <c r="C94" s="1"/>
      <c r="D94" s="65"/>
      <c r="E94" s="8">
        <f t="shared" si="2"/>
        <v>3512.4800000000005</v>
      </c>
      <c r="G94" s="188"/>
      <c r="H94" s="188"/>
      <c r="I94" s="188"/>
      <c r="J94" s="192" t="s">
        <v>178</v>
      </c>
      <c r="K94" s="191"/>
      <c r="L94" s="99"/>
      <c r="M94" s="195"/>
      <c r="N94" s="192"/>
      <c r="O94" s="196"/>
      <c r="P94" s="194"/>
      <c r="Q94" s="40" t="s">
        <v>21</v>
      </c>
      <c r="T94" s="7">
        <v>16.57</v>
      </c>
    </row>
    <row r="95" spans="3:17" ht="15.75">
      <c r="C95" s="8"/>
      <c r="D95" s="65"/>
      <c r="E95" s="8">
        <f t="shared" si="2"/>
        <v>3512.4800000000005</v>
      </c>
      <c r="J95" s="192" t="s">
        <v>178</v>
      </c>
      <c r="K95" s="78"/>
      <c r="L95" s="7"/>
      <c r="O95" s="8"/>
      <c r="P95" s="40" t="s">
        <v>14</v>
      </c>
      <c r="Q95" s="40" t="s">
        <v>21</v>
      </c>
    </row>
    <row r="96" spans="3:20" ht="15.75">
      <c r="C96" s="8"/>
      <c r="D96" s="65"/>
      <c r="E96" s="8">
        <f t="shared" si="2"/>
        <v>3512.4800000000005</v>
      </c>
      <c r="J96" s="2"/>
      <c r="K96" s="63"/>
      <c r="L96" s="5"/>
      <c r="O96" s="78"/>
      <c r="R96" s="8">
        <v>3979.99</v>
      </c>
      <c r="S96" s="11"/>
      <c r="T96">
        <f>SUM(T92:T95)</f>
        <v>1051.2</v>
      </c>
    </row>
    <row r="97" spans="3:19" ht="15.75">
      <c r="C97" s="1"/>
      <c r="D97" s="65"/>
      <c r="E97" s="8">
        <f t="shared" si="2"/>
        <v>3512.4800000000005</v>
      </c>
      <c r="K97" s="63"/>
      <c r="O97" s="8"/>
      <c r="R97" s="8">
        <v>3495.41</v>
      </c>
      <c r="S97" s="5"/>
    </row>
    <row r="98" spans="3:18" ht="15.75">
      <c r="C98" s="7"/>
      <c r="D98" s="65"/>
      <c r="E98" s="8">
        <f t="shared" si="2"/>
        <v>3512.4800000000005</v>
      </c>
      <c r="F98" s="188" t="s">
        <v>14</v>
      </c>
      <c r="K98" s="63"/>
      <c r="O98" s="8"/>
      <c r="R98" s="15">
        <f>SUM(R96:R97)</f>
        <v>7475.4</v>
      </c>
    </row>
    <row r="99" spans="3:15" ht="16.5" thickBot="1">
      <c r="C99" s="1"/>
      <c r="D99" s="65"/>
      <c r="E99" s="95"/>
      <c r="I99" s="72"/>
      <c r="J99" s="113"/>
      <c r="K99" s="85"/>
      <c r="O99" s="8"/>
    </row>
    <row r="100" spans="4:6" ht="15.75">
      <c r="D100" s="65"/>
      <c r="E100" s="95"/>
      <c r="F100" s="2"/>
    </row>
    <row r="101" spans="3:15" ht="15.75">
      <c r="C101" s="1"/>
      <c r="D101" s="65"/>
      <c r="E101" s="95"/>
      <c r="F101" s="7" t="s">
        <v>185</v>
      </c>
      <c r="O101" s="2"/>
    </row>
    <row r="102" spans="3:15" ht="15.75">
      <c r="C102" s="1"/>
      <c r="D102" s="65"/>
      <c r="E102" s="95"/>
      <c r="F102" s="2"/>
      <c r="O102" s="8"/>
    </row>
    <row r="103" spans="5:15" ht="12.75">
      <c r="E103" s="95"/>
      <c r="F103" s="2"/>
      <c r="O103" s="8"/>
    </row>
    <row r="104" spans="3:5" ht="12.75">
      <c r="C104" s="1"/>
      <c r="E104" s="95"/>
    </row>
    <row r="105" spans="3:5" ht="12.75">
      <c r="C105" s="1"/>
      <c r="E105" s="95"/>
    </row>
    <row r="106" spans="3:6" ht="12.75">
      <c r="C106" s="1"/>
      <c r="D106" s="83"/>
      <c r="E106" s="95"/>
      <c r="F106" s="2"/>
    </row>
    <row r="107" spans="3:5" ht="12.75">
      <c r="C107" s="1"/>
      <c r="D107" s="83"/>
      <c r="E107" s="95"/>
    </row>
    <row r="108" spans="3:5" ht="12.75">
      <c r="C108" s="1"/>
      <c r="D108" s="83"/>
      <c r="E108" s="95"/>
    </row>
    <row r="109" spans="3:5" ht="12.75">
      <c r="C109" s="1"/>
      <c r="D109" s="83"/>
      <c r="E109" s="95"/>
    </row>
    <row r="110" spans="3:5" ht="12.75">
      <c r="C110" s="1"/>
      <c r="D110" s="83"/>
      <c r="E110" s="95"/>
    </row>
    <row r="111" spans="3:5" ht="12.75">
      <c r="C111" s="1"/>
      <c r="D111" s="83"/>
      <c r="E111" s="95"/>
    </row>
    <row r="112" spans="4:5" ht="12.75">
      <c r="D112" s="83"/>
      <c r="E112" s="95"/>
    </row>
    <row r="113" spans="3:5" ht="12.75">
      <c r="C113" s="1"/>
      <c r="D113" s="83"/>
      <c r="E113" s="95"/>
    </row>
    <row r="114" spans="4:5" ht="12.75">
      <c r="D114" s="83"/>
      <c r="E114" s="95"/>
    </row>
    <row r="115" spans="3:5" ht="12.75">
      <c r="C115" s="1"/>
      <c r="D115" s="83"/>
      <c r="E115" s="95"/>
    </row>
    <row r="116" spans="4:5" ht="12.75">
      <c r="D116" s="83"/>
      <c r="E116" s="95"/>
    </row>
    <row r="117" ht="12.75">
      <c r="E117" s="95"/>
    </row>
    <row r="118" ht="12.75">
      <c r="E118" s="95"/>
    </row>
    <row r="119" ht="12.75">
      <c r="E119" s="95"/>
    </row>
    <row r="120" ht="12.75">
      <c r="E120" s="95"/>
    </row>
    <row r="121" ht="12.75">
      <c r="E121" s="95"/>
    </row>
    <row r="122" spans="4:5" ht="12.75">
      <c r="D122" s="83"/>
      <c r="E122" s="95"/>
    </row>
    <row r="123" spans="4:5" ht="12.75">
      <c r="D123" s="83"/>
      <c r="E123" s="95"/>
    </row>
    <row r="124" spans="4:5" ht="12.75">
      <c r="D124" s="83"/>
      <c r="E124" s="95"/>
    </row>
    <row r="125" spans="4:5" ht="12.75">
      <c r="D125" s="83"/>
      <c r="E125" s="95"/>
    </row>
    <row r="126" spans="4:5" ht="12.75">
      <c r="D126" s="83"/>
      <c r="E126" s="95"/>
    </row>
    <row r="127" spans="4:5" ht="12.75">
      <c r="D127" s="83"/>
      <c r="E127" s="95"/>
    </row>
    <row r="128" spans="4:5" ht="12.75">
      <c r="D128" s="83"/>
      <c r="E128" s="95"/>
    </row>
    <row r="129" spans="4:5" ht="12.75">
      <c r="D129" s="83"/>
      <c r="E129" s="95"/>
    </row>
    <row r="130" ht="12.75">
      <c r="E130" s="95"/>
    </row>
    <row r="131" ht="12.75">
      <c r="E131" s="95"/>
    </row>
    <row r="132" ht="12.75">
      <c r="E132" s="95"/>
    </row>
    <row r="133" ht="12.75">
      <c r="E133" s="95"/>
    </row>
    <row r="134" ht="12.75">
      <c r="E134" s="95"/>
    </row>
    <row r="135" ht="12.75">
      <c r="E135" s="95"/>
    </row>
    <row r="136" ht="12.75">
      <c r="E136" s="95"/>
    </row>
    <row r="137" ht="12.75">
      <c r="E137" s="95"/>
    </row>
    <row r="138" ht="12.75">
      <c r="E138" s="95"/>
    </row>
    <row r="139" spans="3:5" ht="12.75">
      <c r="C139" s="1"/>
      <c r="E139" s="95"/>
    </row>
    <row r="140" spans="3:5" ht="12.75">
      <c r="C140" s="1"/>
      <c r="E140" s="95"/>
    </row>
    <row r="141" spans="3:5" ht="12.75">
      <c r="C141" s="1"/>
      <c r="E141" s="95"/>
    </row>
    <row r="142" spans="3:5" ht="12.75">
      <c r="C142" s="67"/>
      <c r="E142" s="95"/>
    </row>
    <row r="143" ht="12.75">
      <c r="E143" s="95"/>
    </row>
    <row r="144" ht="12.75">
      <c r="E144" s="95"/>
    </row>
    <row r="145" ht="12.75">
      <c r="E145" s="95"/>
    </row>
    <row r="146" ht="12.75">
      <c r="E146" s="95"/>
    </row>
    <row r="147" ht="12.75">
      <c r="E147" s="95"/>
    </row>
    <row r="148" ht="12.75">
      <c r="E148" s="95"/>
    </row>
    <row r="149" ht="12.75">
      <c r="E149" s="95"/>
    </row>
    <row r="150" ht="12.75">
      <c r="E150" s="95"/>
    </row>
    <row r="151" ht="12.75">
      <c r="E151" s="95"/>
    </row>
    <row r="152" ht="12.75">
      <c r="E152" s="95"/>
    </row>
    <row r="153" ht="12.75">
      <c r="E153" s="95"/>
    </row>
    <row r="154" ht="12.75">
      <c r="E154" s="95"/>
    </row>
    <row r="155" ht="12.75">
      <c r="E155" s="95"/>
    </row>
    <row r="156" ht="12.75">
      <c r="E156" s="95"/>
    </row>
    <row r="157" ht="12.75">
      <c r="E157" s="95"/>
    </row>
    <row r="158" ht="12.75">
      <c r="E158" s="95"/>
    </row>
    <row r="159" ht="12.75">
      <c r="E159" s="95"/>
    </row>
    <row r="160" ht="12.75">
      <c r="E160" s="95"/>
    </row>
    <row r="161" ht="12.75">
      <c r="E161" s="95"/>
    </row>
    <row r="162" ht="12.75">
      <c r="E162" s="95"/>
    </row>
    <row r="163" spans="3:5" ht="12.75">
      <c r="C163" s="1"/>
      <c r="E163" s="95"/>
    </row>
    <row r="164" spans="3:5" ht="12.75">
      <c r="C164" s="1"/>
      <c r="E164" s="95"/>
    </row>
    <row r="165" spans="3:5" ht="12.75">
      <c r="C165" s="1"/>
      <c r="E165" s="95"/>
    </row>
    <row r="166" spans="3:5" ht="12.75">
      <c r="C166" s="1"/>
      <c r="E166" s="95"/>
    </row>
    <row r="167" ht="12.75">
      <c r="E167" s="95"/>
    </row>
    <row r="168" ht="12.75">
      <c r="E168" s="95"/>
    </row>
    <row r="169" ht="12.75">
      <c r="E169" s="95"/>
    </row>
    <row r="170" spans="5:10" ht="12.75">
      <c r="E170" s="95"/>
      <c r="H170" s="51"/>
      <c r="I170" s="10"/>
      <c r="J170" s="1"/>
    </row>
    <row r="171" spans="3:10" ht="12.75">
      <c r="C171" s="1"/>
      <c r="E171" s="95"/>
      <c r="H171" s="51"/>
      <c r="I171" s="10"/>
      <c r="J171" s="1"/>
    </row>
    <row r="172" spans="3:11" ht="13.5" thickBot="1">
      <c r="C172" s="1"/>
      <c r="E172" s="95"/>
      <c r="H172" s="51"/>
      <c r="I172" s="7"/>
      <c r="K172" s="85"/>
    </row>
    <row r="173" spans="3:11" ht="13.5" thickBot="1">
      <c r="C173" s="1"/>
      <c r="E173" s="95"/>
      <c r="H173" s="51"/>
      <c r="I173" s="7"/>
      <c r="K173" s="85"/>
    </row>
    <row r="174" spans="3:11" ht="13.5" thickBot="1">
      <c r="C174" s="1"/>
      <c r="E174" s="95"/>
      <c r="H174" s="51"/>
      <c r="I174" s="7"/>
      <c r="K174" s="85"/>
    </row>
    <row r="175" spans="3:11" ht="13.5" thickBot="1">
      <c r="C175" s="1"/>
      <c r="E175" s="95"/>
      <c r="H175" s="51"/>
      <c r="I175" s="7"/>
      <c r="K175" s="85"/>
    </row>
    <row r="176" spans="3:11" ht="13.5" thickBot="1">
      <c r="C176" s="1"/>
      <c r="E176" s="95"/>
      <c r="H176" s="51"/>
      <c r="I176" s="7"/>
      <c r="K176" s="85"/>
    </row>
    <row r="177" spans="5:11" ht="13.5" thickBot="1">
      <c r="E177" s="95"/>
      <c r="I177" s="7"/>
      <c r="K177" s="85"/>
    </row>
    <row r="178" spans="3:11" ht="13.5" thickBot="1">
      <c r="C178" s="1"/>
      <c r="E178" s="95"/>
      <c r="I178" s="7"/>
      <c r="K178" s="85"/>
    </row>
    <row r="179" spans="3:11" ht="13.5" thickBot="1">
      <c r="C179" s="1"/>
      <c r="E179" s="95"/>
      <c r="I179" s="7"/>
      <c r="K179" s="85"/>
    </row>
    <row r="180" spans="3:11" ht="13.5" thickBot="1">
      <c r="C180" s="1"/>
      <c r="E180" s="95"/>
      <c r="I180" s="7"/>
      <c r="K180" s="85"/>
    </row>
    <row r="181" spans="3:11" ht="13.5" thickBot="1">
      <c r="C181" s="1"/>
      <c r="E181" s="95"/>
      <c r="I181" s="7"/>
      <c r="K181" s="85"/>
    </row>
    <row r="182" spans="1:12" ht="12.75">
      <c r="A182" s="111"/>
      <c r="B182" s="111"/>
      <c r="C182" s="91"/>
      <c r="D182" s="111"/>
      <c r="E182" s="114"/>
      <c r="G182" s="111"/>
      <c r="I182" s="89"/>
      <c r="J182" s="111"/>
      <c r="K182" s="90"/>
      <c r="L182" s="111"/>
    </row>
    <row r="183" spans="3:11" ht="12.75">
      <c r="C183" s="1"/>
      <c r="E183" s="114"/>
      <c r="I183" s="7"/>
      <c r="K183" s="90"/>
    </row>
    <row r="184" spans="5:11" ht="12.75">
      <c r="E184" s="114"/>
      <c r="I184" s="7"/>
      <c r="K184" s="90"/>
    </row>
    <row r="185" spans="3:11" ht="12.75">
      <c r="C185" s="1"/>
      <c r="E185" s="114"/>
      <c r="I185" s="7"/>
      <c r="K185" s="90"/>
    </row>
    <row r="186" spans="3:11" ht="12.75">
      <c r="C186" s="1"/>
      <c r="E186" s="114"/>
      <c r="I186" s="7"/>
      <c r="K186" s="90"/>
    </row>
    <row r="187" spans="3:11" ht="12.75">
      <c r="C187" s="1"/>
      <c r="E187" s="114"/>
      <c r="I187" s="7"/>
      <c r="K187" s="90"/>
    </row>
    <row r="188" spans="3:11" ht="12.75">
      <c r="C188" s="67"/>
      <c r="E188" s="114"/>
      <c r="I188" s="7"/>
      <c r="K188" s="90"/>
    </row>
    <row r="189" spans="3:11" ht="12.75">
      <c r="C189" s="1"/>
      <c r="E189" s="114"/>
      <c r="I189" s="7"/>
      <c r="K189" s="90"/>
    </row>
    <row r="190" spans="5:11" ht="12.75">
      <c r="E190" s="114"/>
      <c r="I190" s="7"/>
      <c r="K190" s="90"/>
    </row>
    <row r="191" spans="3:11" ht="12.75">
      <c r="C191" s="1"/>
      <c r="E191" s="114"/>
      <c r="I191" s="7"/>
      <c r="K191" s="90"/>
    </row>
    <row r="192" spans="5:11" ht="12.75">
      <c r="E192" s="114"/>
      <c r="G192" s="1"/>
      <c r="I192" s="7"/>
      <c r="K192" s="90"/>
    </row>
    <row r="193" spans="5:14" ht="13.5" thickBot="1">
      <c r="E193" s="114"/>
      <c r="I193" s="7"/>
      <c r="K193" s="90"/>
      <c r="N193" s="113"/>
    </row>
    <row r="194" spans="5:11" ht="12.75">
      <c r="E194" s="114"/>
      <c r="I194" s="7"/>
      <c r="K194" s="90"/>
    </row>
    <row r="195" ht="12.75">
      <c r="E195" s="114"/>
    </row>
    <row r="196" spans="5:7" ht="12.75">
      <c r="E196" s="114"/>
      <c r="G196" s="1"/>
    </row>
    <row r="197" ht="12.75">
      <c r="E197" s="114"/>
    </row>
    <row r="198" ht="12.75">
      <c r="E198" s="114"/>
    </row>
    <row r="199" ht="12.75">
      <c r="E199" s="114"/>
    </row>
    <row r="200" ht="12.75">
      <c r="E200" s="114"/>
    </row>
    <row r="201" ht="12.75">
      <c r="E201" s="114"/>
    </row>
    <row r="202" ht="12.75">
      <c r="E202" s="114"/>
    </row>
    <row r="203" ht="12.75">
      <c r="E203" s="114"/>
    </row>
    <row r="204" ht="12.75">
      <c r="E204" s="114"/>
    </row>
    <row r="205" ht="12.75">
      <c r="E205" s="114"/>
    </row>
    <row r="206" ht="12.75">
      <c r="E206" s="114"/>
    </row>
    <row r="207" ht="12.75">
      <c r="E207" s="114"/>
    </row>
    <row r="208" ht="12.75">
      <c r="E208" s="114"/>
    </row>
    <row r="209" ht="12.75">
      <c r="E209" s="114"/>
    </row>
    <row r="210" ht="12.75">
      <c r="E210" s="114"/>
    </row>
    <row r="211" ht="12.75">
      <c r="E211" s="114"/>
    </row>
    <row r="212" ht="12.75">
      <c r="E212" s="114"/>
    </row>
    <row r="213" ht="12.75">
      <c r="E213" s="114"/>
    </row>
    <row r="214" ht="12.75">
      <c r="E214" s="114"/>
    </row>
    <row r="215" ht="12.75">
      <c r="E215" s="114"/>
    </row>
    <row r="216" ht="12.75">
      <c r="E216" s="114"/>
    </row>
    <row r="217" ht="12.75">
      <c r="E217" s="114"/>
    </row>
    <row r="218" ht="12.75">
      <c r="E218" s="114"/>
    </row>
    <row r="219" ht="12.75">
      <c r="E219" s="114"/>
    </row>
    <row r="220" spans="5:11" ht="12.75">
      <c r="E220" s="114"/>
      <c r="F220" s="92"/>
      <c r="K220" s="1"/>
    </row>
    <row r="221" spans="5:11" ht="12.75">
      <c r="E221" s="114"/>
      <c r="K221" s="1"/>
    </row>
    <row r="222" spans="5:11" ht="12.75">
      <c r="E222" s="114"/>
      <c r="K222" s="1"/>
    </row>
    <row r="223" spans="5:11" ht="12.75">
      <c r="E223" s="114"/>
      <c r="K223" s="1"/>
    </row>
    <row r="224" spans="5:11" ht="12.75">
      <c r="E224" s="114"/>
      <c r="K224" s="1"/>
    </row>
    <row r="225" spans="5:11" ht="12.75">
      <c r="E225" s="114"/>
      <c r="K225" s="1"/>
    </row>
    <row r="228" ht="12.75">
      <c r="C228" s="1"/>
    </row>
    <row r="229" ht="12.75">
      <c r="C229" s="1"/>
    </row>
    <row r="230" ht="12.75">
      <c r="C230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69"/>
  <sheetViews>
    <sheetView workbookViewId="0" topLeftCell="A15">
      <selection activeCell="A1" sqref="A1:G61"/>
    </sheetView>
  </sheetViews>
  <sheetFormatPr defaultColWidth="9.140625" defaultRowHeight="12.75"/>
  <cols>
    <col min="1" max="1" width="12.421875" style="0" customWidth="1"/>
    <col min="2" max="2" width="4.140625" style="0" customWidth="1"/>
    <col min="3" max="3" width="25.00390625" style="0" customWidth="1"/>
    <col min="6" max="6" width="21.8515625" style="0" customWidth="1"/>
    <col min="7" max="7" width="11.8515625" style="8" customWidth="1"/>
    <col min="13" max="13" width="9.8515625" style="0" bestFit="1" customWidth="1"/>
    <col min="14" max="14" width="11.421875" style="0" customWidth="1"/>
    <col min="15" max="15" width="9.8515625" style="0" bestFit="1" customWidth="1"/>
    <col min="16" max="16" width="9.140625" style="3" customWidth="1"/>
    <col min="17" max="17" width="9.8515625" style="0" bestFit="1" customWidth="1"/>
    <col min="18" max="18" width="9.8515625" style="0" customWidth="1"/>
    <col min="19" max="19" width="9.28125" style="0" bestFit="1" customWidth="1"/>
    <col min="20" max="20" width="9.7109375" style="0" customWidth="1"/>
    <col min="23" max="23" width="11.421875" style="0" customWidth="1"/>
  </cols>
  <sheetData>
    <row r="3" spans="1:7" ht="12.75">
      <c r="A3" s="122" t="s">
        <v>58</v>
      </c>
      <c r="C3" s="12"/>
      <c r="D3" s="12"/>
      <c r="G3" s="106" t="s">
        <v>58</v>
      </c>
    </row>
    <row r="4" spans="1:7" ht="12.75">
      <c r="A4" s="10" t="s">
        <v>173</v>
      </c>
      <c r="C4" s="13" t="s">
        <v>0</v>
      </c>
      <c r="D4" s="12"/>
      <c r="G4" s="123" t="s">
        <v>187</v>
      </c>
    </row>
    <row r="5" spans="1:36" ht="12.75">
      <c r="A5" s="8">
        <v>5400</v>
      </c>
      <c r="C5" s="14" t="s">
        <v>57</v>
      </c>
      <c r="D5" s="12"/>
      <c r="G5" s="8">
        <v>6400</v>
      </c>
      <c r="H5" s="238" t="s">
        <v>101</v>
      </c>
      <c r="X5" s="125"/>
      <c r="Y5" s="8">
        <f>G5-A5</f>
        <v>1000</v>
      </c>
      <c r="AA5" s="97"/>
      <c r="AB5" s="41"/>
      <c r="AC5" s="97"/>
      <c r="AF5" s="8"/>
      <c r="AI5" s="7"/>
      <c r="AJ5" s="8"/>
    </row>
    <row r="6" spans="1:35" ht="12.75">
      <c r="A6" s="8">
        <v>383</v>
      </c>
      <c r="C6" s="14" t="s">
        <v>154</v>
      </c>
      <c r="D6" s="12"/>
      <c r="G6" s="8">
        <f>RECEIPTS!G5</f>
        <v>383</v>
      </c>
      <c r="H6" s="238" t="s">
        <v>101</v>
      </c>
      <c r="X6" s="125"/>
      <c r="Y6" s="8">
        <f aca="true" t="shared" si="0" ref="Y6:Y62">G6-A6</f>
        <v>0</v>
      </c>
      <c r="AA6" s="7"/>
      <c r="AC6" s="97"/>
      <c r="AF6" s="8"/>
      <c r="AG6" s="7"/>
      <c r="AI6" s="7"/>
    </row>
    <row r="7" spans="1:35" ht="12.75">
      <c r="A7" s="8">
        <v>96</v>
      </c>
      <c r="C7" s="14" t="s">
        <v>157</v>
      </c>
      <c r="D7" s="12"/>
      <c r="G7" s="8">
        <v>92</v>
      </c>
      <c r="H7" s="238" t="s">
        <v>101</v>
      </c>
      <c r="X7" s="125"/>
      <c r="Y7" s="8">
        <f t="shared" si="0"/>
        <v>-4</v>
      </c>
      <c r="AA7" s="7"/>
      <c r="AC7" s="97"/>
      <c r="AF7" s="8"/>
      <c r="AG7" s="7"/>
      <c r="AI7" s="7"/>
    </row>
    <row r="8" spans="1:36" ht="12.75">
      <c r="A8" s="8">
        <v>573.59</v>
      </c>
      <c r="C8" s="14" t="s">
        <v>56</v>
      </c>
      <c r="D8" s="12"/>
      <c r="G8" s="8">
        <v>587.58</v>
      </c>
      <c r="H8" s="238" t="s">
        <v>101</v>
      </c>
      <c r="I8" s="16"/>
      <c r="X8" s="125"/>
      <c r="Y8" s="8">
        <f t="shared" si="0"/>
        <v>13.990000000000009</v>
      </c>
      <c r="AA8" s="8"/>
      <c r="AC8" s="97"/>
      <c r="AF8" s="8"/>
      <c r="AI8" s="7"/>
      <c r="AJ8" s="8"/>
    </row>
    <row r="9" spans="1:36" ht="12.75">
      <c r="A9" s="8">
        <v>1606.43</v>
      </c>
      <c r="C9" s="14" t="s">
        <v>54</v>
      </c>
      <c r="D9" s="12"/>
      <c r="G9" s="8">
        <v>798.78</v>
      </c>
      <c r="H9" s="238" t="s">
        <v>101</v>
      </c>
      <c r="I9" s="18" t="s">
        <v>88</v>
      </c>
      <c r="J9" s="18" t="s">
        <v>89</v>
      </c>
      <c r="K9" s="18" t="s">
        <v>90</v>
      </c>
      <c r="L9" s="18" t="s">
        <v>90</v>
      </c>
      <c r="M9" s="18" t="s">
        <v>88</v>
      </c>
      <c r="N9" s="18" t="s">
        <v>91</v>
      </c>
      <c r="O9" s="42" t="s">
        <v>92</v>
      </c>
      <c r="P9" s="43" t="s">
        <v>93</v>
      </c>
      <c r="Q9" s="18" t="s">
        <v>94</v>
      </c>
      <c r="R9" s="18" t="s">
        <v>90</v>
      </c>
      <c r="S9" s="43" t="s">
        <v>95</v>
      </c>
      <c r="T9" s="18" t="s">
        <v>89</v>
      </c>
      <c r="X9" s="125"/>
      <c r="Y9" s="8">
        <f t="shared" si="0"/>
        <v>-807.6500000000001</v>
      </c>
      <c r="Z9" s="8"/>
      <c r="AC9" s="97"/>
      <c r="AF9" s="8"/>
      <c r="AG9" s="8"/>
      <c r="AH9" s="8"/>
      <c r="AJ9" s="59"/>
    </row>
    <row r="10" spans="1:36" ht="12.75">
      <c r="A10" s="8">
        <v>1.98</v>
      </c>
      <c r="C10" s="14" t="s">
        <v>55</v>
      </c>
      <c r="D10" s="12"/>
      <c r="G10" s="311">
        <f>V10</f>
        <v>1.9899999999999995</v>
      </c>
      <c r="H10" s="238" t="s">
        <v>101</v>
      </c>
      <c r="I10" s="73">
        <v>0.17</v>
      </c>
      <c r="J10" s="74">
        <v>0.16</v>
      </c>
      <c r="K10" s="74">
        <v>0.18</v>
      </c>
      <c r="L10" s="73">
        <v>0.15</v>
      </c>
      <c r="M10" s="73">
        <v>0.17</v>
      </c>
      <c r="N10" s="73">
        <v>0.17</v>
      </c>
      <c r="O10" s="79">
        <v>0.16</v>
      </c>
      <c r="P10" s="121">
        <v>0.17</v>
      </c>
      <c r="Q10" s="80">
        <v>0.17</v>
      </c>
      <c r="R10" s="82">
        <v>0.16</v>
      </c>
      <c r="S10" s="80">
        <v>0.18</v>
      </c>
      <c r="T10" s="43">
        <v>0.15</v>
      </c>
      <c r="U10" s="5"/>
      <c r="V10" s="8">
        <f>SUM(I10:U10)</f>
        <v>1.9899999999999995</v>
      </c>
      <c r="X10" s="125"/>
      <c r="Y10" s="8">
        <f t="shared" si="0"/>
        <v>0.009999999999999565</v>
      </c>
      <c r="Z10" s="8"/>
      <c r="AC10" s="97"/>
      <c r="AF10" s="8"/>
      <c r="AI10" s="7"/>
      <c r="AJ10" s="8"/>
    </row>
    <row r="11" spans="1:36" ht="12.75">
      <c r="A11" s="8">
        <v>0</v>
      </c>
      <c r="C11" s="14" t="s">
        <v>224</v>
      </c>
      <c r="D11" s="12"/>
      <c r="G11" s="8">
        <v>1485</v>
      </c>
      <c r="H11" s="238" t="s">
        <v>101</v>
      </c>
      <c r="I11" s="18"/>
      <c r="J11" s="117"/>
      <c r="K11" s="117"/>
      <c r="L11" s="18"/>
      <c r="M11" s="18"/>
      <c r="N11" s="73"/>
      <c r="O11" s="79"/>
      <c r="P11" s="121"/>
      <c r="Q11" s="80"/>
      <c r="R11" s="82"/>
      <c r="S11" s="80"/>
      <c r="T11" s="43"/>
      <c r="U11" s="5"/>
      <c r="V11" s="8"/>
      <c r="X11" s="125"/>
      <c r="Y11" s="8">
        <f t="shared" si="0"/>
        <v>1485</v>
      </c>
      <c r="Z11" s="8"/>
      <c r="AC11" s="97"/>
      <c r="AF11" s="8"/>
      <c r="AI11" s="7"/>
      <c r="AJ11" s="8"/>
    </row>
    <row r="12" spans="1:36" ht="12.75">
      <c r="A12" s="8">
        <v>67.5</v>
      </c>
      <c r="C12" s="14" t="s">
        <v>163</v>
      </c>
      <c r="D12" s="12"/>
      <c r="G12" s="8">
        <v>0</v>
      </c>
      <c r="H12" s="238" t="s">
        <v>101</v>
      </c>
      <c r="I12" s="18"/>
      <c r="J12" s="117"/>
      <c r="K12" s="117"/>
      <c r="L12" s="18"/>
      <c r="M12" s="18"/>
      <c r="N12" s="73"/>
      <c r="O12" s="79"/>
      <c r="P12" s="121"/>
      <c r="Q12" s="80"/>
      <c r="R12" s="82"/>
      <c r="S12" s="80"/>
      <c r="T12" s="43"/>
      <c r="U12" s="5"/>
      <c r="V12" s="8"/>
      <c r="X12" s="125"/>
      <c r="Y12" s="8">
        <f t="shared" si="0"/>
        <v>-67.5</v>
      </c>
      <c r="Z12" s="8"/>
      <c r="AC12" s="97"/>
      <c r="AF12" s="8"/>
      <c r="AI12" s="7"/>
      <c r="AJ12" s="8"/>
    </row>
    <row r="13" spans="1:36" ht="12.75">
      <c r="A13" s="8">
        <v>0</v>
      </c>
      <c r="C13" s="14" t="s">
        <v>153</v>
      </c>
      <c r="G13" s="8">
        <v>0</v>
      </c>
      <c r="H13" s="238" t="s">
        <v>101</v>
      </c>
      <c r="V13" s="8"/>
      <c r="X13" s="125"/>
      <c r="Y13" s="8">
        <f t="shared" si="0"/>
        <v>0</v>
      </c>
      <c r="AA13" s="8"/>
      <c r="AC13" s="97"/>
      <c r="AF13" s="8"/>
      <c r="AI13" s="7"/>
      <c r="AJ13" s="8"/>
    </row>
    <row r="14" spans="1:36" ht="12.75">
      <c r="A14" s="8">
        <v>340</v>
      </c>
      <c r="C14" s="14" t="s">
        <v>53</v>
      </c>
      <c r="D14" s="12"/>
      <c r="G14" s="8">
        <v>190</v>
      </c>
      <c r="H14" s="238" t="s">
        <v>101</v>
      </c>
      <c r="I14">
        <v>160</v>
      </c>
      <c r="J14">
        <v>160</v>
      </c>
      <c r="X14" s="125"/>
      <c r="Y14" s="8">
        <f t="shared" si="0"/>
        <v>-150</v>
      </c>
      <c r="Z14" s="8"/>
      <c r="AC14" s="97"/>
      <c r="AF14" s="8"/>
      <c r="AI14" s="7"/>
      <c r="AJ14" s="59"/>
    </row>
    <row r="15" spans="1:36" ht="12.75">
      <c r="A15" s="8">
        <v>747.89</v>
      </c>
      <c r="C15" s="14" t="s">
        <v>52</v>
      </c>
      <c r="D15" s="12"/>
      <c r="G15" s="8">
        <v>747.89</v>
      </c>
      <c r="H15" s="238" t="s">
        <v>101</v>
      </c>
      <c r="I15" s="61">
        <v>373.95</v>
      </c>
      <c r="J15" s="58"/>
      <c r="K15" s="8">
        <v>373.94</v>
      </c>
      <c r="L15">
        <f>SUM(I15:K15)</f>
        <v>747.89</v>
      </c>
      <c r="W15" s="4"/>
      <c r="X15" s="125"/>
      <c r="Y15" s="8">
        <f t="shared" si="0"/>
        <v>0</v>
      </c>
      <c r="Z15" s="8"/>
      <c r="AC15" s="97"/>
      <c r="AF15" s="8"/>
      <c r="AH15" s="8"/>
      <c r="AI15" s="7"/>
      <c r="AJ15" s="8"/>
    </row>
    <row r="16" spans="1:36" ht="12.75">
      <c r="A16" s="8">
        <v>760</v>
      </c>
      <c r="C16" s="14" t="s">
        <v>124</v>
      </c>
      <c r="D16" s="12"/>
      <c r="G16" s="8">
        <v>0</v>
      </c>
      <c r="H16" s="238" t="s">
        <v>101</v>
      </c>
      <c r="W16" s="7"/>
      <c r="X16" s="125"/>
      <c r="Y16" s="8">
        <f t="shared" si="0"/>
        <v>-760</v>
      </c>
      <c r="Z16" s="8"/>
      <c r="AA16" s="8"/>
      <c r="AB16" s="41"/>
      <c r="AC16" s="97"/>
      <c r="AD16" s="8"/>
      <c r="AF16" s="8"/>
      <c r="AI16" s="7"/>
      <c r="AJ16" s="8"/>
    </row>
    <row r="17" spans="1:36" ht="12.75">
      <c r="A17" s="15">
        <f>SUM(A5:A16)</f>
        <v>9976.39</v>
      </c>
      <c r="B17" s="5"/>
      <c r="C17" s="13" t="s">
        <v>51</v>
      </c>
      <c r="D17" s="13"/>
      <c r="E17" s="5"/>
      <c r="F17" s="5"/>
      <c r="G17" s="15">
        <f>SUM(G5:G16)</f>
        <v>10686.24</v>
      </c>
      <c r="H17" s="238" t="s">
        <v>101</v>
      </c>
      <c r="X17" s="125"/>
      <c r="Y17" s="8">
        <f t="shared" si="0"/>
        <v>709.8500000000004</v>
      </c>
      <c r="Z17" s="8"/>
      <c r="AC17" s="97"/>
      <c r="AF17" s="8"/>
      <c r="AH17" s="8"/>
      <c r="AI17" s="7"/>
      <c r="AJ17" s="2"/>
    </row>
    <row r="18" spans="1:36" ht="6" customHeight="1">
      <c r="A18" s="6"/>
      <c r="B18" s="5"/>
      <c r="C18" s="13"/>
      <c r="D18" s="13"/>
      <c r="E18" s="5"/>
      <c r="F18" s="5"/>
      <c r="G18" s="33"/>
      <c r="V18" s="8"/>
      <c r="W18" s="56"/>
      <c r="X18" s="125"/>
      <c r="Y18" s="8">
        <f t="shared" si="0"/>
        <v>0</v>
      </c>
      <c r="Z18" s="8"/>
      <c r="AA18" s="8"/>
      <c r="AC18" s="97"/>
      <c r="AF18" s="8"/>
      <c r="AI18" s="7"/>
      <c r="AJ18" s="59"/>
    </row>
    <row r="19" spans="1:35" ht="12.75">
      <c r="A19" s="3"/>
      <c r="C19" s="13" t="s">
        <v>24</v>
      </c>
      <c r="D19" s="12"/>
      <c r="V19" s="8"/>
      <c r="W19" s="56"/>
      <c r="X19" s="125"/>
      <c r="Y19" s="8">
        <f t="shared" si="0"/>
        <v>0</v>
      </c>
      <c r="Z19" s="8"/>
      <c r="AC19" s="97"/>
      <c r="AF19" s="8"/>
      <c r="AI19" s="7"/>
    </row>
    <row r="20" spans="1:35" ht="12.75">
      <c r="A20" s="8">
        <v>2483.18</v>
      </c>
      <c r="B20" s="81"/>
      <c r="C20" s="14" t="s">
        <v>50</v>
      </c>
      <c r="D20" s="14" t="s">
        <v>106</v>
      </c>
      <c r="G20" s="8">
        <f>M20</f>
        <v>2633.45</v>
      </c>
      <c r="I20">
        <v>1302.63</v>
      </c>
      <c r="J20" s="61">
        <v>65.6</v>
      </c>
      <c r="K20">
        <v>1220.02</v>
      </c>
      <c r="L20">
        <v>45.2</v>
      </c>
      <c r="M20" s="5">
        <f>SUM(I20:L20)</f>
        <v>2633.45</v>
      </c>
      <c r="N20" s="128"/>
      <c r="Q20" s="5"/>
      <c r="S20" s="3"/>
      <c r="V20" s="2"/>
      <c r="W20" s="56"/>
      <c r="X20" s="125"/>
      <c r="Y20" s="8">
        <f t="shared" si="0"/>
        <v>150.26999999999998</v>
      </c>
      <c r="Z20" s="8"/>
      <c r="AC20" s="97"/>
      <c r="AE20" s="8"/>
      <c r="AF20" s="8"/>
      <c r="AI20" s="7"/>
    </row>
    <row r="21" spans="1:35" ht="12.75">
      <c r="A21" s="8">
        <v>159.49</v>
      </c>
      <c r="B21" s="81"/>
      <c r="C21" s="14"/>
      <c r="D21" s="14" t="s">
        <v>49</v>
      </c>
      <c r="G21" s="8">
        <v>118.74</v>
      </c>
      <c r="H21" s="61">
        <v>17.54</v>
      </c>
      <c r="J21" s="61">
        <v>49.26</v>
      </c>
      <c r="K21" s="275">
        <v>6.13</v>
      </c>
      <c r="L21" s="7">
        <v>32.72</v>
      </c>
      <c r="M21" s="7">
        <v>5.85</v>
      </c>
      <c r="N21" s="129">
        <v>42.32</v>
      </c>
      <c r="O21">
        <v>5.56</v>
      </c>
      <c r="P21" s="14">
        <f>SUM(J21:N21)</f>
        <v>136.28</v>
      </c>
      <c r="Q21" s="8">
        <v>49.26</v>
      </c>
      <c r="R21" s="8">
        <v>6.13</v>
      </c>
      <c r="T21">
        <v>1302.63</v>
      </c>
      <c r="U21">
        <v>1220.02</v>
      </c>
      <c r="V21">
        <f>SUM(T21:U21)</f>
        <v>2522.65</v>
      </c>
      <c r="W21" s="4"/>
      <c r="X21" s="125"/>
      <c r="Y21" s="8">
        <f t="shared" si="0"/>
        <v>-40.750000000000014</v>
      </c>
      <c r="AC21" s="97"/>
      <c r="AE21" s="97"/>
      <c r="AF21" s="8"/>
      <c r="AI21" s="7"/>
    </row>
    <row r="22" spans="1:36" ht="12.75">
      <c r="A22" s="8">
        <v>17</v>
      </c>
      <c r="B22" s="81"/>
      <c r="C22" s="14"/>
      <c r="D22" s="14" t="s">
        <v>48</v>
      </c>
      <c r="G22" s="8">
        <v>0</v>
      </c>
      <c r="I22" s="8"/>
      <c r="K22" s="8"/>
      <c r="N22" s="128"/>
      <c r="O22" s="14"/>
      <c r="Q22" s="8">
        <v>32.72</v>
      </c>
      <c r="R22">
        <v>5.85</v>
      </c>
      <c r="T22">
        <v>65.6</v>
      </c>
      <c r="U22">
        <v>45.2</v>
      </c>
      <c r="V22" s="5">
        <f>SUM(T22:U22)</f>
        <v>110.8</v>
      </c>
      <c r="W22" s="56"/>
      <c r="X22" s="125"/>
      <c r="Y22" s="8">
        <f t="shared" si="0"/>
        <v>-17</v>
      </c>
      <c r="Z22" s="8"/>
      <c r="AC22" s="97"/>
      <c r="AE22" s="97"/>
      <c r="AF22" s="8"/>
      <c r="AH22" s="8"/>
      <c r="AJ22" s="2"/>
    </row>
    <row r="23" spans="1:36" ht="12.75">
      <c r="A23" s="8">
        <v>35</v>
      </c>
      <c r="B23" s="81"/>
      <c r="D23" s="14" t="s">
        <v>107</v>
      </c>
      <c r="G23" s="8">
        <v>35</v>
      </c>
      <c r="N23" s="128"/>
      <c r="O23" s="12"/>
      <c r="Q23" s="35">
        <v>36.76</v>
      </c>
      <c r="R23">
        <v>5.56</v>
      </c>
      <c r="S23" s="8"/>
      <c r="V23" s="9"/>
      <c r="W23" s="56"/>
      <c r="X23" s="125"/>
      <c r="Y23" s="8">
        <f t="shared" si="0"/>
        <v>0</v>
      </c>
      <c r="AC23" s="97"/>
      <c r="AE23" s="97"/>
      <c r="AF23" s="8"/>
      <c r="AJ23" s="9"/>
    </row>
    <row r="24" spans="1:36" ht="12.75">
      <c r="A24" s="8">
        <v>25</v>
      </c>
      <c r="D24" s="14" t="s">
        <v>109</v>
      </c>
      <c r="G24" s="8">
        <v>25</v>
      </c>
      <c r="N24" s="129"/>
      <c r="O24" s="12"/>
      <c r="Q24" s="8">
        <f>SUM(Q21:Q23)</f>
        <v>118.73999999999998</v>
      </c>
      <c r="R24" s="8">
        <f>SUM(R21:R23)</f>
        <v>17.54</v>
      </c>
      <c r="S24" s="3">
        <f>SUM(Q24:R24)</f>
        <v>136.27999999999997</v>
      </c>
      <c r="V24" s="9"/>
      <c r="X24" s="125"/>
      <c r="Y24" s="8">
        <f t="shared" si="0"/>
        <v>0</v>
      </c>
      <c r="AC24" s="97"/>
      <c r="AE24" s="97"/>
      <c r="AF24" s="8"/>
      <c r="AJ24" s="9"/>
    </row>
    <row r="25" spans="1:36" ht="12.75">
      <c r="A25" s="8">
        <v>8</v>
      </c>
      <c r="D25" s="14" t="s">
        <v>186</v>
      </c>
      <c r="G25" s="8">
        <v>0</v>
      </c>
      <c r="N25" s="129"/>
      <c r="O25" s="12"/>
      <c r="S25" s="3"/>
      <c r="V25" s="9"/>
      <c r="X25" s="125"/>
      <c r="Y25" s="8">
        <f t="shared" si="0"/>
        <v>-8</v>
      </c>
      <c r="AC25" s="97"/>
      <c r="AE25" s="97"/>
      <c r="AF25" s="8"/>
      <c r="AJ25" s="9"/>
    </row>
    <row r="26" spans="1:36" ht="12.75">
      <c r="A26" s="8">
        <v>135</v>
      </c>
      <c r="D26" s="14" t="s">
        <v>115</v>
      </c>
      <c r="G26" s="8">
        <v>0</v>
      </c>
      <c r="N26" s="138"/>
      <c r="O26" s="12"/>
      <c r="S26" s="3"/>
      <c r="T26" s="171"/>
      <c r="V26" s="9"/>
      <c r="X26" s="125"/>
      <c r="Y26" s="8">
        <f t="shared" si="0"/>
        <v>-135</v>
      </c>
      <c r="AC26" s="97"/>
      <c r="AE26" s="97"/>
      <c r="AF26" s="8"/>
      <c r="AJ26" s="9"/>
    </row>
    <row r="27" spans="1:36" ht="12.75">
      <c r="A27" s="8">
        <v>0</v>
      </c>
      <c r="D27" s="14" t="s">
        <v>218</v>
      </c>
      <c r="G27" s="8">
        <v>60</v>
      </c>
      <c r="N27" s="138"/>
      <c r="O27" s="12"/>
      <c r="S27" s="3"/>
      <c r="T27" s="268">
        <v>16.8</v>
      </c>
      <c r="V27" s="9"/>
      <c r="X27" s="125"/>
      <c r="Y27" s="8">
        <f t="shared" si="0"/>
        <v>60</v>
      </c>
      <c r="AC27" s="97"/>
      <c r="AE27" s="97"/>
      <c r="AF27" s="8"/>
      <c r="AJ27" s="9"/>
    </row>
    <row r="28" spans="1:36" ht="12.75">
      <c r="A28" s="8">
        <v>100</v>
      </c>
      <c r="D28" s="14" t="s">
        <v>168</v>
      </c>
      <c r="G28" s="8">
        <v>0</v>
      </c>
      <c r="N28" s="138"/>
      <c r="O28" s="12"/>
      <c r="S28" s="3"/>
      <c r="T28" s="268"/>
      <c r="V28" s="9"/>
      <c r="X28" s="125"/>
      <c r="Y28" s="8">
        <f t="shared" si="0"/>
        <v>-100</v>
      </c>
      <c r="AC28" s="97"/>
      <c r="AE28" s="97"/>
      <c r="AF28" s="8"/>
      <c r="AJ28" s="9"/>
    </row>
    <row r="29" spans="1:36" ht="12.75">
      <c r="A29" s="120">
        <v>885</v>
      </c>
      <c r="D29" s="14" t="s">
        <v>124</v>
      </c>
      <c r="G29" s="120">
        <v>0</v>
      </c>
      <c r="N29" s="129"/>
      <c r="O29" s="12"/>
      <c r="S29" s="3"/>
      <c r="T29" s="277">
        <v>229.6</v>
      </c>
      <c r="V29" s="9"/>
      <c r="X29" s="125"/>
      <c r="Y29" s="8">
        <f t="shared" si="0"/>
        <v>-885</v>
      </c>
      <c r="AC29" s="97"/>
      <c r="AE29" s="97"/>
      <c r="AF29" s="8"/>
      <c r="AJ29" s="9"/>
    </row>
    <row r="30" spans="1:36" ht="12.75">
      <c r="A30" s="8">
        <v>200</v>
      </c>
      <c r="C30" s="14" t="s">
        <v>215</v>
      </c>
      <c r="D30" s="12"/>
      <c r="G30" s="311">
        <v>225</v>
      </c>
      <c r="I30" s="61">
        <v>25</v>
      </c>
      <c r="J30" s="61">
        <v>200</v>
      </c>
      <c r="N30" s="129"/>
      <c r="O30" s="12"/>
      <c r="P30" s="3">
        <v>1148</v>
      </c>
      <c r="S30" s="3"/>
      <c r="T30" s="277">
        <v>12.8</v>
      </c>
      <c r="X30" s="125"/>
      <c r="Y30" s="8">
        <f t="shared" si="0"/>
        <v>25</v>
      </c>
      <c r="Z30" s="5"/>
      <c r="AA30" s="5"/>
      <c r="AB30" s="5"/>
      <c r="AC30" s="97"/>
      <c r="AD30" s="5"/>
      <c r="AE30" s="97"/>
      <c r="AF30" s="15"/>
      <c r="AG30" s="5"/>
      <c r="AH30" s="15"/>
      <c r="AI30" s="5"/>
      <c r="AJ30" s="55"/>
    </row>
    <row r="31" spans="1:36" ht="12.75">
      <c r="A31" s="8">
        <v>520</v>
      </c>
      <c r="C31" s="14" t="s">
        <v>47</v>
      </c>
      <c r="D31" s="12" t="s">
        <v>17</v>
      </c>
      <c r="G31" s="311">
        <v>530</v>
      </c>
      <c r="H31" s="8">
        <v>106</v>
      </c>
      <c r="I31" s="8">
        <v>636</v>
      </c>
      <c r="N31" s="128"/>
      <c r="O31" s="14"/>
      <c r="P31" s="60">
        <v>1025</v>
      </c>
      <c r="S31" s="3"/>
      <c r="T31" s="277"/>
      <c r="X31" s="125"/>
      <c r="Y31" s="8">
        <f t="shared" si="0"/>
        <v>10</v>
      </c>
      <c r="Z31" s="9"/>
      <c r="AA31" s="9"/>
      <c r="AB31" s="9"/>
      <c r="AC31" s="97"/>
      <c r="AD31" s="9"/>
      <c r="AE31" s="97"/>
      <c r="AF31" s="71"/>
      <c r="AG31" s="9"/>
      <c r="AH31" s="9"/>
      <c r="AI31" s="9"/>
      <c r="AJ31" s="17"/>
    </row>
    <row r="32" spans="1:31" ht="12.75">
      <c r="A32" s="8">
        <v>110</v>
      </c>
      <c r="C32" s="12"/>
      <c r="D32" s="14" t="s">
        <v>69</v>
      </c>
      <c r="E32" s="7"/>
      <c r="G32" s="311">
        <v>0</v>
      </c>
      <c r="N32" s="128"/>
      <c r="O32" s="14"/>
      <c r="P32" s="60">
        <f>SUM(P30:P31)</f>
        <v>2173</v>
      </c>
      <c r="S32" s="3"/>
      <c r="T32" s="268"/>
      <c r="U32" s="41"/>
      <c r="X32" s="125"/>
      <c r="Y32" s="8">
        <f t="shared" si="0"/>
        <v>-110</v>
      </c>
      <c r="AC32" s="97"/>
      <c r="AE32" s="97"/>
    </row>
    <row r="33" spans="1:31" ht="12.75">
      <c r="A33" s="8">
        <v>803.6</v>
      </c>
      <c r="C33" s="12"/>
      <c r="D33" s="14" t="s">
        <v>46</v>
      </c>
      <c r="E33" s="7"/>
      <c r="G33" s="311">
        <v>803.6</v>
      </c>
      <c r="H33" s="8">
        <v>160.72</v>
      </c>
      <c r="I33" s="8"/>
      <c r="J33" s="93">
        <v>350</v>
      </c>
      <c r="K33" s="88">
        <v>70</v>
      </c>
      <c r="L33" s="8">
        <v>453.6</v>
      </c>
      <c r="M33" s="64">
        <v>90.72</v>
      </c>
      <c r="N33" s="138">
        <f>SUM(J33:M33)</f>
        <v>964.32</v>
      </c>
      <c r="O33" s="12"/>
      <c r="S33" s="3"/>
      <c r="T33" s="277"/>
      <c r="X33" s="125"/>
      <c r="Y33" s="8">
        <f t="shared" si="0"/>
        <v>0</v>
      </c>
      <c r="AC33" s="97"/>
      <c r="AE33" s="97"/>
    </row>
    <row r="34" spans="1:31" ht="12.75">
      <c r="A34" s="8">
        <v>95.65</v>
      </c>
      <c r="C34" s="14" t="s">
        <v>45</v>
      </c>
      <c r="D34" s="12" t="s">
        <v>237</v>
      </c>
      <c r="G34" s="311">
        <f>O34</f>
        <v>43.9</v>
      </c>
      <c r="I34" s="58">
        <v>14.81</v>
      </c>
      <c r="J34" s="58">
        <v>14.41</v>
      </c>
      <c r="K34" s="119">
        <v>14.68</v>
      </c>
      <c r="N34" s="138"/>
      <c r="O34" s="12">
        <f>SUM(I34:N34)</f>
        <v>43.9</v>
      </c>
      <c r="P34" s="3">
        <v>229.6</v>
      </c>
      <c r="Q34">
        <v>84</v>
      </c>
      <c r="R34">
        <v>16.8</v>
      </c>
      <c r="S34" s="3"/>
      <c r="T34" s="277"/>
      <c r="X34" s="125"/>
      <c r="Y34" s="8">
        <f t="shared" si="0"/>
        <v>-51.75000000000001</v>
      </c>
      <c r="AC34" s="97"/>
      <c r="AE34" s="97"/>
    </row>
    <row r="35" spans="1:29" ht="12.75">
      <c r="A35" s="8">
        <v>1931</v>
      </c>
      <c r="C35" s="14"/>
      <c r="D35" s="12" t="s">
        <v>68</v>
      </c>
      <c r="G35" s="311">
        <v>2173</v>
      </c>
      <c r="H35">
        <v>434.6</v>
      </c>
      <c r="J35" s="61">
        <v>1148</v>
      </c>
      <c r="K35">
        <v>1025</v>
      </c>
      <c r="L35">
        <v>205</v>
      </c>
      <c r="M35">
        <v>229.6</v>
      </c>
      <c r="N35" s="128">
        <f>SUM(J35:M35)</f>
        <v>2607.6</v>
      </c>
      <c r="O35" s="7"/>
      <c r="P35" s="3">
        <v>205</v>
      </c>
      <c r="S35" s="3"/>
      <c r="T35" s="277"/>
      <c r="X35" s="125"/>
      <c r="Y35" s="8">
        <f t="shared" si="0"/>
        <v>242</v>
      </c>
      <c r="AC35" s="97"/>
    </row>
    <row r="36" spans="1:29" ht="12.75">
      <c r="A36" s="8">
        <v>116</v>
      </c>
      <c r="C36" s="14"/>
      <c r="D36" s="12" t="s">
        <v>44</v>
      </c>
      <c r="G36" s="311">
        <v>148</v>
      </c>
      <c r="H36" s="240">
        <v>29.6</v>
      </c>
      <c r="I36" s="241">
        <v>84</v>
      </c>
      <c r="J36" s="240">
        <f>SUM(H36:I36)</f>
        <v>113.6</v>
      </c>
      <c r="L36" s="61"/>
      <c r="M36">
        <v>64</v>
      </c>
      <c r="N36" s="129">
        <v>12.8</v>
      </c>
      <c r="O36" s="12"/>
      <c r="P36" s="3">
        <f>SUM(P34:P35)</f>
        <v>434.6</v>
      </c>
      <c r="Q36">
        <v>64</v>
      </c>
      <c r="R36">
        <v>12.8</v>
      </c>
      <c r="S36" s="3"/>
      <c r="T36" s="277"/>
      <c r="X36" s="125"/>
      <c r="Y36" s="8">
        <f t="shared" si="0"/>
        <v>32</v>
      </c>
      <c r="AC36" s="97"/>
    </row>
    <row r="37" spans="1:29" ht="12.75">
      <c r="A37" s="8">
        <v>0</v>
      </c>
      <c r="C37" s="14"/>
      <c r="D37" t="s">
        <v>244</v>
      </c>
      <c r="G37" s="311">
        <v>147</v>
      </c>
      <c r="H37" s="240"/>
      <c r="I37" s="241"/>
      <c r="J37" s="240"/>
      <c r="L37" s="61"/>
      <c r="N37" s="198"/>
      <c r="O37" s="12"/>
      <c r="S37" s="3"/>
      <c r="T37" s="277"/>
      <c r="X37" s="125"/>
      <c r="Y37" s="8">
        <f t="shared" si="0"/>
        <v>147</v>
      </c>
      <c r="AC37" s="97"/>
    </row>
    <row r="38" spans="1:29" ht="12.75">
      <c r="A38" s="8">
        <v>260</v>
      </c>
      <c r="C38" s="14"/>
      <c r="D38" s="14" t="s">
        <v>214</v>
      </c>
      <c r="G38" s="311">
        <v>1485</v>
      </c>
      <c r="H38" s="8">
        <v>297</v>
      </c>
      <c r="J38" s="8"/>
      <c r="L38" s="61"/>
      <c r="N38" s="198"/>
      <c r="O38" s="12"/>
      <c r="Q38" s="5">
        <f>SUM(Q34:Q36)</f>
        <v>148</v>
      </c>
      <c r="R38" s="5">
        <f>SUM(R34:R36)</f>
        <v>29.6</v>
      </c>
      <c r="S38" s="3"/>
      <c r="X38" s="125"/>
      <c r="Y38" s="8">
        <f t="shared" si="0"/>
        <v>1225</v>
      </c>
      <c r="AC38" s="97"/>
    </row>
    <row r="39" spans="1:29" ht="12.75">
      <c r="A39" s="8">
        <v>30.6</v>
      </c>
      <c r="C39" s="14"/>
      <c r="D39" s="12" t="s">
        <v>170</v>
      </c>
      <c r="G39" s="311">
        <v>32.75</v>
      </c>
      <c r="H39" s="8">
        <v>6.55</v>
      </c>
      <c r="I39" s="7"/>
      <c r="J39" s="8"/>
      <c r="N39" s="136"/>
      <c r="O39" s="12"/>
      <c r="S39" s="3"/>
      <c r="X39" s="125"/>
      <c r="Y39" s="8">
        <f t="shared" si="0"/>
        <v>2.1499999999999986</v>
      </c>
      <c r="AC39" s="97"/>
    </row>
    <row r="40" spans="1:29" ht="12.75">
      <c r="A40" s="8">
        <v>85</v>
      </c>
      <c r="C40" s="14"/>
      <c r="D40" s="14" t="s">
        <v>158</v>
      </c>
      <c r="G40" s="311">
        <v>0</v>
      </c>
      <c r="H40" s="8"/>
      <c r="I40" s="7"/>
      <c r="J40" s="8"/>
      <c r="N40" s="128"/>
      <c r="O40" s="12">
        <v>6.4</v>
      </c>
      <c r="S40" s="3"/>
      <c r="X40" s="125"/>
      <c r="Y40" s="8">
        <f t="shared" si="0"/>
        <v>-85</v>
      </c>
      <c r="AC40" s="97"/>
    </row>
    <row r="41" spans="1:29" ht="12.75">
      <c r="A41" s="8">
        <v>500</v>
      </c>
      <c r="C41" s="14" t="s">
        <v>43</v>
      </c>
      <c r="D41" s="12" t="s">
        <v>116</v>
      </c>
      <c r="G41" s="311">
        <v>500</v>
      </c>
      <c r="N41" s="128"/>
      <c r="O41" s="14">
        <v>792.38</v>
      </c>
      <c r="S41" s="3"/>
      <c r="X41" s="125"/>
      <c r="Y41" s="8">
        <f t="shared" si="0"/>
        <v>0</v>
      </c>
      <c r="AC41" s="97"/>
    </row>
    <row r="42" spans="1:29" ht="12.75">
      <c r="A42" s="8">
        <v>207.63</v>
      </c>
      <c r="C42" s="14" t="s">
        <v>42</v>
      </c>
      <c r="D42" s="12" t="s">
        <v>41</v>
      </c>
      <c r="G42" s="311">
        <f>M42</f>
        <v>127.66</v>
      </c>
      <c r="J42" s="61">
        <v>127.66</v>
      </c>
      <c r="K42" s="61"/>
      <c r="L42" s="61"/>
      <c r="M42" s="94">
        <f>SUM(I42:L42)</f>
        <v>127.66</v>
      </c>
      <c r="N42" s="128"/>
      <c r="O42" s="14">
        <f>SUM(O40:O41)</f>
        <v>798.78</v>
      </c>
      <c r="S42" s="3"/>
      <c r="X42" s="125"/>
      <c r="Y42" s="8">
        <f t="shared" si="0"/>
        <v>-79.97</v>
      </c>
      <c r="AC42" s="97"/>
    </row>
    <row r="43" spans="1:29" ht="12.75">
      <c r="A43" s="8">
        <v>604.55</v>
      </c>
      <c r="C43" s="12"/>
      <c r="D43" s="14" t="s">
        <v>16</v>
      </c>
      <c r="G43" s="311">
        <v>510.5</v>
      </c>
      <c r="H43" s="8"/>
      <c r="N43" s="129"/>
      <c r="O43" s="12"/>
      <c r="S43" s="3"/>
      <c r="T43" s="7"/>
      <c r="X43" s="125"/>
      <c r="Y43" s="8">
        <f t="shared" si="0"/>
        <v>-94.04999999999995</v>
      </c>
      <c r="AC43" s="97"/>
    </row>
    <row r="44" spans="1:29" ht="12.75">
      <c r="A44" s="8">
        <v>798.78</v>
      </c>
      <c r="C44" s="14" t="s">
        <v>40</v>
      </c>
      <c r="D44" s="12"/>
      <c r="G44" s="8">
        <f>H44</f>
        <v>1052.01</v>
      </c>
      <c r="H44">
        <f>SUM(H20:H43)</f>
        <v>1052.01</v>
      </c>
      <c r="N44" s="129"/>
      <c r="X44" s="125"/>
      <c r="Y44" s="8">
        <f t="shared" si="0"/>
        <v>253.23000000000002</v>
      </c>
      <c r="AC44" s="97"/>
    </row>
    <row r="45" spans="1:29" ht="12.75">
      <c r="A45" s="35">
        <f>SUM(A20:A44)</f>
        <v>10110.48</v>
      </c>
      <c r="B45" s="5"/>
      <c r="C45" s="13" t="s">
        <v>39</v>
      </c>
      <c r="D45" s="13"/>
      <c r="E45" s="5"/>
      <c r="F45" s="5"/>
      <c r="G45" s="15">
        <f>SUM(G20:G44)</f>
        <v>10650.609999999999</v>
      </c>
      <c r="N45" s="129"/>
      <c r="P45" s="3">
        <v>10110.48</v>
      </c>
      <c r="X45" s="125"/>
      <c r="Y45" s="8">
        <f t="shared" si="0"/>
        <v>540.1299999999992</v>
      </c>
      <c r="AC45" s="97"/>
    </row>
    <row r="46" spans="1:29" ht="6.75" customHeight="1">
      <c r="A46" s="6"/>
      <c r="B46" s="5"/>
      <c r="C46" s="13"/>
      <c r="D46" s="13"/>
      <c r="E46" s="5"/>
      <c r="F46" s="5"/>
      <c r="G46" s="35"/>
      <c r="N46" s="129"/>
      <c r="X46" s="125"/>
      <c r="Y46" s="8">
        <f t="shared" si="0"/>
        <v>0</v>
      </c>
      <c r="AC46" s="97"/>
    </row>
    <row r="47" spans="1:29" ht="12.75">
      <c r="A47" s="3"/>
      <c r="C47" s="5" t="s">
        <v>38</v>
      </c>
      <c r="D47" s="5"/>
      <c r="E47" s="5"/>
      <c r="G47" s="36"/>
      <c r="N47" s="138"/>
      <c r="X47" s="125"/>
      <c r="Y47" s="8">
        <f t="shared" si="0"/>
        <v>0</v>
      </c>
      <c r="AC47" s="97"/>
    </row>
    <row r="48" spans="1:29" ht="12.75">
      <c r="A48" s="36">
        <v>7209.92</v>
      </c>
      <c r="C48" s="14" t="s">
        <v>193</v>
      </c>
      <c r="D48" s="12"/>
      <c r="G48" s="8">
        <v>7458.83</v>
      </c>
      <c r="H48" s="238"/>
      <c r="N48" s="138"/>
      <c r="X48" s="125"/>
      <c r="Y48" s="8">
        <f t="shared" si="0"/>
        <v>248.90999999999985</v>
      </c>
      <c r="AC48" s="97"/>
    </row>
    <row r="49" spans="1:29" ht="15">
      <c r="A49" s="37">
        <v>10359.39</v>
      </c>
      <c r="C49" s="13" t="s">
        <v>37</v>
      </c>
      <c r="D49" s="12"/>
      <c r="G49" s="44">
        <f>G17</f>
        <v>10686.24</v>
      </c>
      <c r="H49" s="238"/>
      <c r="J49">
        <v>8335.82</v>
      </c>
      <c r="M49" s="21"/>
      <c r="N49" s="129"/>
      <c r="P49" s="297"/>
      <c r="X49" s="125"/>
      <c r="Y49" s="8">
        <f t="shared" si="0"/>
        <v>326.85000000000036</v>
      </c>
      <c r="AC49" s="97"/>
    </row>
    <row r="50" spans="1:29" ht="15">
      <c r="A50" s="38">
        <f>SUM(A48:A49)</f>
        <v>17569.309999999998</v>
      </c>
      <c r="C50" s="12"/>
      <c r="D50" s="12"/>
      <c r="G50" s="8">
        <f>SUM(G48:G49)</f>
        <v>18145.07</v>
      </c>
      <c r="J50">
        <v>12.36</v>
      </c>
      <c r="M50" s="20"/>
      <c r="N50" s="142"/>
      <c r="P50" s="298"/>
      <c r="X50" s="125"/>
      <c r="Y50" s="8">
        <f t="shared" si="0"/>
        <v>575.760000000002</v>
      </c>
      <c r="AC50" s="97"/>
    </row>
    <row r="51" spans="1:29" ht="15">
      <c r="A51" s="39">
        <v>10110.48</v>
      </c>
      <c r="C51" s="13" t="s">
        <v>36</v>
      </c>
      <c r="D51" s="12"/>
      <c r="G51" s="34">
        <f>G45</f>
        <v>10650.609999999999</v>
      </c>
      <c r="J51">
        <f>SUM(J49:J50)</f>
        <v>8348.18</v>
      </c>
      <c r="M51" s="20"/>
      <c r="N51" s="142"/>
      <c r="P51" s="299" t="s">
        <v>245</v>
      </c>
      <c r="Q51" s="61"/>
      <c r="R51" s="298"/>
      <c r="X51" s="125"/>
      <c r="Y51" s="8">
        <f t="shared" si="0"/>
        <v>540.1299999999992</v>
      </c>
      <c r="AC51" s="97"/>
    </row>
    <row r="52" spans="1:29" ht="12.75">
      <c r="A52" s="35">
        <f>A50-A51</f>
        <v>7458.829999999998</v>
      </c>
      <c r="B52" s="5"/>
      <c r="C52" s="13" t="s">
        <v>241</v>
      </c>
      <c r="D52" s="13" t="s">
        <v>35</v>
      </c>
      <c r="E52" s="5"/>
      <c r="F52" s="5"/>
      <c r="G52" s="15">
        <f>G50-G51</f>
        <v>7494.460000000001</v>
      </c>
      <c r="N52" s="197"/>
      <c r="X52" s="125"/>
      <c r="Y52" s="8">
        <f t="shared" si="0"/>
        <v>35.63000000000284</v>
      </c>
      <c r="AC52" s="97"/>
    </row>
    <row r="53" spans="1:29" ht="15">
      <c r="A53" s="3"/>
      <c r="C53" s="13" t="s">
        <v>34</v>
      </c>
      <c r="D53" s="13"/>
      <c r="E53" s="5"/>
      <c r="G53" s="36"/>
      <c r="M53" s="20"/>
      <c r="N53" s="129"/>
      <c r="X53" s="125"/>
      <c r="Y53" s="8">
        <f t="shared" si="0"/>
        <v>0</v>
      </c>
      <c r="AC53" s="97"/>
    </row>
    <row r="54" spans="1:29" ht="15">
      <c r="A54">
        <v>3979.99</v>
      </c>
      <c r="C54" s="14" t="s">
        <v>33</v>
      </c>
      <c r="D54" s="12"/>
      <c r="E54" s="7" t="s">
        <v>32</v>
      </c>
      <c r="G54" s="8">
        <v>3981.98</v>
      </c>
      <c r="N54" s="129"/>
      <c r="Q54" s="21"/>
      <c r="R54" s="21"/>
      <c r="X54" s="125"/>
      <c r="Y54" s="8">
        <f t="shared" si="0"/>
        <v>1.9900000000002365</v>
      </c>
      <c r="AC54" s="97"/>
    </row>
    <row r="55" spans="1:25" ht="12.75">
      <c r="A55" s="11">
        <v>4530.04</v>
      </c>
      <c r="C55" s="14" t="s">
        <v>60</v>
      </c>
      <c r="D55" s="12"/>
      <c r="G55" s="34">
        <v>4774.82</v>
      </c>
      <c r="N55" s="129"/>
      <c r="X55" s="125"/>
      <c r="Y55" s="8">
        <f t="shared" si="0"/>
        <v>244.77999999999975</v>
      </c>
    </row>
    <row r="56" spans="1:25" ht="12.75">
      <c r="A56" s="5">
        <f>SUM(A54:A55)</f>
        <v>8510.029999999999</v>
      </c>
      <c r="C56" s="13" t="s">
        <v>31</v>
      </c>
      <c r="D56" s="12"/>
      <c r="G56" s="15">
        <f>SUM(G54:G55)</f>
        <v>8756.8</v>
      </c>
      <c r="N56" s="129"/>
      <c r="X56" s="125"/>
      <c r="Y56" s="8">
        <f t="shared" si="0"/>
        <v>246.77000000000044</v>
      </c>
    </row>
    <row r="57" spans="1:25" ht="12.75">
      <c r="A57" s="7">
        <v>39.44</v>
      </c>
      <c r="C57" s="19"/>
      <c r="D57" s="14"/>
      <c r="E57" s="5"/>
      <c r="F57" s="7"/>
      <c r="G57" s="8">
        <v>42.32</v>
      </c>
      <c r="L57">
        <v>2284.6</v>
      </c>
      <c r="N57" s="128"/>
      <c r="Q57" s="8"/>
      <c r="R57" s="8"/>
      <c r="X57" s="125"/>
      <c r="Y57" s="8">
        <f t="shared" si="0"/>
        <v>2.8800000000000026</v>
      </c>
    </row>
    <row r="58" spans="1:25" ht="12.75">
      <c r="A58" s="7">
        <v>995.19</v>
      </c>
      <c r="B58" s="5"/>
      <c r="C58" s="22"/>
      <c r="D58" s="12"/>
      <c r="G58" s="60">
        <v>1220.02</v>
      </c>
      <c r="N58" s="128"/>
      <c r="X58" s="125"/>
      <c r="Y58" s="8">
        <f t="shared" si="0"/>
        <v>224.82999999999993</v>
      </c>
    </row>
    <row r="59" spans="1:25" ht="12.75">
      <c r="A59" s="11">
        <v>16.57</v>
      </c>
      <c r="C59" s="12"/>
      <c r="D59" s="12"/>
      <c r="G59" s="34"/>
      <c r="N59" s="129"/>
      <c r="X59" s="125"/>
      <c r="Y59" s="8">
        <f t="shared" si="0"/>
        <v>-16.57</v>
      </c>
    </row>
    <row r="60" spans="1:25" ht="12.75">
      <c r="A60" s="5">
        <v>7458.83</v>
      </c>
      <c r="G60" s="15">
        <v>7494.46</v>
      </c>
      <c r="X60" s="125"/>
      <c r="Y60" s="8">
        <f t="shared" si="0"/>
        <v>35.63000000000011</v>
      </c>
    </row>
    <row r="61" spans="24:25" ht="12.75">
      <c r="X61" s="125"/>
      <c r="Y61" s="8">
        <f t="shared" si="0"/>
        <v>0</v>
      </c>
    </row>
    <row r="62" spans="24:25" ht="12.75">
      <c r="X62" s="125"/>
      <c r="Y62" s="8">
        <f t="shared" si="0"/>
        <v>0</v>
      </c>
    </row>
    <row r="63" spans="24:25" ht="12.75">
      <c r="X63" s="125"/>
      <c r="Y63" s="8"/>
    </row>
    <row r="64" spans="24:25" ht="12.75">
      <c r="X64" s="125"/>
      <c r="Y64" s="8"/>
    </row>
    <row r="65" ht="12.75">
      <c r="Y65" s="8"/>
    </row>
    <row r="66" ht="12.75">
      <c r="Y66" s="8"/>
    </row>
    <row r="67" ht="12.75">
      <c r="Y67" s="8"/>
    </row>
    <row r="68" ht="12.75">
      <c r="Y68" s="8"/>
    </row>
    <row r="69" ht="12.75">
      <c r="Y69" s="8"/>
    </row>
  </sheetData>
  <sheetProtection/>
  <conditionalFormatting sqref="Y1:Y65536">
    <cfRule type="cellIs" priority="1" dxfId="1" operator="lessThan" stopIfTrue="1">
      <formula>0</formula>
    </cfRule>
    <cfRule type="cellIs" priority="2" dxfId="2" operator="greaterThan" stopIfTrue="1">
      <formula>-323.58</formula>
    </cfRule>
    <cfRule type="cellIs" priority="3" dxfId="1" operator="lessThan" stopIfTrue="1">
      <formula>-323.58</formula>
    </cfRule>
    <cfRule type="cellIs" priority="4" dxfId="0" operator="greaterThan" stopIfTrue="1">
      <formula>-323.58</formula>
    </cfRule>
  </conditionalFormatting>
  <printOptions gridLines="1"/>
  <pageMargins left="0.7480314960629921" right="0.7480314960629921" top="0.3937007874015748" bottom="0.5905511811023623" header="0.5118110236220472" footer="0.5118110236220472"/>
  <pageSetup fitToHeight="1" fitToWidth="1" horizontalDpi="300" verticalDpi="300" orientation="portrait" paperSize="9" scale="33" r:id="rId2"/>
  <headerFooter alignWithMargins="0">
    <oddHeader>&amp;C&amp;8GESTINGTHORPE PARISH COUNCIL&amp;10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selection activeCell="A1" sqref="A1:G14"/>
    </sheetView>
  </sheetViews>
  <sheetFormatPr defaultColWidth="9.140625" defaultRowHeight="12.75"/>
  <cols>
    <col min="1" max="2" width="15.28125" style="155" customWidth="1"/>
    <col min="3" max="3" width="38.00390625" style="155" customWidth="1"/>
    <col min="4" max="4" width="27.7109375" style="155" customWidth="1"/>
    <col min="5" max="5" width="14.7109375" style="175" customWidth="1"/>
    <col min="6" max="6" width="9.140625" style="157" customWidth="1"/>
    <col min="7" max="7" width="6.8515625" style="155" customWidth="1"/>
    <col min="8" max="8" width="9.57421875" style="155" customWidth="1"/>
    <col min="9" max="9" width="9.140625" style="156" customWidth="1"/>
    <col min="10" max="10" width="13.8515625" style="155" customWidth="1"/>
    <col min="11" max="16384" width="9.140625" style="155" customWidth="1"/>
  </cols>
  <sheetData>
    <row r="1" spans="1:21" ht="15">
      <c r="A1" s="151" t="s">
        <v>63</v>
      </c>
      <c r="B1" s="151" t="s">
        <v>64</v>
      </c>
      <c r="C1" s="152" t="s">
        <v>65</v>
      </c>
      <c r="D1" s="152" t="s">
        <v>66</v>
      </c>
      <c r="E1" s="153" t="s">
        <v>61</v>
      </c>
      <c r="F1" s="154" t="s">
        <v>152</v>
      </c>
      <c r="L1" s="152"/>
      <c r="M1" s="157"/>
      <c r="N1" s="158"/>
      <c r="O1" s="157"/>
      <c r="P1" s="157"/>
      <c r="Q1" s="159"/>
      <c r="R1" s="157"/>
      <c r="S1" s="157"/>
      <c r="T1" s="157"/>
      <c r="U1" s="160"/>
    </row>
    <row r="2" spans="1:21" ht="15">
      <c r="A2" s="151"/>
      <c r="B2" s="151"/>
      <c r="C2" s="152"/>
      <c r="D2" s="152"/>
      <c r="E2" s="153"/>
      <c r="F2" s="154"/>
      <c r="L2" s="152"/>
      <c r="M2" s="157"/>
      <c r="N2" s="158"/>
      <c r="O2" s="157"/>
      <c r="P2" s="157"/>
      <c r="Q2" s="159"/>
      <c r="R2" s="157"/>
      <c r="S2" s="157"/>
      <c r="T2" s="157"/>
      <c r="U2" s="160"/>
    </row>
    <row r="3" spans="1:21" ht="12.75">
      <c r="A3" s="7" t="s">
        <v>198</v>
      </c>
      <c r="B3" s="161" t="s">
        <v>62</v>
      </c>
      <c r="C3" s="7" t="s">
        <v>251</v>
      </c>
      <c r="D3" s="161" t="s">
        <v>71</v>
      </c>
      <c r="E3" s="171">
        <v>6.13</v>
      </c>
      <c r="F3" s="161"/>
      <c r="G3" s="165">
        <v>1</v>
      </c>
      <c r="I3" s="162"/>
      <c r="J3" s="162"/>
      <c r="L3" s="152"/>
      <c r="M3" s="157"/>
      <c r="N3" s="158"/>
      <c r="O3" s="157"/>
      <c r="P3" s="157"/>
      <c r="Q3" s="159"/>
      <c r="R3" s="157"/>
      <c r="S3" s="157"/>
      <c r="T3" s="157"/>
      <c r="U3" s="160"/>
    </row>
    <row r="4" spans="1:21" ht="15">
      <c r="A4" s="7" t="s">
        <v>250</v>
      </c>
      <c r="B4" s="231">
        <v>835809208</v>
      </c>
      <c r="C4" s="315" t="s">
        <v>184</v>
      </c>
      <c r="D4" s="315" t="s">
        <v>71</v>
      </c>
      <c r="E4" s="316">
        <v>12.8</v>
      </c>
      <c r="F4" s="163"/>
      <c r="G4" s="165">
        <v>2</v>
      </c>
      <c r="J4" s="164"/>
      <c r="L4" s="152"/>
      <c r="M4" s="157"/>
      <c r="N4" s="158"/>
      <c r="O4" s="157"/>
      <c r="P4" s="157"/>
      <c r="Q4" s="159"/>
      <c r="R4" s="157"/>
      <c r="S4" s="157"/>
      <c r="T4" s="157"/>
      <c r="U4" s="160"/>
    </row>
    <row r="5" spans="1:24" s="166" customFormat="1" ht="12.75">
      <c r="A5" s="315" t="s">
        <v>205</v>
      </c>
      <c r="B5" s="318" t="s">
        <v>67</v>
      </c>
      <c r="C5" s="318" t="s">
        <v>96</v>
      </c>
      <c r="D5" s="318" t="s">
        <v>71</v>
      </c>
      <c r="E5" s="316">
        <v>70</v>
      </c>
      <c r="F5" s="161"/>
      <c r="G5" s="165">
        <v>3</v>
      </c>
      <c r="H5" s="155"/>
      <c r="I5" s="269"/>
      <c r="J5" s="160"/>
      <c r="K5" s="155"/>
      <c r="L5" s="152"/>
      <c r="M5" s="157"/>
      <c r="N5" s="158"/>
      <c r="O5" s="157"/>
      <c r="P5" s="157"/>
      <c r="Q5" s="159"/>
      <c r="R5" s="157"/>
      <c r="S5" s="157"/>
      <c r="T5" s="157"/>
      <c r="U5" s="160"/>
      <c r="V5" s="155"/>
      <c r="W5" s="155"/>
      <c r="X5" s="155"/>
    </row>
    <row r="6" spans="1:21" ht="12.75">
      <c r="A6" s="315" t="s">
        <v>254</v>
      </c>
      <c r="B6" s="317">
        <v>876328389</v>
      </c>
      <c r="C6" s="318" t="s">
        <v>73</v>
      </c>
      <c r="D6" s="318" t="s">
        <v>71</v>
      </c>
      <c r="E6" s="316">
        <v>16.8</v>
      </c>
      <c r="F6" s="163"/>
      <c r="G6" s="165">
        <v>4</v>
      </c>
      <c r="H6" s="160"/>
      <c r="I6" s="128"/>
      <c r="J6" s="160"/>
      <c r="L6" s="152"/>
      <c r="M6" s="157"/>
      <c r="N6" s="158"/>
      <c r="O6" s="157"/>
      <c r="P6" s="157"/>
      <c r="Q6" s="159"/>
      <c r="R6" s="157"/>
      <c r="S6" s="157"/>
      <c r="T6" s="157"/>
      <c r="U6" s="160"/>
    </row>
    <row r="7" spans="1:21" ht="12.75">
      <c r="A7" s="7" t="s">
        <v>254</v>
      </c>
      <c r="B7" s="161" t="s">
        <v>70</v>
      </c>
      <c r="C7" s="318" t="s">
        <v>76</v>
      </c>
      <c r="D7" s="318" t="s">
        <v>71</v>
      </c>
      <c r="E7" s="316">
        <v>229.6</v>
      </c>
      <c r="F7" s="163"/>
      <c r="G7" s="81">
        <v>5</v>
      </c>
      <c r="I7" s="129"/>
      <c r="J7" s="157"/>
      <c r="N7" s="158"/>
      <c r="O7" s="157"/>
      <c r="P7" s="157"/>
      <c r="Q7" s="159"/>
      <c r="R7" s="157"/>
      <c r="S7" s="157"/>
      <c r="T7" s="157"/>
      <c r="U7" s="160"/>
    </row>
    <row r="8" spans="1:21" ht="12.75">
      <c r="A8" s="7" t="s">
        <v>255</v>
      </c>
      <c r="B8" s="231">
        <v>711206293</v>
      </c>
      <c r="C8" s="315" t="s">
        <v>182</v>
      </c>
      <c r="D8" s="315" t="s">
        <v>71</v>
      </c>
      <c r="E8" s="316">
        <v>297</v>
      </c>
      <c r="F8" s="163"/>
      <c r="G8" s="165">
        <v>6</v>
      </c>
      <c r="I8" s="138"/>
      <c r="J8" s="157"/>
      <c r="N8" s="158"/>
      <c r="O8" s="157"/>
      <c r="P8" s="157"/>
      <c r="Q8" s="159"/>
      <c r="R8" s="157"/>
      <c r="S8" s="157"/>
      <c r="T8" s="157"/>
      <c r="U8" s="160"/>
    </row>
    <row r="9" spans="1:21" s="167" customFormat="1" ht="12.75">
      <c r="A9" s="319" t="s">
        <v>216</v>
      </c>
      <c r="B9" s="317">
        <v>267944651</v>
      </c>
      <c r="C9" s="318" t="s">
        <v>74</v>
      </c>
      <c r="D9" s="318" t="s">
        <v>71</v>
      </c>
      <c r="E9" s="316">
        <v>106</v>
      </c>
      <c r="F9" s="163"/>
      <c r="G9" s="165">
        <v>7</v>
      </c>
      <c r="H9" s="155"/>
      <c r="I9" s="129"/>
      <c r="J9" s="160"/>
      <c r="N9" s="168"/>
      <c r="O9" s="169"/>
      <c r="P9" s="169"/>
      <c r="Q9" s="170"/>
      <c r="R9" s="169"/>
      <c r="S9" s="169"/>
      <c r="T9" s="169"/>
      <c r="U9" s="169"/>
    </row>
    <row r="10" spans="1:21" s="167" customFormat="1" ht="12.75">
      <c r="A10" s="315" t="s">
        <v>233</v>
      </c>
      <c r="B10" s="317" t="s">
        <v>62</v>
      </c>
      <c r="C10" s="315" t="s">
        <v>234</v>
      </c>
      <c r="D10" s="318" t="s">
        <v>72</v>
      </c>
      <c r="E10" s="316">
        <v>5.85</v>
      </c>
      <c r="F10" s="163"/>
      <c r="G10" s="165">
        <v>8</v>
      </c>
      <c r="H10" s="155"/>
      <c r="I10" s="129"/>
      <c r="J10" s="160"/>
      <c r="N10" s="168"/>
      <c r="O10" s="169"/>
      <c r="P10" s="169"/>
      <c r="Q10" s="170"/>
      <c r="R10" s="169"/>
      <c r="S10" s="169"/>
      <c r="T10" s="169"/>
      <c r="U10" s="169"/>
    </row>
    <row r="11" spans="1:21" s="167" customFormat="1" ht="12.75">
      <c r="A11" s="319" t="s">
        <v>252</v>
      </c>
      <c r="B11" s="318" t="s">
        <v>67</v>
      </c>
      <c r="C11" s="318" t="s">
        <v>75</v>
      </c>
      <c r="D11" s="318" t="s">
        <v>71</v>
      </c>
      <c r="E11" s="316">
        <v>90.72</v>
      </c>
      <c r="F11" s="163"/>
      <c r="G11" s="165">
        <v>9</v>
      </c>
      <c r="H11" s="155"/>
      <c r="I11" s="129"/>
      <c r="J11" s="160"/>
      <c r="N11" s="168"/>
      <c r="O11" s="169"/>
      <c r="P11" s="169"/>
      <c r="Q11" s="170"/>
      <c r="R11" s="169"/>
      <c r="S11" s="169"/>
      <c r="T11" s="169"/>
      <c r="U11" s="169"/>
    </row>
    <row r="12" spans="1:21" ht="12.75">
      <c r="A12" s="320">
        <v>43420</v>
      </c>
      <c r="B12" s="321">
        <v>521234982</v>
      </c>
      <c r="C12" s="318" t="s">
        <v>120</v>
      </c>
      <c r="D12" s="318" t="s">
        <v>71</v>
      </c>
      <c r="E12" s="316">
        <v>6.55</v>
      </c>
      <c r="F12" s="163"/>
      <c r="G12" s="165">
        <v>10</v>
      </c>
      <c r="H12" s="157"/>
      <c r="I12" s="128"/>
      <c r="J12" s="160"/>
      <c r="N12" s="158"/>
      <c r="O12" s="157"/>
      <c r="P12" s="157"/>
      <c r="Q12" s="159"/>
      <c r="R12" s="157"/>
      <c r="S12" s="157"/>
      <c r="T12" s="157"/>
      <c r="U12" s="160"/>
    </row>
    <row r="13" spans="1:21" ht="12.75">
      <c r="A13" s="319" t="s">
        <v>253</v>
      </c>
      <c r="B13" s="317">
        <v>127948969</v>
      </c>
      <c r="C13" s="315" t="s">
        <v>238</v>
      </c>
      <c r="D13" s="318" t="s">
        <v>71</v>
      </c>
      <c r="E13" s="316">
        <v>205</v>
      </c>
      <c r="F13" s="163"/>
      <c r="G13" s="165">
        <v>11</v>
      </c>
      <c r="H13" s="157"/>
      <c r="I13" s="128"/>
      <c r="J13" s="160"/>
      <c r="N13" s="158"/>
      <c r="O13" s="157"/>
      <c r="P13" s="157"/>
      <c r="Q13" s="159"/>
      <c r="R13" s="157"/>
      <c r="S13" s="157"/>
      <c r="T13" s="157"/>
      <c r="U13" s="160"/>
    </row>
    <row r="14" spans="1:21" ht="12.75">
      <c r="A14" s="319" t="s">
        <v>246</v>
      </c>
      <c r="B14" s="317" t="s">
        <v>62</v>
      </c>
      <c r="C14" s="315" t="s">
        <v>247</v>
      </c>
      <c r="D14" s="318" t="s">
        <v>72</v>
      </c>
      <c r="E14" s="171">
        <v>5.56</v>
      </c>
      <c r="F14" s="163"/>
      <c r="G14" s="322">
        <v>12</v>
      </c>
      <c r="H14" s="160"/>
      <c r="I14" s="137"/>
      <c r="J14" s="157"/>
      <c r="L14" s="152"/>
      <c r="M14" s="157"/>
      <c r="N14" s="158"/>
      <c r="O14" s="157"/>
      <c r="P14" s="157"/>
      <c r="Q14" s="159"/>
      <c r="R14" s="157"/>
      <c r="S14" s="157"/>
      <c r="T14" s="157"/>
      <c r="U14" s="160"/>
    </row>
    <row r="15" spans="5:21" ht="12.75">
      <c r="E15" s="155"/>
      <c r="F15" s="155"/>
      <c r="H15" s="172"/>
      <c r="I15" s="164"/>
      <c r="J15" s="157"/>
      <c r="L15" s="152"/>
      <c r="M15" s="157"/>
      <c r="N15" s="158"/>
      <c r="O15" s="157"/>
      <c r="P15" s="157"/>
      <c r="Q15" s="159"/>
      <c r="R15" s="157"/>
      <c r="S15" s="157"/>
      <c r="T15" s="157"/>
      <c r="U15" s="160"/>
    </row>
    <row r="16" spans="5:21" ht="12.75">
      <c r="E16" s="155"/>
      <c r="F16" s="155"/>
      <c r="H16" s="160"/>
      <c r="I16" s="157"/>
      <c r="J16" s="157"/>
      <c r="N16" s="158"/>
      <c r="O16" s="157"/>
      <c r="P16" s="157"/>
      <c r="Q16" s="159"/>
      <c r="R16" s="157"/>
      <c r="S16" s="157"/>
      <c r="T16" s="157"/>
      <c r="U16" s="160"/>
    </row>
    <row r="17" spans="5:21" ht="12.75">
      <c r="E17" s="155"/>
      <c r="F17" s="155"/>
      <c r="H17" s="160"/>
      <c r="I17" s="162"/>
      <c r="J17" s="162"/>
      <c r="N17" s="158"/>
      <c r="O17" s="157"/>
      <c r="P17" s="157"/>
      <c r="Q17" s="159"/>
      <c r="R17" s="157"/>
      <c r="S17" s="157"/>
      <c r="T17" s="157"/>
      <c r="U17" s="160"/>
    </row>
    <row r="18" spans="5:21" ht="12.75">
      <c r="E18" s="155"/>
      <c r="F18" s="155"/>
      <c r="H18" s="160"/>
      <c r="I18" s="162"/>
      <c r="J18" s="162"/>
      <c r="N18" s="158"/>
      <c r="O18" s="157"/>
      <c r="P18" s="157"/>
      <c r="Q18" s="159"/>
      <c r="R18" s="157"/>
      <c r="S18" s="157"/>
      <c r="T18" s="157"/>
      <c r="U18" s="160"/>
    </row>
    <row r="19" spans="5:21" ht="12.75">
      <c r="E19" s="155"/>
      <c r="F19" s="155"/>
      <c r="H19" s="160"/>
      <c r="I19" s="162"/>
      <c r="J19" s="162"/>
      <c r="N19" s="158"/>
      <c r="O19" s="157"/>
      <c r="P19" s="157"/>
      <c r="Q19" s="159"/>
      <c r="R19" s="157"/>
      <c r="S19" s="157"/>
      <c r="T19" s="157"/>
      <c r="U19" s="160"/>
    </row>
    <row r="20" spans="1:10" ht="12.75">
      <c r="A20" s="161"/>
      <c r="B20" s="161"/>
      <c r="C20" s="161"/>
      <c r="D20" s="161"/>
      <c r="E20" s="171"/>
      <c r="F20" s="163"/>
      <c r="G20" s="165"/>
      <c r="H20" s="160"/>
      <c r="I20" s="157"/>
      <c r="J20" s="157"/>
    </row>
    <row r="21" spans="1:21" ht="12.75">
      <c r="A21" s="161"/>
      <c r="B21" s="161"/>
      <c r="C21" s="161"/>
      <c r="D21" s="161"/>
      <c r="E21" s="171">
        <f>SUM(E3:E20)</f>
        <v>1052.0099999999998</v>
      </c>
      <c r="F21" s="163">
        <f>SUM(F3:F20)</f>
        <v>0</v>
      </c>
      <c r="G21" s="173"/>
      <c r="H21" s="160"/>
      <c r="I21" s="160"/>
      <c r="J21" s="160"/>
      <c r="N21" s="158"/>
      <c r="O21" s="157"/>
      <c r="P21" s="157"/>
      <c r="Q21" s="159"/>
      <c r="R21" s="157"/>
      <c r="S21" s="157"/>
      <c r="T21" s="157"/>
      <c r="U21" s="160"/>
    </row>
    <row r="22" spans="1:21" ht="12.75">
      <c r="A22" s="161"/>
      <c r="B22" s="161"/>
      <c r="C22" s="161"/>
      <c r="D22" s="161"/>
      <c r="E22" s="171"/>
      <c r="F22" s="163"/>
      <c r="G22" s="173"/>
      <c r="H22" s="157"/>
      <c r="I22" s="172"/>
      <c r="J22" s="172"/>
      <c r="N22" s="158"/>
      <c r="O22" s="157"/>
      <c r="P22" s="157"/>
      <c r="Q22" s="159"/>
      <c r="R22" s="157"/>
      <c r="S22" s="157"/>
      <c r="T22" s="157"/>
      <c r="U22" s="160"/>
    </row>
    <row r="23" spans="1:21" ht="12.75">
      <c r="A23" s="161"/>
      <c r="D23" s="174"/>
      <c r="G23" s="176"/>
      <c r="H23" s="177"/>
      <c r="I23" s="157"/>
      <c r="J23" s="157"/>
      <c r="N23" s="158"/>
      <c r="O23" s="157"/>
      <c r="P23" s="157"/>
      <c r="Q23" s="159"/>
      <c r="R23" s="157"/>
      <c r="S23" s="157"/>
      <c r="T23" s="157"/>
      <c r="U23" s="160"/>
    </row>
    <row r="24" spans="1:21" ht="12.75">
      <c r="A24" s="161"/>
      <c r="B24" s="174"/>
      <c r="C24" s="174"/>
      <c r="D24" s="174"/>
      <c r="G24" s="176"/>
      <c r="H24" s="160"/>
      <c r="I24" s="160"/>
      <c r="J24" s="160"/>
      <c r="N24" s="158"/>
      <c r="O24" s="157"/>
      <c r="P24" s="157"/>
      <c r="Q24" s="159"/>
      <c r="R24" s="157"/>
      <c r="S24" s="157"/>
      <c r="T24" s="157"/>
      <c r="U24" s="160"/>
    </row>
    <row r="25" spans="1:21" ht="12.75">
      <c r="A25" s="174"/>
      <c r="B25" s="174"/>
      <c r="C25" s="174"/>
      <c r="D25" s="174"/>
      <c r="G25" s="176"/>
      <c r="H25" s="160"/>
      <c r="I25" s="157"/>
      <c r="J25" s="157"/>
      <c r="N25" s="158"/>
      <c r="O25" s="157"/>
      <c r="P25" s="157"/>
      <c r="Q25" s="159"/>
      <c r="R25" s="157"/>
      <c r="S25" s="157"/>
      <c r="T25" s="157"/>
      <c r="U25" s="160"/>
    </row>
    <row r="26" spans="1:21" ht="12.75">
      <c r="A26" s="174"/>
      <c r="B26" s="174"/>
      <c r="C26" s="174"/>
      <c r="D26" s="174"/>
      <c r="G26" s="176"/>
      <c r="H26" s="160"/>
      <c r="I26" s="160"/>
      <c r="J26" s="160"/>
      <c r="N26" s="158"/>
      <c r="O26" s="157"/>
      <c r="P26" s="157"/>
      <c r="Q26" s="159"/>
      <c r="R26" s="157"/>
      <c r="S26" s="157"/>
      <c r="T26" s="157"/>
      <c r="U26" s="160"/>
    </row>
    <row r="27" spans="1:21" ht="12.75">
      <c r="A27" s="174"/>
      <c r="I27" s="164"/>
      <c r="J27" s="164"/>
      <c r="N27" s="158"/>
      <c r="O27" s="157"/>
      <c r="P27" s="157"/>
      <c r="Q27" s="159"/>
      <c r="R27" s="157"/>
      <c r="S27" s="157"/>
      <c r="T27" s="157"/>
      <c r="U27" s="160"/>
    </row>
    <row r="28" spans="1:21" ht="12.75">
      <c r="A28" s="174"/>
      <c r="I28" s="160"/>
      <c r="J28" s="160"/>
      <c r="N28" s="158"/>
      <c r="O28" s="157"/>
      <c r="P28" s="157"/>
      <c r="Q28" s="159"/>
      <c r="R28" s="157"/>
      <c r="S28" s="157"/>
      <c r="T28" s="157"/>
      <c r="U28" s="160"/>
    </row>
    <row r="29" spans="1:21" ht="12.75">
      <c r="A29" s="174"/>
      <c r="B29" s="174"/>
      <c r="C29" s="174"/>
      <c r="D29" s="174"/>
      <c r="G29" s="176"/>
      <c r="H29" s="157"/>
      <c r="I29" s="157"/>
      <c r="J29" s="157"/>
      <c r="L29" s="175"/>
      <c r="N29" s="158"/>
      <c r="O29" s="157"/>
      <c r="P29" s="157"/>
      <c r="Q29" s="159"/>
      <c r="R29" s="157"/>
      <c r="S29" s="157"/>
      <c r="T29" s="157"/>
      <c r="U29" s="160"/>
    </row>
    <row r="30" spans="7:21" ht="12.75">
      <c r="G30" s="176"/>
      <c r="H30" s="157"/>
      <c r="I30" s="160"/>
      <c r="J30" s="175"/>
      <c r="N30" s="178"/>
      <c r="O30" s="157"/>
      <c r="P30" s="157"/>
      <c r="Q30" s="159"/>
      <c r="R30" s="157"/>
      <c r="S30" s="157"/>
      <c r="T30" s="157"/>
      <c r="U30" s="160"/>
    </row>
    <row r="31" spans="7:21" ht="12.75">
      <c r="G31" s="176"/>
      <c r="H31" s="179"/>
      <c r="I31" s="160"/>
      <c r="N31" s="178"/>
      <c r="O31" s="157"/>
      <c r="P31" s="157"/>
      <c r="Q31" s="159"/>
      <c r="R31" s="157"/>
      <c r="S31" s="157"/>
      <c r="T31" s="157"/>
      <c r="U31" s="160"/>
    </row>
    <row r="32" spans="5:21" ht="15">
      <c r="E32" s="247"/>
      <c r="F32" s="248"/>
      <c r="G32" s="159"/>
      <c r="H32" s="157"/>
      <c r="N32" s="178"/>
      <c r="O32" s="157"/>
      <c r="P32" s="157"/>
      <c r="Q32" s="159"/>
      <c r="R32" s="157"/>
      <c r="S32" s="157"/>
      <c r="T32" s="157"/>
      <c r="U32" s="160"/>
    </row>
    <row r="33" spans="7:21" ht="15">
      <c r="G33" s="176"/>
      <c r="H33" s="160"/>
      <c r="N33" s="158"/>
      <c r="O33" s="157"/>
      <c r="P33" s="157"/>
      <c r="Q33" s="159"/>
      <c r="R33" s="157"/>
      <c r="S33" s="157"/>
      <c r="T33" s="157"/>
      <c r="U33" s="160"/>
    </row>
    <row r="34" spans="8:21" ht="15">
      <c r="H34" s="160"/>
      <c r="L34" s="180"/>
      <c r="N34" s="158"/>
      <c r="O34" s="157"/>
      <c r="P34" s="157"/>
      <c r="Q34" s="159"/>
      <c r="R34" s="157"/>
      <c r="S34" s="157"/>
      <c r="T34" s="157"/>
      <c r="U34" s="160"/>
    </row>
    <row r="35" spans="8:21" ht="15">
      <c r="H35" s="160"/>
      <c r="L35" s="152"/>
      <c r="M35" s="157"/>
      <c r="N35" s="158"/>
      <c r="O35" s="157"/>
      <c r="P35" s="157"/>
      <c r="Q35" s="159"/>
      <c r="R35" s="157"/>
      <c r="S35" s="157"/>
      <c r="T35" s="157"/>
      <c r="U35" s="160"/>
    </row>
    <row r="36" spans="8:21" ht="15">
      <c r="H36" s="160"/>
      <c r="L36" s="152"/>
      <c r="M36" s="157"/>
      <c r="N36" s="158"/>
      <c r="O36" s="157"/>
      <c r="P36" s="157"/>
      <c r="Q36" s="159"/>
      <c r="R36" s="157"/>
      <c r="S36" s="157"/>
      <c r="T36" s="157"/>
      <c r="U36" s="160"/>
    </row>
    <row r="37" spans="7:21" ht="15">
      <c r="G37" s="181"/>
      <c r="H37" s="160"/>
      <c r="L37" s="152"/>
      <c r="M37" s="157"/>
      <c r="N37" s="158"/>
      <c r="O37" s="157"/>
      <c r="P37" s="157"/>
      <c r="Q37" s="159"/>
      <c r="R37" s="157"/>
      <c r="S37" s="157"/>
      <c r="T37" s="157"/>
      <c r="U37" s="160"/>
    </row>
    <row r="38" spans="6:21" ht="15">
      <c r="F38" s="169"/>
      <c r="G38" s="182"/>
      <c r="H38" s="160"/>
      <c r="L38" s="152"/>
      <c r="M38" s="157"/>
      <c r="N38" s="158"/>
      <c r="O38" s="157"/>
      <c r="P38" s="157"/>
      <c r="Q38" s="159"/>
      <c r="R38" s="157"/>
      <c r="S38" s="157"/>
      <c r="T38" s="157"/>
      <c r="U38" s="160"/>
    </row>
    <row r="39" spans="6:21" ht="15">
      <c r="F39" s="169"/>
      <c r="G39" s="182"/>
      <c r="H39" s="157"/>
      <c r="L39" s="152"/>
      <c r="M39" s="157"/>
      <c r="N39" s="158"/>
      <c r="O39" s="157"/>
      <c r="P39" s="157"/>
      <c r="Q39" s="159"/>
      <c r="R39" s="157"/>
      <c r="S39" s="157"/>
      <c r="T39" s="157"/>
      <c r="U39" s="160"/>
    </row>
    <row r="40" spans="6:21" ht="15">
      <c r="F40" s="169"/>
      <c r="G40" s="171"/>
      <c r="H40" s="160"/>
      <c r="L40" s="152"/>
      <c r="M40" s="169"/>
      <c r="N40" s="178"/>
      <c r="O40" s="169"/>
      <c r="P40" s="169"/>
      <c r="Q40" s="170"/>
      <c r="R40" s="169"/>
      <c r="S40" s="169"/>
      <c r="T40" s="169"/>
      <c r="U40" s="160"/>
    </row>
    <row r="41" spans="6:21" ht="15.75" thickBot="1">
      <c r="F41" s="169"/>
      <c r="G41" s="171"/>
      <c r="H41" s="183"/>
      <c r="L41" s="152"/>
      <c r="M41" s="169"/>
      <c r="N41" s="178"/>
      <c r="O41" s="169"/>
      <c r="P41" s="169"/>
      <c r="Q41" s="170"/>
      <c r="R41" s="169"/>
      <c r="S41" s="169"/>
      <c r="T41" s="169"/>
      <c r="U41" s="160"/>
    </row>
    <row r="42" spans="6:21" ht="15">
      <c r="F42" s="169"/>
      <c r="G42" s="171"/>
      <c r="H42" s="157"/>
      <c r="L42" s="152"/>
      <c r="M42" s="169"/>
      <c r="N42" s="178"/>
      <c r="O42" s="169"/>
      <c r="P42" s="169"/>
      <c r="Q42" s="170"/>
      <c r="R42" s="169"/>
      <c r="S42" s="169"/>
      <c r="T42" s="169"/>
      <c r="U42" s="160"/>
    </row>
    <row r="43" spans="6:21" ht="15">
      <c r="F43" s="169"/>
      <c r="G43" s="171"/>
      <c r="H43" s="157"/>
      <c r="L43" s="152"/>
      <c r="M43" s="169"/>
      <c r="N43" s="178"/>
      <c r="O43" s="169"/>
      <c r="P43" s="169"/>
      <c r="Q43" s="170"/>
      <c r="R43" s="169"/>
      <c r="S43" s="169"/>
      <c r="T43" s="169"/>
      <c r="U43" s="160"/>
    </row>
    <row r="44" spans="6:8" ht="15">
      <c r="F44" s="169"/>
      <c r="G44" s="184"/>
      <c r="H44" s="157"/>
    </row>
    <row r="45" spans="6:8" ht="15">
      <c r="F45" s="169"/>
      <c r="G45" s="175"/>
      <c r="H45" s="157"/>
    </row>
    <row r="46" spans="6:8" ht="15">
      <c r="F46" s="169"/>
      <c r="G46" s="171"/>
      <c r="H46" s="157"/>
    </row>
    <row r="47" spans="6:8" ht="15">
      <c r="F47" s="185"/>
      <c r="G47" s="171"/>
      <c r="H47" s="157"/>
    </row>
    <row r="48" spans="7:8" ht="15">
      <c r="G48" s="184"/>
      <c r="H48" s="185"/>
    </row>
    <row r="53" ht="15">
      <c r="H53" s="186"/>
    </row>
    <row r="54" ht="409.5">
      <c r="A54" s="161"/>
    </row>
    <row r="56" spans="1:7" ht="409.5">
      <c r="A56" s="161"/>
      <c r="D56" s="187"/>
      <c r="F56" s="175"/>
      <c r="G56" s="157"/>
    </row>
    <row r="58" ht="15">
      <c r="A58" s="161"/>
    </row>
    <row r="59" ht="409.5">
      <c r="A59" s="161"/>
    </row>
    <row r="61" ht="15">
      <c r="A61" s="161"/>
    </row>
  </sheetData>
  <sheetProtection/>
  <printOptions gridLines="1"/>
  <pageMargins left="0.9448818897637796" right="0.35433070866141736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36">
      <selection activeCell="A42" sqref="A42:F61"/>
    </sheetView>
  </sheetViews>
  <sheetFormatPr defaultColWidth="9.140625" defaultRowHeight="12.75"/>
  <cols>
    <col min="1" max="1" width="20.7109375" style="0" customWidth="1"/>
    <col min="2" max="2" width="28.7109375" style="0" customWidth="1"/>
  </cols>
  <sheetData>
    <row r="1" ht="12.75">
      <c r="B1" s="17" t="s">
        <v>189</v>
      </c>
    </row>
    <row r="2" spans="2:11" ht="12.75">
      <c r="B2" s="5"/>
      <c r="E2" s="118" t="s">
        <v>156</v>
      </c>
      <c r="F2" s="118" t="s">
        <v>6</v>
      </c>
      <c r="K2" s="8"/>
    </row>
    <row r="3" spans="1:11" ht="12.75">
      <c r="A3" s="17" t="s">
        <v>97</v>
      </c>
      <c r="J3" s="8"/>
      <c r="K3" s="8"/>
    </row>
    <row r="4" spans="1:11" ht="12.75">
      <c r="A4" s="7"/>
      <c r="B4" t="s">
        <v>159</v>
      </c>
      <c r="C4" s="7"/>
      <c r="D4" s="38">
        <v>3.48</v>
      </c>
      <c r="E4" s="38">
        <v>3.48</v>
      </c>
      <c r="J4" s="8"/>
      <c r="K4" s="8"/>
    </row>
    <row r="5" spans="1:11" ht="12.75">
      <c r="A5" s="7"/>
      <c r="B5" s="7"/>
      <c r="C5" s="7"/>
      <c r="D5" s="38"/>
      <c r="E5" s="38"/>
      <c r="K5" s="8"/>
    </row>
    <row r="6" spans="1:11" ht="12.75">
      <c r="A6" s="7"/>
      <c r="B6" s="7"/>
      <c r="C6" s="7"/>
      <c r="D6" s="5"/>
      <c r="E6" s="7"/>
      <c r="G6" s="9"/>
      <c r="H6" s="9"/>
      <c r="I6" s="9"/>
      <c r="J6" s="9"/>
      <c r="K6" s="8"/>
    </row>
    <row r="7" spans="1:11" ht="12.75">
      <c r="A7" s="17" t="s">
        <v>98</v>
      </c>
      <c r="B7" s="7"/>
      <c r="C7" s="7"/>
      <c r="D7" s="7"/>
      <c r="E7" s="7"/>
      <c r="G7" s="9"/>
      <c r="H7" s="9"/>
      <c r="I7" s="9"/>
      <c r="J7" s="71"/>
      <c r="K7" s="8"/>
    </row>
    <row r="8" spans="1:11" ht="12.75">
      <c r="A8" s="7"/>
      <c r="B8" s="7" t="s">
        <v>203</v>
      </c>
      <c r="C8" s="7"/>
      <c r="D8" s="38">
        <v>36.76</v>
      </c>
      <c r="E8" s="7">
        <v>30.63</v>
      </c>
      <c r="F8">
        <v>6.13</v>
      </c>
      <c r="G8" s="9"/>
      <c r="H8" s="9"/>
      <c r="I8" s="9"/>
      <c r="J8" s="9"/>
      <c r="K8" s="8"/>
    </row>
    <row r="9" spans="1:11" ht="12.75">
      <c r="A9" s="7"/>
      <c r="B9" s="7"/>
      <c r="C9" s="7"/>
      <c r="D9" s="38"/>
      <c r="E9" s="38"/>
      <c r="G9" s="9"/>
      <c r="H9" s="9"/>
      <c r="I9" s="9"/>
      <c r="J9" s="9"/>
      <c r="K9" s="8"/>
    </row>
    <row r="10" spans="1:11" ht="12.75">
      <c r="A10" s="7"/>
      <c r="B10" s="7"/>
      <c r="C10" s="7"/>
      <c r="D10" s="38"/>
      <c r="E10" s="7"/>
      <c r="G10" s="9"/>
      <c r="H10" s="9"/>
      <c r="I10" s="9"/>
      <c r="J10" s="9"/>
      <c r="K10" s="8"/>
    </row>
    <row r="11" spans="1:11" ht="12.75">
      <c r="A11" s="7"/>
      <c r="B11" s="7"/>
      <c r="C11" s="7"/>
      <c r="D11" s="7"/>
      <c r="E11" s="7"/>
      <c r="J11" s="5"/>
      <c r="K11" s="8"/>
    </row>
    <row r="12" spans="1:11" ht="12.75">
      <c r="A12" s="17" t="s">
        <v>113</v>
      </c>
      <c r="B12" s="7" t="s">
        <v>146</v>
      </c>
      <c r="C12" s="7"/>
      <c r="D12" s="38">
        <v>3</v>
      </c>
      <c r="E12" s="7">
        <v>3</v>
      </c>
      <c r="G12" s="5"/>
      <c r="K12" s="106"/>
    </row>
    <row r="13" spans="1:11" ht="12.75">
      <c r="A13" s="7"/>
      <c r="B13" s="7" t="s">
        <v>150</v>
      </c>
      <c r="C13" s="7"/>
      <c r="D13">
        <v>0</v>
      </c>
      <c r="E13" s="7"/>
      <c r="G13" s="9"/>
      <c r="H13" s="9"/>
      <c r="I13" s="9"/>
      <c r="J13" s="107"/>
      <c r="K13" s="108"/>
    </row>
    <row r="14" spans="1:11" ht="12.75">
      <c r="A14" s="7"/>
      <c r="B14" t="s">
        <v>194</v>
      </c>
      <c r="D14">
        <v>0</v>
      </c>
      <c r="E14" s="7"/>
      <c r="G14" s="9"/>
      <c r="H14" s="9"/>
      <c r="I14" s="9"/>
      <c r="J14" s="107"/>
      <c r="K14" s="108"/>
    </row>
    <row r="15" spans="1:11" ht="12.75">
      <c r="A15" s="7"/>
      <c r="B15" s="7" t="s">
        <v>155</v>
      </c>
      <c r="C15" s="7"/>
      <c r="D15" s="38">
        <v>0</v>
      </c>
      <c r="E15" s="7"/>
      <c r="G15" s="9"/>
      <c r="H15" s="9"/>
      <c r="I15" s="9"/>
      <c r="J15" s="9"/>
      <c r="K15" s="108"/>
    </row>
    <row r="16" spans="1:11" ht="12.75">
      <c r="A16" s="7"/>
      <c r="B16" s="7"/>
      <c r="C16" s="7"/>
      <c r="D16" s="7"/>
      <c r="E16" s="7"/>
      <c r="G16" s="9"/>
      <c r="H16" s="9"/>
      <c r="I16" s="9"/>
      <c r="J16" s="9"/>
      <c r="K16" s="108"/>
    </row>
    <row r="17" spans="1:11" ht="12.75">
      <c r="A17" s="17" t="s">
        <v>99</v>
      </c>
      <c r="G17" s="9"/>
      <c r="H17" s="9"/>
      <c r="I17" s="9"/>
      <c r="J17" s="9"/>
      <c r="K17" s="108"/>
    </row>
    <row r="18" spans="1:11" ht="12.75">
      <c r="A18" s="5"/>
      <c r="B18" t="s">
        <v>204</v>
      </c>
      <c r="D18">
        <v>12.15</v>
      </c>
      <c r="E18">
        <v>12.15</v>
      </c>
      <c r="G18" s="9"/>
      <c r="H18" s="9"/>
      <c r="I18" s="9"/>
      <c r="J18" s="15"/>
      <c r="K18" s="108"/>
    </row>
    <row r="19" spans="1:11" ht="12.75">
      <c r="A19" s="9"/>
      <c r="D19" s="15"/>
      <c r="E19" s="15"/>
      <c r="G19" s="9"/>
      <c r="H19" s="9"/>
      <c r="I19" s="9"/>
      <c r="J19" s="71"/>
      <c r="K19" s="108"/>
    </row>
    <row r="20" s="17" customFormat="1" ht="12.75">
      <c r="A20" s="17" t="s">
        <v>161</v>
      </c>
    </row>
    <row r="21" spans="1:11" ht="12.75">
      <c r="A21" s="9"/>
      <c r="D21" s="15"/>
      <c r="E21" s="15"/>
      <c r="G21" s="9"/>
      <c r="H21" s="9"/>
      <c r="I21" s="9"/>
      <c r="J21" s="71"/>
      <c r="K21" s="108"/>
    </row>
    <row r="22" spans="7:11" ht="12.75">
      <c r="G22" s="5"/>
      <c r="K22" s="8"/>
    </row>
    <row r="23" spans="1:11" ht="13.5" thickBot="1">
      <c r="A23" s="75" t="s">
        <v>111</v>
      </c>
      <c r="B23" s="76"/>
      <c r="C23" s="76"/>
      <c r="D23" s="77">
        <f>SUM(D4:D22)</f>
        <v>55.38999999999999</v>
      </c>
      <c r="E23" s="76">
        <f>SUM(E4:E22)</f>
        <v>49.26</v>
      </c>
      <c r="F23" s="76">
        <f>SUM(F4:F22)</f>
        <v>6.13</v>
      </c>
      <c r="G23" s="9"/>
      <c r="H23" s="9"/>
      <c r="I23" s="9"/>
      <c r="J23" s="71">
        <v>49.26</v>
      </c>
      <c r="K23" s="108"/>
    </row>
    <row r="24" spans="2:11" ht="13.5" thickTop="1">
      <c r="B24" s="17" t="s">
        <v>221</v>
      </c>
      <c r="C24" s="17"/>
      <c r="D24" s="17"/>
      <c r="G24" s="5"/>
      <c r="J24">
        <v>32.72</v>
      </c>
      <c r="K24" s="109"/>
    </row>
    <row r="25" spans="5:11" ht="12.75">
      <c r="E25" s="42" t="s">
        <v>156</v>
      </c>
      <c r="F25" s="42" t="s">
        <v>6</v>
      </c>
      <c r="G25" s="9"/>
      <c r="J25" s="15"/>
      <c r="K25" s="106"/>
    </row>
    <row r="26" spans="1:11" ht="12.75">
      <c r="A26" s="5" t="s">
        <v>97</v>
      </c>
      <c r="J26" s="8">
        <f>SUM(J23:J25)</f>
        <v>81.97999999999999</v>
      </c>
      <c r="K26" s="8"/>
    </row>
    <row r="27" spans="1:11" ht="12.75">
      <c r="A27" s="7"/>
      <c r="B27" s="7" t="s">
        <v>159</v>
      </c>
      <c r="C27" s="7"/>
      <c r="D27" s="38">
        <v>3.48</v>
      </c>
      <c r="E27" s="7">
        <v>3.48</v>
      </c>
      <c r="F27" s="7">
        <v>0</v>
      </c>
      <c r="G27" s="7"/>
      <c r="J27" s="5"/>
      <c r="K27" s="8"/>
    </row>
    <row r="28" spans="1:11" ht="12.75">
      <c r="A28" s="7"/>
      <c r="B28" s="7"/>
      <c r="C28" s="7"/>
      <c r="D28" s="38"/>
      <c r="E28" s="7"/>
      <c r="F28" s="7"/>
      <c r="G28" s="7"/>
      <c r="H28" s="110"/>
      <c r="I28" s="110"/>
      <c r="J28" s="96"/>
      <c r="K28" s="8"/>
    </row>
    <row r="29" spans="1:11" ht="12.75">
      <c r="A29" s="7"/>
      <c r="B29" s="7"/>
      <c r="C29" s="7"/>
      <c r="D29" s="38"/>
      <c r="E29" s="7"/>
      <c r="F29" s="7"/>
      <c r="G29" s="7"/>
      <c r="H29" s="110"/>
      <c r="I29" s="110"/>
      <c r="J29" s="96"/>
      <c r="K29" s="8"/>
    </row>
    <row r="30" spans="1:11" ht="12.75">
      <c r="A30" s="7"/>
      <c r="B30" s="7"/>
      <c r="C30" s="7"/>
      <c r="D30" s="38"/>
      <c r="E30" s="7"/>
      <c r="F30" s="7"/>
      <c r="G30" s="7"/>
      <c r="K30" s="8"/>
    </row>
    <row r="31" spans="1:13" ht="12.75">
      <c r="A31" s="5" t="s">
        <v>98</v>
      </c>
      <c r="B31" s="7"/>
      <c r="C31" s="7"/>
      <c r="D31" s="38"/>
      <c r="E31" s="7"/>
      <c r="F31" s="7"/>
      <c r="G31" s="7"/>
      <c r="K31" s="7"/>
      <c r="L31" s="38"/>
      <c r="M31" s="7"/>
    </row>
    <row r="32" spans="1:13" ht="12.75">
      <c r="A32" s="7"/>
      <c r="B32" s="7" t="s">
        <v>231</v>
      </c>
      <c r="C32" s="7"/>
      <c r="D32" s="7">
        <v>35.09</v>
      </c>
      <c r="E32" s="38">
        <v>29.24</v>
      </c>
      <c r="F32" s="7">
        <v>5.85</v>
      </c>
      <c r="G32" s="7"/>
      <c r="K32" s="38"/>
      <c r="L32" s="7"/>
      <c r="M32" s="7"/>
    </row>
    <row r="33" spans="1:13" ht="12.75">
      <c r="A33" s="7"/>
      <c r="B33" s="7"/>
      <c r="C33" s="7"/>
      <c r="D33" s="38"/>
      <c r="E33" s="7"/>
      <c r="F33" s="7"/>
      <c r="G33" s="7"/>
      <c r="K33" s="38"/>
      <c r="L33" s="38"/>
      <c r="M33" s="7"/>
    </row>
    <row r="34" spans="1:13" ht="12.75">
      <c r="A34" s="7"/>
      <c r="B34" s="7"/>
      <c r="C34" s="7"/>
      <c r="D34" s="38"/>
      <c r="E34" s="38"/>
      <c r="F34" s="7"/>
      <c r="G34" s="7"/>
      <c r="K34" s="5"/>
      <c r="L34" s="15"/>
      <c r="M34" s="5"/>
    </row>
    <row r="35" spans="1:7" ht="12.75">
      <c r="A35" s="7"/>
      <c r="B35" s="7"/>
      <c r="C35" s="7"/>
      <c r="D35" s="38"/>
      <c r="E35" s="7"/>
      <c r="F35" s="7"/>
      <c r="G35" s="7"/>
    </row>
    <row r="36" spans="1:7" ht="12.75">
      <c r="A36" s="5" t="s">
        <v>113</v>
      </c>
      <c r="B36" s="7"/>
      <c r="C36" s="7"/>
      <c r="D36" s="38"/>
      <c r="E36" s="7"/>
      <c r="F36" s="7"/>
      <c r="G36" s="7"/>
    </row>
    <row r="37" spans="1:7" ht="12.75">
      <c r="A37" s="7"/>
      <c r="B37" s="7" t="s">
        <v>210</v>
      </c>
      <c r="C37" s="7"/>
      <c r="D37" s="38">
        <v>0</v>
      </c>
      <c r="E37" s="38"/>
      <c r="F37" s="7">
        <v>0</v>
      </c>
      <c r="G37" s="7"/>
    </row>
    <row r="38" spans="1:7" ht="12.75">
      <c r="A38" s="7"/>
      <c r="B38" s="7"/>
      <c r="C38" s="7"/>
      <c r="D38" s="38"/>
      <c r="E38" s="38"/>
      <c r="F38" s="7"/>
      <c r="G38" s="7"/>
    </row>
    <row r="39" spans="1:7" ht="12.75">
      <c r="A39" s="7"/>
      <c r="B39" s="7"/>
      <c r="C39" s="7"/>
      <c r="D39" s="38"/>
      <c r="E39" s="7"/>
      <c r="F39" s="7"/>
      <c r="G39" s="7"/>
    </row>
    <row r="40" spans="1:4" ht="12.75">
      <c r="A40" s="7"/>
      <c r="D40" s="8"/>
    </row>
    <row r="41" spans="1:6" ht="13.5" thickBot="1">
      <c r="A41" s="76"/>
      <c r="B41" s="76"/>
      <c r="C41" s="76"/>
      <c r="D41" s="189">
        <f>SUM(D27:D40)</f>
        <v>38.57</v>
      </c>
      <c r="E41" s="76">
        <f>SUM(E27:E40)</f>
        <v>32.72</v>
      </c>
      <c r="F41" s="189">
        <f>SUM(F27:F40)</f>
        <v>5.85</v>
      </c>
    </row>
    <row r="42" ht="13.5" thickTop="1"/>
    <row r="43" spans="2:3" ht="12.75">
      <c r="B43" s="17" t="s">
        <v>242</v>
      </c>
      <c r="C43" s="17"/>
    </row>
    <row r="44" spans="5:6" ht="12.75">
      <c r="E44" s="42" t="s">
        <v>156</v>
      </c>
      <c r="F44" s="42" t="s">
        <v>6</v>
      </c>
    </row>
    <row r="45" ht="12.75">
      <c r="A45" s="5" t="s">
        <v>97</v>
      </c>
    </row>
    <row r="46" spans="1:6" ht="12.75">
      <c r="A46" s="7"/>
      <c r="B46" s="7" t="s">
        <v>159</v>
      </c>
      <c r="D46">
        <v>3.48</v>
      </c>
      <c r="E46">
        <v>3.48</v>
      </c>
      <c r="F46">
        <v>0</v>
      </c>
    </row>
    <row r="47" spans="1:6" ht="12.75">
      <c r="A47" s="7"/>
      <c r="B47" s="7" t="s">
        <v>159</v>
      </c>
      <c r="D47">
        <v>3.48</v>
      </c>
      <c r="E47">
        <v>3.48</v>
      </c>
      <c r="F47">
        <v>0</v>
      </c>
    </row>
    <row r="48" ht="12.75">
      <c r="A48" s="7"/>
    </row>
    <row r="49" ht="12.75">
      <c r="A49" s="7"/>
    </row>
    <row r="50" spans="1:6" ht="12.75">
      <c r="A50" s="5" t="s">
        <v>98</v>
      </c>
      <c r="B50" t="s">
        <v>183</v>
      </c>
      <c r="D50">
        <v>33.36</v>
      </c>
      <c r="E50">
        <v>27.8</v>
      </c>
      <c r="F50">
        <v>5.56</v>
      </c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spans="1:6" ht="12.75">
      <c r="A55" s="5" t="s">
        <v>113</v>
      </c>
      <c r="B55" t="s">
        <v>232</v>
      </c>
      <c r="D55" s="8">
        <v>2</v>
      </c>
      <c r="E55">
        <v>2</v>
      </c>
      <c r="F55" s="300">
        <v>0</v>
      </c>
    </row>
    <row r="56" spans="1:6" ht="12.75">
      <c r="A56" s="7"/>
      <c r="B56" t="s">
        <v>243</v>
      </c>
      <c r="D56">
        <v>0</v>
      </c>
      <c r="E56">
        <v>0</v>
      </c>
      <c r="F56">
        <v>0</v>
      </c>
    </row>
    <row r="57" ht="12.75">
      <c r="A57" s="7"/>
    </row>
    <row r="58" ht="12.75">
      <c r="A58" s="7"/>
    </row>
    <row r="60" spans="4:6" ht="12.75">
      <c r="D60" s="5">
        <f>SUM(D46:D59)</f>
        <v>42.32</v>
      </c>
      <c r="E60" s="5">
        <f>SUM(E46:E59)</f>
        <v>36.76</v>
      </c>
      <c r="F60" s="5">
        <f>SUM(F46:F59)</f>
        <v>5.56</v>
      </c>
    </row>
    <row r="62" spans="2:3" ht="12.75">
      <c r="B62" s="17"/>
      <c r="C62" s="17"/>
    </row>
    <row r="63" spans="5:6" ht="12.75">
      <c r="E63" s="42"/>
      <c r="F63" s="42"/>
    </row>
    <row r="64" ht="12.75">
      <c r="A64" s="5"/>
    </row>
    <row r="65" spans="1:2" ht="12.75">
      <c r="A65" s="7"/>
      <c r="B65" s="7"/>
    </row>
    <row r="66" ht="12.75">
      <c r="A66" s="7"/>
    </row>
    <row r="67" ht="12.75">
      <c r="A67" s="7"/>
    </row>
    <row r="68" ht="12.75">
      <c r="A68" s="7"/>
    </row>
    <row r="69" ht="12.75">
      <c r="A69" s="5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spans="1:6" ht="12.75">
      <c r="A74" s="5"/>
      <c r="D74" s="8"/>
      <c r="F74" s="8"/>
    </row>
    <row r="75" ht="12.75">
      <c r="A75" s="7"/>
    </row>
    <row r="76" ht="12.75">
      <c r="A76" s="7"/>
    </row>
    <row r="77" ht="12.75">
      <c r="A77" s="17"/>
    </row>
    <row r="78" ht="12.75">
      <c r="A78" s="5"/>
    </row>
    <row r="79" ht="12.75">
      <c r="A79" s="17"/>
    </row>
    <row r="80" ht="12.75">
      <c r="A80" s="7"/>
    </row>
    <row r="82" spans="4:6" ht="12.75">
      <c r="D82" s="5"/>
      <c r="E82" s="5"/>
      <c r="F82" s="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1" sqref="E21"/>
    </sheetView>
  </sheetViews>
  <sheetFormatPr defaultColWidth="9.140625" defaultRowHeight="12.75"/>
  <cols>
    <col min="3" max="3" width="25.57421875" style="0" customWidth="1"/>
  </cols>
  <sheetData>
    <row r="1" ht="12.75">
      <c r="C1" t="s">
        <v>131</v>
      </c>
    </row>
    <row r="2" spans="1:6" ht="12.75">
      <c r="A2" s="105" t="s">
        <v>132</v>
      </c>
      <c r="B2" s="105" t="s">
        <v>133</v>
      </c>
      <c r="C2" s="105"/>
      <c r="D2" s="105" t="s">
        <v>134</v>
      </c>
      <c r="E2" s="105" t="s">
        <v>114</v>
      </c>
      <c r="F2" s="105" t="s">
        <v>6</v>
      </c>
    </row>
    <row r="3" spans="1:9" ht="12.75">
      <c r="A3" s="98" t="s">
        <v>121</v>
      </c>
      <c r="B3" s="99" t="s">
        <v>126</v>
      </c>
      <c r="C3" s="100"/>
      <c r="D3" s="101">
        <v>119</v>
      </c>
      <c r="E3" s="101">
        <v>119</v>
      </c>
      <c r="F3" s="101"/>
      <c r="G3" s="3"/>
      <c r="H3" s="1"/>
      <c r="I3" s="1"/>
    </row>
    <row r="4" spans="1:9" ht="12.75">
      <c r="A4" s="98" t="s">
        <v>121</v>
      </c>
      <c r="B4" s="99" t="s">
        <v>123</v>
      </c>
      <c r="C4" s="100"/>
      <c r="D4" s="101">
        <v>440.35</v>
      </c>
      <c r="E4" s="101">
        <v>440.35</v>
      </c>
      <c r="F4" s="101"/>
      <c r="G4" s="3"/>
      <c r="H4" s="1"/>
      <c r="I4" s="1"/>
    </row>
    <row r="5" spans="1:10" ht="12.75">
      <c r="A5" s="99" t="s">
        <v>137</v>
      </c>
      <c r="B5" s="99" t="s">
        <v>127</v>
      </c>
      <c r="C5" s="100"/>
      <c r="D5" s="101">
        <v>362.88</v>
      </c>
      <c r="E5" s="101">
        <v>302.4</v>
      </c>
      <c r="F5" s="102">
        <v>60.48</v>
      </c>
      <c r="H5" s="1"/>
      <c r="I5" s="1"/>
      <c r="J5" s="1"/>
    </row>
    <row r="6" spans="1:10" ht="12.75">
      <c r="A6" s="99" t="s">
        <v>138</v>
      </c>
      <c r="B6" s="99" t="s">
        <v>128</v>
      </c>
      <c r="C6" s="100"/>
      <c r="D6" s="101">
        <v>564</v>
      </c>
      <c r="E6" s="101">
        <v>470</v>
      </c>
      <c r="F6" s="102">
        <v>94</v>
      </c>
      <c r="G6" s="3"/>
      <c r="H6" s="1"/>
      <c r="I6" s="1"/>
      <c r="J6" s="1"/>
    </row>
    <row r="7" spans="1:6" ht="12.75">
      <c r="A7" s="99" t="s">
        <v>138</v>
      </c>
      <c r="B7" s="99" t="s">
        <v>145</v>
      </c>
      <c r="C7" s="100"/>
      <c r="D7" s="101">
        <v>154.76</v>
      </c>
      <c r="E7" s="101">
        <v>154.76</v>
      </c>
      <c r="F7" s="102"/>
    </row>
    <row r="8" spans="1:11" ht="12.75">
      <c r="A8" s="99" t="s">
        <v>139</v>
      </c>
      <c r="B8" s="99" t="s">
        <v>143</v>
      </c>
      <c r="C8" s="100"/>
      <c r="D8" s="101">
        <v>1377.6</v>
      </c>
      <c r="E8" s="102">
        <v>1148</v>
      </c>
      <c r="F8" s="102">
        <v>229.6</v>
      </c>
      <c r="G8" s="3"/>
      <c r="H8" s="1"/>
      <c r="I8" s="1"/>
      <c r="J8" s="1"/>
      <c r="K8" s="1"/>
    </row>
    <row r="9" spans="1:11" ht="12.75">
      <c r="A9" s="99" t="s">
        <v>140</v>
      </c>
      <c r="B9" s="99" t="s">
        <v>18</v>
      </c>
      <c r="C9" s="100"/>
      <c r="D9" s="101">
        <v>1120.78</v>
      </c>
      <c r="E9" s="102">
        <v>1120.78</v>
      </c>
      <c r="F9" s="102"/>
      <c r="G9" s="3"/>
      <c r="H9" s="1"/>
      <c r="I9" s="1"/>
      <c r="J9" s="1"/>
      <c r="K9" s="1"/>
    </row>
    <row r="10" spans="1:10" ht="12.75">
      <c r="A10" s="99" t="s">
        <v>141</v>
      </c>
      <c r="B10" s="99" t="s">
        <v>127</v>
      </c>
      <c r="C10" s="100"/>
      <c r="D10" s="101">
        <v>544.32</v>
      </c>
      <c r="E10" s="101">
        <v>453.6</v>
      </c>
      <c r="F10" s="102">
        <v>90.72</v>
      </c>
      <c r="G10" s="3"/>
      <c r="H10" s="1"/>
      <c r="I10" s="1"/>
      <c r="J10" s="1"/>
    </row>
    <row r="11" spans="1:7" ht="12.75">
      <c r="A11" s="99" t="s">
        <v>136</v>
      </c>
      <c r="B11" s="99" t="s">
        <v>144</v>
      </c>
      <c r="C11" s="100"/>
      <c r="D11" s="101">
        <v>200</v>
      </c>
      <c r="E11" s="101">
        <v>200</v>
      </c>
      <c r="F11" s="101"/>
      <c r="G11" s="3"/>
    </row>
    <row r="12" spans="1:10" ht="12.75">
      <c r="A12" s="99" t="s">
        <v>142</v>
      </c>
      <c r="B12" s="99" t="s">
        <v>129</v>
      </c>
      <c r="C12" s="100"/>
      <c r="D12" s="101">
        <v>920</v>
      </c>
      <c r="E12" s="101">
        <v>920</v>
      </c>
      <c r="F12" s="101"/>
      <c r="G12" s="3"/>
      <c r="H12" s="1"/>
      <c r="I12" s="1"/>
      <c r="J12" s="1"/>
    </row>
    <row r="13" spans="1:6" ht="12.75">
      <c r="A13" s="99" t="s">
        <v>142</v>
      </c>
      <c r="B13" s="99" t="s">
        <v>100</v>
      </c>
      <c r="C13" s="100"/>
      <c r="D13" s="101">
        <v>200</v>
      </c>
      <c r="E13" s="103">
        <v>200</v>
      </c>
      <c r="F13" s="101"/>
    </row>
    <row r="14" spans="1:6" ht="12.75">
      <c r="A14" s="99" t="s">
        <v>142</v>
      </c>
      <c r="B14" s="99" t="s">
        <v>130</v>
      </c>
      <c r="C14" s="100"/>
      <c r="D14" s="101">
        <v>300</v>
      </c>
      <c r="E14" s="104">
        <v>300</v>
      </c>
      <c r="F14" s="101"/>
    </row>
    <row r="15" spans="1:6" ht="12.75">
      <c r="A15" s="98" t="s">
        <v>135</v>
      </c>
      <c r="B15" s="98" t="s">
        <v>18</v>
      </c>
      <c r="C15" s="100"/>
      <c r="D15" s="101">
        <v>1120.58</v>
      </c>
      <c r="E15" s="101">
        <v>1120.58</v>
      </c>
      <c r="F15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</dc:creator>
  <cp:keywords/>
  <dc:description/>
  <cp:lastModifiedBy>frances wells</cp:lastModifiedBy>
  <cp:lastPrinted>2019-04-05T09:22:21Z</cp:lastPrinted>
  <dcterms:created xsi:type="dcterms:W3CDTF">2005-05-09T15:11:32Z</dcterms:created>
  <dcterms:modified xsi:type="dcterms:W3CDTF">2019-04-05T09:22:38Z</dcterms:modified>
  <cp:category/>
  <cp:version/>
  <cp:contentType/>
  <cp:contentStatus/>
</cp:coreProperties>
</file>